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งานบูธ\Stock บูธ\ปี 67\12.ธ.ค\"/>
    </mc:Choice>
  </mc:AlternateContent>
  <xr:revisionPtr revIDLastSave="0" documentId="13_ncr:1_{D8E5F89E-71C6-4959-A03E-82A8DFDDF8DB}" xr6:coauthVersionLast="47" xr6:coauthVersionMax="47" xr10:uidLastSave="{00000000-0000-0000-0000-000000000000}"/>
  <bookViews>
    <workbookView xWindow="-108" yWindow="-108" windowWidth="23256" windowHeight="12456" tabRatio="936" firstSheet="1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8" l="1"/>
  <c r="F5" i="8"/>
  <c r="G5" i="8" s="1"/>
  <c r="H5" i="8"/>
  <c r="I5" i="8"/>
  <c r="K5" i="8"/>
  <c r="P5" i="8" s="1"/>
  <c r="M5" i="8"/>
  <c r="R5" i="8"/>
  <c r="S5" i="8"/>
  <c r="T5" i="8"/>
  <c r="U5" i="8"/>
  <c r="V5" i="8"/>
  <c r="W5" i="8"/>
  <c r="AB5" i="8" s="1"/>
  <c r="X5" i="8"/>
  <c r="Y5" i="8"/>
  <c r="E6" i="8"/>
  <c r="G6" i="8" s="1"/>
  <c r="F6" i="8"/>
  <c r="H6" i="8"/>
  <c r="J6" i="8" s="1"/>
  <c r="I6" i="8"/>
  <c r="K6" i="8"/>
  <c r="M6" i="8"/>
  <c r="P6" i="8"/>
  <c r="R6" i="8"/>
  <c r="S6" i="8"/>
  <c r="T6" i="8"/>
  <c r="X6" i="8" s="1"/>
  <c r="U6" i="8"/>
  <c r="V6" i="8"/>
  <c r="W6" i="8"/>
  <c r="Y6" i="8"/>
  <c r="E7" i="8"/>
  <c r="G7" i="8" s="1"/>
  <c r="F7" i="8"/>
  <c r="J7" i="8" s="1"/>
  <c r="H7" i="8"/>
  <c r="I7" i="8"/>
  <c r="K7" i="8"/>
  <c r="P7" i="8" s="1"/>
  <c r="M7" i="8"/>
  <c r="R7" i="8"/>
  <c r="S7" i="8"/>
  <c r="T7" i="8"/>
  <c r="U7" i="8"/>
  <c r="V7" i="8"/>
  <c r="W7" i="8"/>
  <c r="AB7" i="8" s="1"/>
  <c r="X7" i="8"/>
  <c r="Z7" i="8" s="1"/>
  <c r="AC7" i="8" s="1"/>
  <c r="Y7" i="8"/>
  <c r="E8" i="8"/>
  <c r="G8" i="8" s="1"/>
  <c r="F8" i="8"/>
  <c r="H8" i="8"/>
  <c r="J8" i="8" s="1"/>
  <c r="I8" i="8"/>
  <c r="K8" i="8"/>
  <c r="M8" i="8"/>
  <c r="P8" i="8"/>
  <c r="R8" i="8"/>
  <c r="S8" i="8"/>
  <c r="T8" i="8"/>
  <c r="X8" i="8" s="1"/>
  <c r="Z8" i="8" s="1"/>
  <c r="AC8" i="8" s="1"/>
  <c r="U8" i="8"/>
  <c r="V8" i="8"/>
  <c r="W8" i="8"/>
  <c r="Y8" i="8"/>
  <c r="AB8" i="8"/>
  <c r="E9" i="8"/>
  <c r="G9" i="8" s="1"/>
  <c r="F9" i="8"/>
  <c r="J9" i="8" s="1"/>
  <c r="H9" i="8"/>
  <c r="I9" i="8"/>
  <c r="K9" i="8"/>
  <c r="P9" i="8" s="1"/>
  <c r="M9" i="8"/>
  <c r="R9" i="8"/>
  <c r="S9" i="8"/>
  <c r="T9" i="8"/>
  <c r="U9" i="8"/>
  <c r="V9" i="8"/>
  <c r="W9" i="8"/>
  <c r="AB9" i="8" s="1"/>
  <c r="X9" i="8"/>
  <c r="Z9" i="8" s="1"/>
  <c r="AC9" i="8" s="1"/>
  <c r="Y9" i="8"/>
  <c r="E10" i="8"/>
  <c r="J10" i="8" s="1"/>
  <c r="F10" i="8"/>
  <c r="H10" i="8"/>
  <c r="I10" i="8"/>
  <c r="K10" i="8"/>
  <c r="P10" i="8" s="1"/>
  <c r="M10" i="8"/>
  <c r="R10" i="8"/>
  <c r="S10" i="8"/>
  <c r="T10" i="8"/>
  <c r="X10" i="8" s="1"/>
  <c r="U10" i="8"/>
  <c r="V10" i="8"/>
  <c r="W10" i="8"/>
  <c r="AB10" i="8" s="1"/>
  <c r="Y10" i="8"/>
  <c r="Z10" i="8" s="1"/>
  <c r="AC10" i="8" s="1"/>
  <c r="E11" i="8"/>
  <c r="G11" i="8" s="1"/>
  <c r="F11" i="8"/>
  <c r="H11" i="8"/>
  <c r="I11" i="8"/>
  <c r="K11" i="8"/>
  <c r="P11" i="8" s="1"/>
  <c r="M11" i="8"/>
  <c r="R11" i="8"/>
  <c r="S11" i="8"/>
  <c r="T11" i="8"/>
  <c r="U11" i="8"/>
  <c r="V11" i="8"/>
  <c r="W11" i="8"/>
  <c r="AB11" i="8" s="1"/>
  <c r="X11" i="8"/>
  <c r="Z11" i="8" s="1"/>
  <c r="AC11" i="8" s="1"/>
  <c r="Y11" i="8"/>
  <c r="E12" i="8"/>
  <c r="G12" i="8" s="1"/>
  <c r="F12" i="8"/>
  <c r="H12" i="8"/>
  <c r="I12" i="8"/>
  <c r="K12" i="8"/>
  <c r="P12" i="8" s="1"/>
  <c r="M12" i="8"/>
  <c r="R12" i="8"/>
  <c r="S12" i="8"/>
  <c r="T12" i="8"/>
  <c r="X12" i="8" s="1"/>
  <c r="Z12" i="8" s="1"/>
  <c r="AC12" i="8" s="1"/>
  <c r="U12" i="8"/>
  <c r="V12" i="8"/>
  <c r="W12" i="8"/>
  <c r="AB12" i="8" s="1"/>
  <c r="Y12" i="8"/>
  <c r="E13" i="8"/>
  <c r="G13" i="8" s="1"/>
  <c r="F13" i="8"/>
  <c r="H13" i="8"/>
  <c r="I13" i="8"/>
  <c r="K13" i="8"/>
  <c r="P13" i="8" s="1"/>
  <c r="M13" i="8"/>
  <c r="R13" i="8"/>
  <c r="S13" i="8"/>
  <c r="T13" i="8"/>
  <c r="U13" i="8"/>
  <c r="V13" i="8"/>
  <c r="W13" i="8"/>
  <c r="AB13" i="8" s="1"/>
  <c r="X13" i="8"/>
  <c r="Z13" i="8" s="1"/>
  <c r="AC13" i="8" s="1"/>
  <c r="Y13" i="8"/>
  <c r="E14" i="8"/>
  <c r="J14" i="8" s="1"/>
  <c r="F14" i="8"/>
  <c r="H14" i="8"/>
  <c r="I14" i="8"/>
  <c r="K14" i="8"/>
  <c r="P14" i="8" s="1"/>
  <c r="M14" i="8"/>
  <c r="R14" i="8"/>
  <c r="S14" i="8"/>
  <c r="T14" i="8"/>
  <c r="X14" i="8" s="1"/>
  <c r="Z14" i="8" s="1"/>
  <c r="AC14" i="8" s="1"/>
  <c r="U14" i="8"/>
  <c r="V14" i="8"/>
  <c r="W14" i="8"/>
  <c r="AB14" i="8" s="1"/>
  <c r="Y14" i="8"/>
  <c r="E15" i="8"/>
  <c r="G15" i="8" s="1"/>
  <c r="F15" i="8"/>
  <c r="H15" i="8"/>
  <c r="I15" i="8"/>
  <c r="K15" i="8"/>
  <c r="P15" i="8" s="1"/>
  <c r="M15" i="8"/>
  <c r="R15" i="8"/>
  <c r="S15" i="8"/>
  <c r="T15" i="8"/>
  <c r="U15" i="8"/>
  <c r="V15" i="8"/>
  <c r="W15" i="8"/>
  <c r="AB15" i="8" s="1"/>
  <c r="X15" i="8"/>
  <c r="Z15" i="8" s="1"/>
  <c r="AC15" i="8" s="1"/>
  <c r="Y15" i="8"/>
  <c r="E16" i="8"/>
  <c r="F16" i="8"/>
  <c r="H16" i="8"/>
  <c r="I16" i="8"/>
  <c r="K16" i="8"/>
  <c r="P16" i="8" s="1"/>
  <c r="M16" i="8"/>
  <c r="R16" i="8"/>
  <c r="S16" i="8"/>
  <c r="T16" i="8"/>
  <c r="X16" i="8" s="1"/>
  <c r="Z16" i="8" s="1"/>
  <c r="AC16" i="8" s="1"/>
  <c r="U16" i="8"/>
  <c r="V16" i="8"/>
  <c r="W16" i="8"/>
  <c r="AB16" i="8" s="1"/>
  <c r="Y16" i="8"/>
  <c r="E17" i="8"/>
  <c r="G17" i="8" s="1"/>
  <c r="F17" i="8"/>
  <c r="J17" i="8" s="1"/>
  <c r="H17" i="8"/>
  <c r="I17" i="8"/>
  <c r="K17" i="8"/>
  <c r="P17" i="8" s="1"/>
  <c r="M17" i="8"/>
  <c r="R17" i="8"/>
  <c r="S17" i="8"/>
  <c r="T17" i="8"/>
  <c r="U17" i="8"/>
  <c r="V17" i="8"/>
  <c r="W17" i="8"/>
  <c r="AB17" i="8" s="1"/>
  <c r="X17" i="8"/>
  <c r="Z17" i="8" s="1"/>
  <c r="AC17" i="8" s="1"/>
  <c r="Y17" i="8"/>
  <c r="E18" i="8"/>
  <c r="G18" i="8" s="1"/>
  <c r="F18" i="8"/>
  <c r="H18" i="8"/>
  <c r="J18" i="8" s="1"/>
  <c r="I18" i="8"/>
  <c r="K18" i="8"/>
  <c r="M18" i="8"/>
  <c r="P18" i="8"/>
  <c r="R18" i="8"/>
  <c r="S18" i="8"/>
  <c r="T18" i="8"/>
  <c r="X18" i="8" s="1"/>
  <c r="U18" i="8"/>
  <c r="V18" i="8"/>
  <c r="W18" i="8"/>
  <c r="Y18" i="8"/>
  <c r="AB18" i="8"/>
  <c r="E19" i="8"/>
  <c r="G19" i="8" s="1"/>
  <c r="F19" i="8"/>
  <c r="H19" i="8"/>
  <c r="I19" i="8"/>
  <c r="K19" i="8"/>
  <c r="M19" i="8"/>
  <c r="P19" i="8"/>
  <c r="R19" i="8"/>
  <c r="S19" i="8"/>
  <c r="T19" i="8"/>
  <c r="U19" i="8"/>
  <c r="V19" i="8"/>
  <c r="W19" i="8"/>
  <c r="AB19" i="8" s="1"/>
  <c r="X19" i="8"/>
  <c r="Y19" i="8"/>
  <c r="Z19" i="8" s="1"/>
  <c r="AC19" i="8" s="1"/>
  <c r="E20" i="8"/>
  <c r="F20" i="8"/>
  <c r="J20" i="8" s="1"/>
  <c r="H20" i="8"/>
  <c r="I20" i="8"/>
  <c r="K20" i="8"/>
  <c r="P20" i="8" s="1"/>
  <c r="M20" i="8"/>
  <c r="R20" i="8"/>
  <c r="S20" i="8"/>
  <c r="T20" i="8"/>
  <c r="X20" i="8" s="1"/>
  <c r="Z20" i="8" s="1"/>
  <c r="AC20" i="8" s="1"/>
  <c r="U20" i="8"/>
  <c r="V20" i="8"/>
  <c r="W20" i="8"/>
  <c r="AB20" i="8" s="1"/>
  <c r="Y20" i="8"/>
  <c r="E21" i="8"/>
  <c r="G21" i="8" s="1"/>
  <c r="F21" i="8"/>
  <c r="H21" i="8"/>
  <c r="I21" i="8"/>
  <c r="K21" i="8"/>
  <c r="P21" i="8" s="1"/>
  <c r="M21" i="8"/>
  <c r="R21" i="8"/>
  <c r="S21" i="8"/>
  <c r="T21" i="8"/>
  <c r="U21" i="8"/>
  <c r="V21" i="8"/>
  <c r="W21" i="8"/>
  <c r="AB21" i="8" s="1"/>
  <c r="X21" i="8"/>
  <c r="Z21" i="8" s="1"/>
  <c r="AC21" i="8" s="1"/>
  <c r="Y21" i="8"/>
  <c r="E22" i="8"/>
  <c r="G22" i="8" s="1"/>
  <c r="F22" i="8"/>
  <c r="H22" i="8"/>
  <c r="J22" i="8" s="1"/>
  <c r="I22" i="8"/>
  <c r="K22" i="8"/>
  <c r="M22" i="8"/>
  <c r="P22" i="8"/>
  <c r="R22" i="8"/>
  <c r="S22" i="8"/>
  <c r="T22" i="8"/>
  <c r="X22" i="8" s="1"/>
  <c r="Z22" i="8" s="1"/>
  <c r="AC22" i="8" s="1"/>
  <c r="U22" i="8"/>
  <c r="V22" i="8"/>
  <c r="W22" i="8"/>
  <c r="Y22" i="8"/>
  <c r="AB22" i="8"/>
  <c r="E23" i="8"/>
  <c r="G23" i="8" s="1"/>
  <c r="F23" i="8"/>
  <c r="H23" i="8"/>
  <c r="I23" i="8"/>
  <c r="K23" i="8"/>
  <c r="P23" i="8" s="1"/>
  <c r="M23" i="8"/>
  <c r="R23" i="8"/>
  <c r="S23" i="8"/>
  <c r="T23" i="8"/>
  <c r="U23" i="8"/>
  <c r="V23" i="8"/>
  <c r="W23" i="8"/>
  <c r="AB23" i="8" s="1"/>
  <c r="X23" i="8"/>
  <c r="Z23" i="8" s="1"/>
  <c r="AC23" i="8" s="1"/>
  <c r="Y23" i="8"/>
  <c r="E24" i="8"/>
  <c r="G24" i="8" s="1"/>
  <c r="F24" i="8"/>
  <c r="H24" i="8"/>
  <c r="J24" i="8" s="1"/>
  <c r="I24" i="8"/>
  <c r="K24" i="8"/>
  <c r="P24" i="8" s="1"/>
  <c r="M24" i="8"/>
  <c r="R24" i="8"/>
  <c r="S24" i="8"/>
  <c r="T24" i="8"/>
  <c r="X24" i="8" s="1"/>
  <c r="Z24" i="8" s="1"/>
  <c r="U24" i="8"/>
  <c r="V24" i="8"/>
  <c r="W24" i="8"/>
  <c r="AB24" i="8" s="1"/>
  <c r="Y24" i="8"/>
  <c r="AC24" i="8"/>
  <c r="E25" i="8"/>
  <c r="G25" i="8" s="1"/>
  <c r="F25" i="8"/>
  <c r="J25" i="8" s="1"/>
  <c r="H25" i="8"/>
  <c r="I25" i="8"/>
  <c r="K25" i="8"/>
  <c r="P25" i="8" s="1"/>
  <c r="M25" i="8"/>
  <c r="R25" i="8"/>
  <c r="S25" i="8"/>
  <c r="T25" i="8"/>
  <c r="U25" i="8"/>
  <c r="V25" i="8"/>
  <c r="W25" i="8"/>
  <c r="AB25" i="8" s="1"/>
  <c r="X25" i="8"/>
  <c r="Z25" i="8" s="1"/>
  <c r="AC25" i="8" s="1"/>
  <c r="Y25" i="8"/>
  <c r="E26" i="8"/>
  <c r="G26" i="8" s="1"/>
  <c r="F26" i="8"/>
  <c r="H26" i="8"/>
  <c r="J26" i="8" s="1"/>
  <c r="I26" i="8"/>
  <c r="K26" i="8"/>
  <c r="P26" i="8" s="1"/>
  <c r="M26" i="8"/>
  <c r="R26" i="8"/>
  <c r="S26" i="8"/>
  <c r="T26" i="8"/>
  <c r="X26" i="8" s="1"/>
  <c r="Z26" i="8" s="1"/>
  <c r="U26" i="8"/>
  <c r="V26" i="8"/>
  <c r="W26" i="8"/>
  <c r="AB26" i="8" s="1"/>
  <c r="Y26" i="8"/>
  <c r="AC26" i="8"/>
  <c r="E27" i="8"/>
  <c r="G27" i="8" s="1"/>
  <c r="F27" i="8"/>
  <c r="H27" i="8"/>
  <c r="I27" i="8"/>
  <c r="K27" i="8"/>
  <c r="P27" i="8" s="1"/>
  <c r="M27" i="8"/>
  <c r="R27" i="8"/>
  <c r="S27" i="8"/>
  <c r="T27" i="8"/>
  <c r="U27" i="8"/>
  <c r="V27" i="8"/>
  <c r="W27" i="8"/>
  <c r="AB27" i="8" s="1"/>
  <c r="X27" i="8"/>
  <c r="Z27" i="8" s="1"/>
  <c r="AC27" i="8" s="1"/>
  <c r="Y27" i="8"/>
  <c r="E28" i="8"/>
  <c r="G28" i="8" s="1"/>
  <c r="F28" i="8"/>
  <c r="H28" i="8"/>
  <c r="I28" i="8"/>
  <c r="K28" i="8"/>
  <c r="P28" i="8" s="1"/>
  <c r="M28" i="8"/>
  <c r="R28" i="8"/>
  <c r="S28" i="8"/>
  <c r="T28" i="8"/>
  <c r="X28" i="8" s="1"/>
  <c r="Z28" i="8" s="1"/>
  <c r="U28" i="8"/>
  <c r="V28" i="8"/>
  <c r="W28" i="8"/>
  <c r="AB28" i="8" s="1"/>
  <c r="Y28" i="8"/>
  <c r="AC28" i="8"/>
  <c r="E29" i="8"/>
  <c r="G29" i="8" s="1"/>
  <c r="F29" i="8"/>
  <c r="H29" i="8"/>
  <c r="I29" i="8"/>
  <c r="K29" i="8"/>
  <c r="P29" i="8" s="1"/>
  <c r="M29" i="8"/>
  <c r="R29" i="8"/>
  <c r="S29" i="8"/>
  <c r="T29" i="8"/>
  <c r="U29" i="8"/>
  <c r="V29" i="8"/>
  <c r="W29" i="8"/>
  <c r="AB29" i="8" s="1"/>
  <c r="X29" i="8"/>
  <c r="Z29" i="8" s="1"/>
  <c r="AC29" i="8" s="1"/>
  <c r="Y29" i="8"/>
  <c r="E30" i="8"/>
  <c r="F30" i="8"/>
  <c r="J30" i="8" s="1"/>
  <c r="H30" i="8"/>
  <c r="I30" i="8"/>
  <c r="K30" i="8"/>
  <c r="P30" i="8" s="1"/>
  <c r="M30" i="8"/>
  <c r="R30" i="8"/>
  <c r="S30" i="8"/>
  <c r="T30" i="8"/>
  <c r="X30" i="8" s="1"/>
  <c r="Z30" i="8" s="1"/>
  <c r="U30" i="8"/>
  <c r="V30" i="8"/>
  <c r="W30" i="8"/>
  <c r="AB30" i="8" s="1"/>
  <c r="Y30" i="8"/>
  <c r="AC30" i="8"/>
  <c r="E31" i="8"/>
  <c r="G31" i="8" s="1"/>
  <c r="F31" i="8"/>
  <c r="J31" i="8" s="1"/>
  <c r="H31" i="8"/>
  <c r="I31" i="8"/>
  <c r="K31" i="8"/>
  <c r="P31" i="8" s="1"/>
  <c r="M31" i="8"/>
  <c r="R31" i="8"/>
  <c r="S31" i="8"/>
  <c r="T31" i="8"/>
  <c r="U31" i="8"/>
  <c r="V31" i="8"/>
  <c r="W31" i="8"/>
  <c r="AB31" i="8" s="1"/>
  <c r="X31" i="8"/>
  <c r="Z31" i="8" s="1"/>
  <c r="AC31" i="8" s="1"/>
  <c r="Y31" i="8"/>
  <c r="E32" i="8"/>
  <c r="F32" i="8"/>
  <c r="H32" i="8"/>
  <c r="I32" i="8"/>
  <c r="K32" i="8"/>
  <c r="P32" i="8" s="1"/>
  <c r="M32" i="8"/>
  <c r="R32" i="8"/>
  <c r="S32" i="8"/>
  <c r="T32" i="8"/>
  <c r="X32" i="8" s="1"/>
  <c r="Z32" i="8" s="1"/>
  <c r="U32" i="8"/>
  <c r="V32" i="8"/>
  <c r="W32" i="8"/>
  <c r="AB32" i="8" s="1"/>
  <c r="Y32" i="8"/>
  <c r="AC32" i="8"/>
  <c r="E33" i="8"/>
  <c r="G33" i="8" s="1"/>
  <c r="F33" i="8"/>
  <c r="H33" i="8"/>
  <c r="I33" i="8"/>
  <c r="K33" i="8"/>
  <c r="P33" i="8" s="1"/>
  <c r="M33" i="8"/>
  <c r="R33" i="8"/>
  <c r="S33" i="8"/>
  <c r="T33" i="8"/>
  <c r="U33" i="8"/>
  <c r="V33" i="8"/>
  <c r="W33" i="8"/>
  <c r="AB33" i="8" s="1"/>
  <c r="X33" i="8"/>
  <c r="Z33" i="8" s="1"/>
  <c r="AC33" i="8" s="1"/>
  <c r="Y33" i="8"/>
  <c r="E34" i="8"/>
  <c r="G34" i="8" s="1"/>
  <c r="F34" i="8"/>
  <c r="H34" i="8"/>
  <c r="J34" i="8" s="1"/>
  <c r="I34" i="8"/>
  <c r="K34" i="8"/>
  <c r="M34" i="8"/>
  <c r="P34" i="8"/>
  <c r="R34" i="8"/>
  <c r="S34" i="8"/>
  <c r="T34" i="8"/>
  <c r="X34" i="8" s="1"/>
  <c r="U34" i="8"/>
  <c r="V34" i="8"/>
  <c r="W34" i="8"/>
  <c r="Y34" i="8"/>
  <c r="AB34" i="8"/>
  <c r="E35" i="8"/>
  <c r="F35" i="8"/>
  <c r="G35" i="8" s="1"/>
  <c r="H35" i="8"/>
  <c r="I35" i="8"/>
  <c r="K35" i="8"/>
  <c r="P35" i="8" s="1"/>
  <c r="M35" i="8"/>
  <c r="R35" i="8"/>
  <c r="S35" i="8"/>
  <c r="T35" i="8"/>
  <c r="U35" i="8"/>
  <c r="V35" i="8"/>
  <c r="W35" i="8"/>
  <c r="AB35" i="8" s="1"/>
  <c r="X35" i="8"/>
  <c r="Z35" i="8" s="1"/>
  <c r="AC35" i="8" s="1"/>
  <c r="Y35" i="8"/>
  <c r="E36" i="8"/>
  <c r="G36" i="8" s="1"/>
  <c r="F36" i="8"/>
  <c r="H36" i="8"/>
  <c r="J36" i="8" s="1"/>
  <c r="I36" i="8"/>
  <c r="K36" i="8"/>
  <c r="M36" i="8"/>
  <c r="P36" i="8"/>
  <c r="R36" i="8"/>
  <c r="S36" i="8"/>
  <c r="U36" i="8"/>
  <c r="V36" i="8"/>
  <c r="W36" i="8"/>
  <c r="Y36" i="8"/>
  <c r="AA36" i="8"/>
  <c r="E37" i="8"/>
  <c r="G37" i="8" s="1"/>
  <c r="F37" i="8"/>
  <c r="J37" i="8" s="1"/>
  <c r="H37" i="8"/>
  <c r="I37" i="8"/>
  <c r="K37" i="8"/>
  <c r="P37" i="8" s="1"/>
  <c r="M37" i="8"/>
  <c r="E38" i="8"/>
  <c r="F38" i="8"/>
  <c r="G38" i="8"/>
  <c r="H38" i="8"/>
  <c r="I38" i="8"/>
  <c r="K38" i="8"/>
  <c r="P38" i="8" s="1"/>
  <c r="M38" i="8"/>
  <c r="E39" i="8"/>
  <c r="F39" i="8"/>
  <c r="G39" i="8" s="1"/>
  <c r="H39" i="8"/>
  <c r="I39" i="8"/>
  <c r="J39" i="8"/>
  <c r="K39" i="8"/>
  <c r="P39" i="8" s="1"/>
  <c r="M39" i="8"/>
  <c r="E40" i="8"/>
  <c r="F40" i="8"/>
  <c r="G40" i="8" s="1"/>
  <c r="H40" i="8"/>
  <c r="J40" i="8" s="1"/>
  <c r="I40" i="8"/>
  <c r="K40" i="8"/>
  <c r="P40" i="8" s="1"/>
  <c r="M40" i="8"/>
  <c r="E41" i="8"/>
  <c r="J41" i="8" s="1"/>
  <c r="F41" i="8"/>
  <c r="G41" i="8"/>
  <c r="H41" i="8"/>
  <c r="I41" i="8"/>
  <c r="K41" i="8"/>
  <c r="P41" i="8" s="1"/>
  <c r="M41" i="8"/>
  <c r="E42" i="8"/>
  <c r="F42" i="8"/>
  <c r="H42" i="8"/>
  <c r="I42" i="8"/>
  <c r="K42" i="8"/>
  <c r="P42" i="8" s="1"/>
  <c r="M42" i="8"/>
  <c r="E43" i="8"/>
  <c r="F43" i="8"/>
  <c r="H43" i="8"/>
  <c r="I43" i="8"/>
  <c r="K43" i="8"/>
  <c r="M43" i="8"/>
  <c r="P43" i="8"/>
  <c r="E44" i="8"/>
  <c r="G44" i="8" s="1"/>
  <c r="F44" i="8"/>
  <c r="J44" i="8" s="1"/>
  <c r="H44" i="8"/>
  <c r="I44" i="8"/>
  <c r="K44" i="8"/>
  <c r="P44" i="8" s="1"/>
  <c r="M44" i="8"/>
  <c r="M260" i="8" s="1"/>
  <c r="E45" i="8"/>
  <c r="F45" i="8"/>
  <c r="G45" i="8"/>
  <c r="H45" i="8"/>
  <c r="I45" i="8"/>
  <c r="K45" i="8"/>
  <c r="P45" i="8" s="1"/>
  <c r="M45" i="8"/>
  <c r="E46" i="8"/>
  <c r="G46" i="8" s="1"/>
  <c r="F46" i="8"/>
  <c r="H46" i="8"/>
  <c r="I46" i="8"/>
  <c r="J46" i="8"/>
  <c r="K46" i="8"/>
  <c r="P46" i="8" s="1"/>
  <c r="M46" i="8"/>
  <c r="E47" i="8"/>
  <c r="F47" i="8"/>
  <c r="H47" i="8"/>
  <c r="I47" i="8"/>
  <c r="K47" i="8"/>
  <c r="M47" i="8"/>
  <c r="P47" i="8"/>
  <c r="E48" i="8"/>
  <c r="F48" i="8"/>
  <c r="H48" i="8"/>
  <c r="I48" i="8"/>
  <c r="K48" i="8"/>
  <c r="P48" i="8" s="1"/>
  <c r="M48" i="8"/>
  <c r="E49" i="8"/>
  <c r="F49" i="8"/>
  <c r="J49" i="8" s="1"/>
  <c r="G49" i="8"/>
  <c r="H49" i="8"/>
  <c r="I49" i="8"/>
  <c r="K49" i="8"/>
  <c r="P49" i="8" s="1"/>
  <c r="M49" i="8"/>
  <c r="E50" i="8"/>
  <c r="F50" i="8"/>
  <c r="J50" i="8" s="1"/>
  <c r="H50" i="8"/>
  <c r="I50" i="8"/>
  <c r="K50" i="8"/>
  <c r="P50" i="8" s="1"/>
  <c r="M50" i="8"/>
  <c r="E51" i="8"/>
  <c r="F51" i="8"/>
  <c r="H51" i="8"/>
  <c r="I51" i="8"/>
  <c r="K51" i="8"/>
  <c r="M51" i="8"/>
  <c r="P51" i="8"/>
  <c r="E52" i="8"/>
  <c r="G52" i="8" s="1"/>
  <c r="F52" i="8"/>
  <c r="H52" i="8"/>
  <c r="I52" i="8"/>
  <c r="K52" i="8"/>
  <c r="P52" i="8" s="1"/>
  <c r="M52" i="8"/>
  <c r="E53" i="8"/>
  <c r="F53" i="8"/>
  <c r="G53" i="8"/>
  <c r="H53" i="8"/>
  <c r="I53" i="8"/>
  <c r="K53" i="8"/>
  <c r="M53" i="8"/>
  <c r="E54" i="8"/>
  <c r="F54" i="8"/>
  <c r="G54" i="8" s="1"/>
  <c r="H54" i="8"/>
  <c r="I54" i="8"/>
  <c r="J54" i="8"/>
  <c r="K54" i="8"/>
  <c r="P54" i="8" s="1"/>
  <c r="M54" i="8"/>
  <c r="E55" i="8"/>
  <c r="J55" i="8" s="1"/>
  <c r="F55" i="8"/>
  <c r="H55" i="8"/>
  <c r="I55" i="8"/>
  <c r="K55" i="8"/>
  <c r="M55" i="8"/>
  <c r="P55" i="8"/>
  <c r="E56" i="8"/>
  <c r="F56" i="8"/>
  <c r="G56" i="8" s="1"/>
  <c r="H56" i="8"/>
  <c r="J56" i="8" s="1"/>
  <c r="I56" i="8"/>
  <c r="K56" i="8"/>
  <c r="P56" i="8" s="1"/>
  <c r="M56" i="8"/>
  <c r="E57" i="8"/>
  <c r="F57" i="8"/>
  <c r="J57" i="8" s="1"/>
  <c r="G57" i="8"/>
  <c r="H57" i="8"/>
  <c r="I57" i="8"/>
  <c r="K57" i="8"/>
  <c r="P57" i="8" s="1"/>
  <c r="M57" i="8"/>
  <c r="E58" i="8"/>
  <c r="F58" i="8"/>
  <c r="H58" i="8"/>
  <c r="I58" i="8"/>
  <c r="K58" i="8"/>
  <c r="P58" i="8" s="1"/>
  <c r="M58" i="8"/>
  <c r="E59" i="8"/>
  <c r="F59" i="8"/>
  <c r="H59" i="8"/>
  <c r="I59" i="8"/>
  <c r="K59" i="8"/>
  <c r="M59" i="8"/>
  <c r="P59" i="8"/>
  <c r="E60" i="8"/>
  <c r="F60" i="8"/>
  <c r="G60" i="8" s="1"/>
  <c r="H60" i="8"/>
  <c r="I60" i="8"/>
  <c r="K60" i="8"/>
  <c r="P60" i="8" s="1"/>
  <c r="M60" i="8"/>
  <c r="E61" i="8"/>
  <c r="F61" i="8"/>
  <c r="G61" i="8"/>
  <c r="H61" i="8"/>
  <c r="I61" i="8"/>
  <c r="K61" i="8"/>
  <c r="M61" i="8"/>
  <c r="E62" i="8"/>
  <c r="G62" i="8" s="1"/>
  <c r="F62" i="8"/>
  <c r="H62" i="8"/>
  <c r="I62" i="8"/>
  <c r="J62" i="8"/>
  <c r="K62" i="8"/>
  <c r="P62" i="8" s="1"/>
  <c r="M62" i="8"/>
  <c r="E63" i="8"/>
  <c r="J63" i="8" s="1"/>
  <c r="F63" i="8"/>
  <c r="H63" i="8"/>
  <c r="I63" i="8"/>
  <c r="K63" i="8"/>
  <c r="M63" i="8"/>
  <c r="P63" i="8"/>
  <c r="E64" i="8"/>
  <c r="F64" i="8"/>
  <c r="H64" i="8"/>
  <c r="I64" i="8"/>
  <c r="K64" i="8"/>
  <c r="P64" i="8" s="1"/>
  <c r="M64" i="8"/>
  <c r="E65" i="8"/>
  <c r="F65" i="8"/>
  <c r="J65" i="8" s="1"/>
  <c r="G65" i="8"/>
  <c r="H65" i="8"/>
  <c r="I65" i="8"/>
  <c r="K65" i="8"/>
  <c r="P65" i="8" s="1"/>
  <c r="M65" i="8"/>
  <c r="E66" i="8"/>
  <c r="F66" i="8"/>
  <c r="J66" i="8" s="1"/>
  <c r="H66" i="8"/>
  <c r="I66" i="8"/>
  <c r="K66" i="8"/>
  <c r="P66" i="8" s="1"/>
  <c r="M66" i="8"/>
  <c r="E67" i="8"/>
  <c r="F67" i="8"/>
  <c r="H67" i="8"/>
  <c r="I67" i="8"/>
  <c r="K67" i="8"/>
  <c r="M67" i="8"/>
  <c r="P67" i="8"/>
  <c r="E68" i="8"/>
  <c r="G68" i="8" s="1"/>
  <c r="F68" i="8"/>
  <c r="H68" i="8"/>
  <c r="I68" i="8"/>
  <c r="K68" i="8"/>
  <c r="P68" i="8" s="1"/>
  <c r="M68" i="8"/>
  <c r="E69" i="8"/>
  <c r="F69" i="8"/>
  <c r="G69" i="8"/>
  <c r="H69" i="8"/>
  <c r="I69" i="8"/>
  <c r="K69" i="8"/>
  <c r="M69" i="8"/>
  <c r="E70" i="8"/>
  <c r="F70" i="8"/>
  <c r="G70" i="8" s="1"/>
  <c r="H70" i="8"/>
  <c r="I70" i="8"/>
  <c r="J70" i="8"/>
  <c r="K70" i="8"/>
  <c r="P70" i="8" s="1"/>
  <c r="M70" i="8"/>
  <c r="E71" i="8"/>
  <c r="J71" i="8" s="1"/>
  <c r="F71" i="8"/>
  <c r="H71" i="8"/>
  <c r="I71" i="8"/>
  <c r="K71" i="8"/>
  <c r="M71" i="8"/>
  <c r="P71" i="8"/>
  <c r="E72" i="8"/>
  <c r="F72" i="8"/>
  <c r="G72" i="8"/>
  <c r="H72" i="8"/>
  <c r="J72" i="8" s="1"/>
  <c r="I72" i="8"/>
  <c r="K72" i="8"/>
  <c r="P72" i="8" s="1"/>
  <c r="M72" i="8"/>
  <c r="E73" i="8"/>
  <c r="F73" i="8"/>
  <c r="J73" i="8" s="1"/>
  <c r="G73" i="8"/>
  <c r="H73" i="8"/>
  <c r="I73" i="8"/>
  <c r="K73" i="8"/>
  <c r="P73" i="8" s="1"/>
  <c r="M73" i="8"/>
  <c r="E74" i="8"/>
  <c r="F74" i="8"/>
  <c r="J74" i="8" s="1"/>
  <c r="H74" i="8"/>
  <c r="I74" i="8"/>
  <c r="K74" i="8"/>
  <c r="P74" i="8" s="1"/>
  <c r="M74" i="8"/>
  <c r="E75" i="8"/>
  <c r="F75" i="8"/>
  <c r="H75" i="8"/>
  <c r="I75" i="8"/>
  <c r="K75" i="8"/>
  <c r="M75" i="8"/>
  <c r="P75" i="8"/>
  <c r="E76" i="8"/>
  <c r="G76" i="8" s="1"/>
  <c r="F76" i="8"/>
  <c r="H76" i="8"/>
  <c r="J76" i="8" s="1"/>
  <c r="I76" i="8"/>
  <c r="K76" i="8"/>
  <c r="P76" i="8" s="1"/>
  <c r="M76" i="8"/>
  <c r="E77" i="8"/>
  <c r="F77" i="8"/>
  <c r="J77" i="8" s="1"/>
  <c r="G77" i="8"/>
  <c r="H77" i="8"/>
  <c r="I77" i="8"/>
  <c r="K77" i="8"/>
  <c r="P77" i="8" s="1"/>
  <c r="M77" i="8"/>
  <c r="E78" i="8"/>
  <c r="G78" i="8" s="1"/>
  <c r="F78" i="8"/>
  <c r="H78" i="8"/>
  <c r="I78" i="8"/>
  <c r="J78" i="8"/>
  <c r="K78" i="8"/>
  <c r="P78" i="8" s="1"/>
  <c r="M78" i="8"/>
  <c r="E79" i="8"/>
  <c r="J79" i="8" s="1"/>
  <c r="F79" i="8"/>
  <c r="H79" i="8"/>
  <c r="I79" i="8"/>
  <c r="K79" i="8"/>
  <c r="M79" i="8"/>
  <c r="P79" i="8"/>
  <c r="E80" i="8"/>
  <c r="F80" i="8"/>
  <c r="H80" i="8"/>
  <c r="I80" i="8"/>
  <c r="K80" i="8"/>
  <c r="P80" i="8" s="1"/>
  <c r="M80" i="8"/>
  <c r="E81" i="8"/>
  <c r="F81" i="8"/>
  <c r="J81" i="8" s="1"/>
  <c r="G81" i="8"/>
  <c r="H81" i="8"/>
  <c r="I81" i="8"/>
  <c r="K81" i="8"/>
  <c r="P81" i="8" s="1"/>
  <c r="M81" i="8"/>
  <c r="E82" i="8"/>
  <c r="G82" i="8" s="1"/>
  <c r="F82" i="8"/>
  <c r="J82" i="8" s="1"/>
  <c r="H82" i="8"/>
  <c r="I82" i="8"/>
  <c r="K82" i="8"/>
  <c r="P82" i="8" s="1"/>
  <c r="M82" i="8"/>
  <c r="E83" i="8"/>
  <c r="F83" i="8"/>
  <c r="H83" i="8"/>
  <c r="I83" i="8"/>
  <c r="K83" i="8"/>
  <c r="M83" i="8"/>
  <c r="P83" i="8"/>
  <c r="E84" i="8"/>
  <c r="G84" i="8" s="1"/>
  <c r="F84" i="8"/>
  <c r="J84" i="8" s="1"/>
  <c r="H84" i="8"/>
  <c r="I84" i="8"/>
  <c r="K84" i="8"/>
  <c r="P84" i="8" s="1"/>
  <c r="M84" i="8"/>
  <c r="E85" i="8"/>
  <c r="F85" i="8"/>
  <c r="G85" i="8"/>
  <c r="H85" i="8"/>
  <c r="I85" i="8"/>
  <c r="K85" i="8"/>
  <c r="M85" i="8"/>
  <c r="E86" i="8"/>
  <c r="F86" i="8"/>
  <c r="G86" i="8" s="1"/>
  <c r="H86" i="8"/>
  <c r="I86" i="8"/>
  <c r="J86" i="8"/>
  <c r="K86" i="8"/>
  <c r="P86" i="8" s="1"/>
  <c r="M86" i="8"/>
  <c r="E87" i="8"/>
  <c r="J87" i="8" s="1"/>
  <c r="F87" i="8"/>
  <c r="H87" i="8"/>
  <c r="I87" i="8"/>
  <c r="K87" i="8"/>
  <c r="M87" i="8"/>
  <c r="P87" i="8"/>
  <c r="E88" i="8"/>
  <c r="F88" i="8"/>
  <c r="G88" i="8"/>
  <c r="H88" i="8"/>
  <c r="J88" i="8" s="1"/>
  <c r="I88" i="8"/>
  <c r="K88" i="8"/>
  <c r="P88" i="8" s="1"/>
  <c r="M88" i="8"/>
  <c r="E89" i="8"/>
  <c r="F89" i="8"/>
  <c r="J89" i="8" s="1"/>
  <c r="G89" i="8"/>
  <c r="H89" i="8"/>
  <c r="I89" i="8"/>
  <c r="K89" i="8"/>
  <c r="P89" i="8" s="1"/>
  <c r="M89" i="8"/>
  <c r="E90" i="8"/>
  <c r="G90" i="8" s="1"/>
  <c r="F90" i="8"/>
  <c r="J90" i="8" s="1"/>
  <c r="H90" i="8"/>
  <c r="I90" i="8"/>
  <c r="K90" i="8"/>
  <c r="P90" i="8" s="1"/>
  <c r="M90" i="8"/>
  <c r="E91" i="8"/>
  <c r="F91" i="8"/>
  <c r="H91" i="8"/>
  <c r="I91" i="8"/>
  <c r="K91" i="8"/>
  <c r="M91" i="8"/>
  <c r="P91" i="8"/>
  <c r="E92" i="8"/>
  <c r="F92" i="8"/>
  <c r="G92" i="8" s="1"/>
  <c r="H92" i="8"/>
  <c r="I92" i="8"/>
  <c r="K92" i="8"/>
  <c r="P92" i="8" s="1"/>
  <c r="M92" i="8"/>
  <c r="E93" i="8"/>
  <c r="F93" i="8"/>
  <c r="G93" i="8"/>
  <c r="H93" i="8"/>
  <c r="I93" i="8"/>
  <c r="K93" i="8"/>
  <c r="M93" i="8"/>
  <c r="E94" i="8"/>
  <c r="G94" i="8" s="1"/>
  <c r="F94" i="8"/>
  <c r="H94" i="8"/>
  <c r="I94" i="8"/>
  <c r="J94" i="8"/>
  <c r="K94" i="8"/>
  <c r="P94" i="8" s="1"/>
  <c r="M94" i="8"/>
  <c r="E95" i="8"/>
  <c r="F95" i="8"/>
  <c r="H95" i="8"/>
  <c r="I95" i="8"/>
  <c r="K95" i="8"/>
  <c r="M95" i="8"/>
  <c r="P95" i="8"/>
  <c r="E96" i="8"/>
  <c r="F96" i="8"/>
  <c r="H96" i="8"/>
  <c r="I96" i="8"/>
  <c r="K96" i="8"/>
  <c r="P96" i="8" s="1"/>
  <c r="M96" i="8"/>
  <c r="E97" i="8"/>
  <c r="F97" i="8"/>
  <c r="J97" i="8" s="1"/>
  <c r="G97" i="8"/>
  <c r="H97" i="8"/>
  <c r="I97" i="8"/>
  <c r="K97" i="8"/>
  <c r="P97" i="8" s="1"/>
  <c r="M97" i="8"/>
  <c r="E98" i="8"/>
  <c r="F98" i="8"/>
  <c r="J98" i="8" s="1"/>
  <c r="H98" i="8"/>
  <c r="I98" i="8"/>
  <c r="K98" i="8"/>
  <c r="P98" i="8" s="1"/>
  <c r="M98" i="8"/>
  <c r="E99" i="8"/>
  <c r="F99" i="8"/>
  <c r="H99" i="8"/>
  <c r="I99" i="8"/>
  <c r="K99" i="8"/>
  <c r="M99" i="8"/>
  <c r="P99" i="8"/>
  <c r="E100" i="8"/>
  <c r="G100" i="8" s="1"/>
  <c r="F100" i="8"/>
  <c r="H100" i="8"/>
  <c r="I100" i="8"/>
  <c r="K100" i="8"/>
  <c r="P100" i="8" s="1"/>
  <c r="M100" i="8"/>
  <c r="E101" i="8"/>
  <c r="F101" i="8"/>
  <c r="G101" i="8"/>
  <c r="H101" i="8"/>
  <c r="J101" i="8" s="1"/>
  <c r="I101" i="8"/>
  <c r="K101" i="8"/>
  <c r="P101" i="8" s="1"/>
  <c r="M101" i="8"/>
  <c r="E102" i="8"/>
  <c r="F102" i="8"/>
  <c r="G102" i="8" s="1"/>
  <c r="H102" i="8"/>
  <c r="I102" i="8"/>
  <c r="J102" i="8"/>
  <c r="K102" i="8"/>
  <c r="P102" i="8" s="1"/>
  <c r="M102" i="8"/>
  <c r="E103" i="8"/>
  <c r="J103" i="8" s="1"/>
  <c r="F103" i="8"/>
  <c r="H103" i="8"/>
  <c r="I103" i="8"/>
  <c r="K103" i="8"/>
  <c r="M103" i="8"/>
  <c r="P103" i="8"/>
  <c r="E104" i="8"/>
  <c r="F104" i="8"/>
  <c r="G104" i="8" s="1"/>
  <c r="H104" i="8"/>
  <c r="J104" i="8" s="1"/>
  <c r="I104" i="8"/>
  <c r="K104" i="8"/>
  <c r="P104" i="8" s="1"/>
  <c r="M104" i="8"/>
  <c r="E105" i="8"/>
  <c r="J105" i="8" s="1"/>
  <c r="F105" i="8"/>
  <c r="G105" i="8"/>
  <c r="H105" i="8"/>
  <c r="I105" i="8"/>
  <c r="K105" i="8"/>
  <c r="P105" i="8" s="1"/>
  <c r="M105" i="8"/>
  <c r="E106" i="8"/>
  <c r="G106" i="8" s="1"/>
  <c r="F106" i="8"/>
  <c r="J106" i="8" s="1"/>
  <c r="H106" i="8"/>
  <c r="I106" i="8"/>
  <c r="K106" i="8"/>
  <c r="P106" i="8" s="1"/>
  <c r="M106" i="8"/>
  <c r="E107" i="8"/>
  <c r="F107" i="8"/>
  <c r="H107" i="8"/>
  <c r="I107" i="8"/>
  <c r="K107" i="8"/>
  <c r="M107" i="8"/>
  <c r="P107" i="8"/>
  <c r="E108" i="8"/>
  <c r="F108" i="8"/>
  <c r="G108" i="8" s="1"/>
  <c r="H108" i="8"/>
  <c r="I108" i="8"/>
  <c r="K108" i="8"/>
  <c r="P108" i="8" s="1"/>
  <c r="M108" i="8"/>
  <c r="E109" i="8"/>
  <c r="F109" i="8"/>
  <c r="G109" i="8"/>
  <c r="H109" i="8"/>
  <c r="I109" i="8"/>
  <c r="K109" i="8"/>
  <c r="M109" i="8"/>
  <c r="E110" i="8"/>
  <c r="F110" i="8"/>
  <c r="G110" i="8" s="1"/>
  <c r="H110" i="8"/>
  <c r="I110" i="8"/>
  <c r="J110" i="8"/>
  <c r="K110" i="8"/>
  <c r="P110" i="8" s="1"/>
  <c r="M110" i="8"/>
  <c r="E111" i="8"/>
  <c r="J111" i="8" s="1"/>
  <c r="F111" i="8"/>
  <c r="H111" i="8"/>
  <c r="I111" i="8"/>
  <c r="K111" i="8"/>
  <c r="M111" i="8"/>
  <c r="P111" i="8"/>
  <c r="E112" i="8"/>
  <c r="F112" i="8"/>
  <c r="H112" i="8"/>
  <c r="I112" i="8"/>
  <c r="K112" i="8"/>
  <c r="P112" i="8" s="1"/>
  <c r="M112" i="8"/>
  <c r="E113" i="8"/>
  <c r="F113" i="8"/>
  <c r="G113" i="8"/>
  <c r="H113" i="8"/>
  <c r="I113" i="8"/>
  <c r="K113" i="8"/>
  <c r="J113" i="8" s="1"/>
  <c r="M113" i="8"/>
  <c r="E114" i="8"/>
  <c r="F114" i="8"/>
  <c r="J114" i="8" s="1"/>
  <c r="H114" i="8"/>
  <c r="I114" i="8"/>
  <c r="K114" i="8"/>
  <c r="P114" i="8" s="1"/>
  <c r="M114" i="8"/>
  <c r="E115" i="8"/>
  <c r="F115" i="8"/>
  <c r="H115" i="8"/>
  <c r="I115" i="8"/>
  <c r="K115" i="8"/>
  <c r="M115" i="8"/>
  <c r="P115" i="8"/>
  <c r="E116" i="8"/>
  <c r="F116" i="8"/>
  <c r="J116" i="8" s="1"/>
  <c r="G116" i="8"/>
  <c r="H116" i="8"/>
  <c r="I116" i="8"/>
  <c r="K116" i="8"/>
  <c r="P116" i="8" s="1"/>
  <c r="M116" i="8"/>
  <c r="E117" i="8"/>
  <c r="F117" i="8"/>
  <c r="G117" i="8"/>
  <c r="H117" i="8"/>
  <c r="I117" i="8"/>
  <c r="K117" i="8"/>
  <c r="M117" i="8"/>
  <c r="E118" i="8"/>
  <c r="G118" i="8" s="1"/>
  <c r="F118" i="8"/>
  <c r="H118" i="8"/>
  <c r="I118" i="8"/>
  <c r="J118" i="8"/>
  <c r="K118" i="8"/>
  <c r="P118" i="8" s="1"/>
  <c r="M118" i="8"/>
  <c r="E119" i="8"/>
  <c r="F119" i="8"/>
  <c r="H119" i="8"/>
  <c r="I119" i="8"/>
  <c r="K119" i="8"/>
  <c r="M119" i="8"/>
  <c r="P119" i="8"/>
  <c r="E120" i="8"/>
  <c r="F120" i="8"/>
  <c r="H120" i="8"/>
  <c r="I120" i="8"/>
  <c r="K120" i="8"/>
  <c r="P120" i="8" s="1"/>
  <c r="M120" i="8"/>
  <c r="E121" i="8"/>
  <c r="F121" i="8"/>
  <c r="G121" i="8"/>
  <c r="H121" i="8"/>
  <c r="I121" i="8"/>
  <c r="K121" i="8"/>
  <c r="J121" i="8" s="1"/>
  <c r="M121" i="8"/>
  <c r="E122" i="8"/>
  <c r="F122" i="8"/>
  <c r="H122" i="8"/>
  <c r="I122" i="8"/>
  <c r="K122" i="8"/>
  <c r="P122" i="8" s="1"/>
  <c r="M122" i="8"/>
  <c r="E123" i="8"/>
  <c r="F123" i="8"/>
  <c r="H123" i="8"/>
  <c r="I123" i="8"/>
  <c r="K123" i="8"/>
  <c r="M123" i="8"/>
  <c r="P123" i="8"/>
  <c r="E124" i="8"/>
  <c r="G124" i="8" s="1"/>
  <c r="F124" i="8"/>
  <c r="H124" i="8"/>
  <c r="I124" i="8"/>
  <c r="K124" i="8"/>
  <c r="M124" i="8"/>
  <c r="P124" i="8"/>
  <c r="E125" i="8"/>
  <c r="F125" i="8"/>
  <c r="J125" i="8" s="1"/>
  <c r="G125" i="8"/>
  <c r="H125" i="8"/>
  <c r="I125" i="8"/>
  <c r="K125" i="8"/>
  <c r="P125" i="8" s="1"/>
  <c r="M125" i="8"/>
  <c r="E126" i="8"/>
  <c r="G126" i="8" s="1"/>
  <c r="F126" i="8"/>
  <c r="H126" i="8"/>
  <c r="I126" i="8"/>
  <c r="J126" i="8"/>
  <c r="K126" i="8"/>
  <c r="P126" i="8" s="1"/>
  <c r="M126" i="8"/>
  <c r="E127" i="8"/>
  <c r="G127" i="8" s="1"/>
  <c r="F127" i="8"/>
  <c r="H127" i="8"/>
  <c r="I127" i="8"/>
  <c r="J127" i="8" s="1"/>
  <c r="K127" i="8"/>
  <c r="M127" i="8"/>
  <c r="P127" i="8"/>
  <c r="E128" i="8"/>
  <c r="F128" i="8"/>
  <c r="G128" i="8" s="1"/>
  <c r="H128" i="8"/>
  <c r="J128" i="8" s="1"/>
  <c r="I128" i="8"/>
  <c r="K128" i="8"/>
  <c r="P128" i="8" s="1"/>
  <c r="M128" i="8"/>
  <c r="E129" i="8"/>
  <c r="F129" i="8"/>
  <c r="J129" i="8" s="1"/>
  <c r="G129" i="8"/>
  <c r="H129" i="8"/>
  <c r="I129" i="8"/>
  <c r="K129" i="8"/>
  <c r="P129" i="8" s="1"/>
  <c r="M129" i="8"/>
  <c r="E130" i="8"/>
  <c r="F130" i="8"/>
  <c r="H130" i="8"/>
  <c r="I130" i="8"/>
  <c r="K130" i="8"/>
  <c r="P130" i="8" s="1"/>
  <c r="M130" i="8"/>
  <c r="E131" i="8"/>
  <c r="F131" i="8"/>
  <c r="H131" i="8"/>
  <c r="I131" i="8"/>
  <c r="K131" i="8"/>
  <c r="M131" i="8"/>
  <c r="P131" i="8"/>
  <c r="E132" i="8"/>
  <c r="G132" i="8" s="1"/>
  <c r="F132" i="8"/>
  <c r="H132" i="8"/>
  <c r="I132" i="8"/>
  <c r="K132" i="8"/>
  <c r="M132" i="8"/>
  <c r="P132" i="8"/>
  <c r="E133" i="8"/>
  <c r="F133" i="8"/>
  <c r="G133" i="8"/>
  <c r="H133" i="8"/>
  <c r="I133" i="8"/>
  <c r="K133" i="8"/>
  <c r="M133" i="8"/>
  <c r="E134" i="8"/>
  <c r="F134" i="8"/>
  <c r="G134" i="8" s="1"/>
  <c r="H134" i="8"/>
  <c r="I134" i="8"/>
  <c r="J134" i="8"/>
  <c r="K134" i="8"/>
  <c r="P134" i="8" s="1"/>
  <c r="M134" i="8"/>
  <c r="E135" i="8"/>
  <c r="G135" i="8" s="1"/>
  <c r="F135" i="8"/>
  <c r="H135" i="8"/>
  <c r="I135" i="8"/>
  <c r="J135" i="8" s="1"/>
  <c r="K135" i="8"/>
  <c r="M135" i="8"/>
  <c r="P135" i="8"/>
  <c r="E136" i="8"/>
  <c r="F136" i="8"/>
  <c r="G136" i="8" s="1"/>
  <c r="H136" i="8"/>
  <c r="J136" i="8" s="1"/>
  <c r="I136" i="8"/>
  <c r="K136" i="8"/>
  <c r="P136" i="8" s="1"/>
  <c r="M136" i="8"/>
  <c r="E137" i="8"/>
  <c r="F137" i="8"/>
  <c r="J137" i="8" s="1"/>
  <c r="G137" i="8"/>
  <c r="H137" i="8"/>
  <c r="I137" i="8"/>
  <c r="K137" i="8"/>
  <c r="P137" i="8" s="1"/>
  <c r="M137" i="8"/>
  <c r="E138" i="8"/>
  <c r="F138" i="8"/>
  <c r="H138" i="8"/>
  <c r="I138" i="8"/>
  <c r="K138" i="8"/>
  <c r="P138" i="8" s="1"/>
  <c r="M138" i="8"/>
  <c r="E139" i="8"/>
  <c r="F139" i="8"/>
  <c r="H139" i="8"/>
  <c r="I139" i="8"/>
  <c r="K139" i="8"/>
  <c r="M139" i="8"/>
  <c r="P139" i="8"/>
  <c r="E140" i="8"/>
  <c r="G140" i="8" s="1"/>
  <c r="F140" i="8"/>
  <c r="H140" i="8"/>
  <c r="I140" i="8"/>
  <c r="K140" i="8"/>
  <c r="M140" i="8"/>
  <c r="P140" i="8"/>
  <c r="E141" i="8"/>
  <c r="F141" i="8"/>
  <c r="G141" i="8"/>
  <c r="H141" i="8"/>
  <c r="I141" i="8"/>
  <c r="K141" i="8"/>
  <c r="P141" i="8" s="1"/>
  <c r="M141" i="8"/>
  <c r="E142" i="8"/>
  <c r="G142" i="8" s="1"/>
  <c r="F142" i="8"/>
  <c r="H142" i="8"/>
  <c r="I142" i="8"/>
  <c r="J142" i="8"/>
  <c r="K142" i="8"/>
  <c r="P142" i="8" s="1"/>
  <c r="M142" i="8"/>
  <c r="E143" i="8"/>
  <c r="G143" i="8" s="1"/>
  <c r="F143" i="8"/>
  <c r="H143" i="8"/>
  <c r="I143" i="8"/>
  <c r="J143" i="8" s="1"/>
  <c r="K143" i="8"/>
  <c r="M143" i="8"/>
  <c r="P143" i="8"/>
  <c r="E144" i="8"/>
  <c r="G144" i="8" s="1"/>
  <c r="F144" i="8"/>
  <c r="H144" i="8"/>
  <c r="J144" i="8" s="1"/>
  <c r="I144" i="8"/>
  <c r="K144" i="8"/>
  <c r="M144" i="8"/>
  <c r="P144" i="8"/>
  <c r="E145" i="8"/>
  <c r="F145" i="8"/>
  <c r="J145" i="8" s="1"/>
  <c r="G145" i="8"/>
  <c r="H145" i="8"/>
  <c r="I145" i="8"/>
  <c r="K145" i="8"/>
  <c r="P145" i="8" s="1"/>
  <c r="M145" i="8"/>
  <c r="E146" i="8"/>
  <c r="F146" i="8"/>
  <c r="H146" i="8"/>
  <c r="I146" i="8"/>
  <c r="K146" i="8"/>
  <c r="P146" i="8" s="1"/>
  <c r="M146" i="8"/>
  <c r="E147" i="8"/>
  <c r="F147" i="8"/>
  <c r="H147" i="8"/>
  <c r="I147" i="8"/>
  <c r="K147" i="8"/>
  <c r="M147" i="8"/>
  <c r="P147" i="8"/>
  <c r="E148" i="8"/>
  <c r="G148" i="8" s="1"/>
  <c r="F148" i="8"/>
  <c r="H148" i="8"/>
  <c r="I148" i="8"/>
  <c r="K148" i="8"/>
  <c r="M148" i="8"/>
  <c r="P148" i="8"/>
  <c r="E149" i="8"/>
  <c r="J149" i="8" s="1"/>
  <c r="F149" i="8"/>
  <c r="G149" i="8"/>
  <c r="H149" i="8"/>
  <c r="I149" i="8"/>
  <c r="K149" i="8"/>
  <c r="P149" i="8" s="1"/>
  <c r="M149" i="8"/>
  <c r="E150" i="8"/>
  <c r="F150" i="8"/>
  <c r="G150" i="8" s="1"/>
  <c r="H150" i="8"/>
  <c r="I150" i="8"/>
  <c r="J150" i="8"/>
  <c r="K150" i="8"/>
  <c r="P150" i="8" s="1"/>
  <c r="M150" i="8"/>
  <c r="E151" i="8"/>
  <c r="G151" i="8" s="1"/>
  <c r="F151" i="8"/>
  <c r="H151" i="8"/>
  <c r="I151" i="8"/>
  <c r="J151" i="8" s="1"/>
  <c r="K151" i="8"/>
  <c r="M151" i="8"/>
  <c r="P151" i="8"/>
  <c r="E152" i="8"/>
  <c r="G152" i="8" s="1"/>
  <c r="F152" i="8"/>
  <c r="H152" i="8"/>
  <c r="J152" i="8" s="1"/>
  <c r="I152" i="8"/>
  <c r="K152" i="8"/>
  <c r="P152" i="8" s="1"/>
  <c r="M152" i="8"/>
  <c r="E153" i="8"/>
  <c r="F153" i="8"/>
  <c r="J153" i="8" s="1"/>
  <c r="G153" i="8"/>
  <c r="H153" i="8"/>
  <c r="I153" i="8"/>
  <c r="K153" i="8"/>
  <c r="P153" i="8" s="1"/>
  <c r="M153" i="8"/>
  <c r="E154" i="8"/>
  <c r="F154" i="8"/>
  <c r="H154" i="8"/>
  <c r="I154" i="8"/>
  <c r="K154" i="8"/>
  <c r="P154" i="8" s="1"/>
  <c r="M154" i="8"/>
  <c r="E155" i="8"/>
  <c r="F155" i="8"/>
  <c r="H155" i="8"/>
  <c r="I155" i="8"/>
  <c r="K155" i="8"/>
  <c r="M155" i="8"/>
  <c r="P155" i="8"/>
  <c r="E156" i="8"/>
  <c r="G156" i="8" s="1"/>
  <c r="F156" i="8"/>
  <c r="H156" i="8"/>
  <c r="I156" i="8"/>
  <c r="K156" i="8"/>
  <c r="M156" i="8"/>
  <c r="P156" i="8"/>
  <c r="E157" i="8"/>
  <c r="F157" i="8"/>
  <c r="G157" i="8"/>
  <c r="H157" i="8"/>
  <c r="I157" i="8"/>
  <c r="K157" i="8"/>
  <c r="P157" i="8" s="1"/>
  <c r="M157" i="8"/>
  <c r="E158" i="8"/>
  <c r="F158" i="8"/>
  <c r="G158" i="8" s="1"/>
  <c r="H158" i="8"/>
  <c r="I158" i="8"/>
  <c r="J158" i="8"/>
  <c r="K158" i="8"/>
  <c r="P158" i="8" s="1"/>
  <c r="M158" i="8"/>
  <c r="E159" i="8"/>
  <c r="G159" i="8" s="1"/>
  <c r="F159" i="8"/>
  <c r="H159" i="8"/>
  <c r="I159" i="8"/>
  <c r="J159" i="8"/>
  <c r="K159" i="8"/>
  <c r="M159" i="8"/>
  <c r="P159" i="8"/>
  <c r="E160" i="8"/>
  <c r="F160" i="8"/>
  <c r="H160" i="8"/>
  <c r="I160" i="8"/>
  <c r="K160" i="8"/>
  <c r="P160" i="8" s="1"/>
  <c r="M160" i="8"/>
  <c r="E161" i="8"/>
  <c r="F161" i="8"/>
  <c r="J161" i="8" s="1"/>
  <c r="G161" i="8"/>
  <c r="H161" i="8"/>
  <c r="I161" i="8"/>
  <c r="K161" i="8"/>
  <c r="P161" i="8" s="1"/>
  <c r="M161" i="8"/>
  <c r="E162" i="8"/>
  <c r="F162" i="8"/>
  <c r="J162" i="8" s="1"/>
  <c r="G162" i="8"/>
  <c r="H162" i="8"/>
  <c r="I162" i="8"/>
  <c r="K162" i="8"/>
  <c r="P162" i="8" s="1"/>
  <c r="M162" i="8"/>
  <c r="E163" i="8"/>
  <c r="F163" i="8"/>
  <c r="H163" i="8"/>
  <c r="I163" i="8"/>
  <c r="K163" i="8"/>
  <c r="M163" i="8"/>
  <c r="P163" i="8"/>
  <c r="E164" i="8"/>
  <c r="F164" i="8"/>
  <c r="H164" i="8"/>
  <c r="I164" i="8"/>
  <c r="K164" i="8"/>
  <c r="M164" i="8"/>
  <c r="P164" i="8"/>
  <c r="E165" i="8"/>
  <c r="F165" i="8"/>
  <c r="G165" i="8"/>
  <c r="H165" i="8"/>
  <c r="I165" i="8"/>
  <c r="K165" i="8"/>
  <c r="M165" i="8"/>
  <c r="E166" i="8"/>
  <c r="F166" i="8"/>
  <c r="G166" i="8" s="1"/>
  <c r="H166" i="8"/>
  <c r="I166" i="8"/>
  <c r="K166" i="8"/>
  <c r="P166" i="8" s="1"/>
  <c r="M166" i="8"/>
  <c r="E167" i="8"/>
  <c r="G167" i="8" s="1"/>
  <c r="F167" i="8"/>
  <c r="H167" i="8"/>
  <c r="I167" i="8"/>
  <c r="J167" i="8"/>
  <c r="K167" i="8"/>
  <c r="M167" i="8"/>
  <c r="P167" i="8"/>
  <c r="E168" i="8"/>
  <c r="F168" i="8"/>
  <c r="G168" i="8"/>
  <c r="H168" i="8"/>
  <c r="I168" i="8"/>
  <c r="K168" i="8"/>
  <c r="P168" i="8" s="1"/>
  <c r="M168" i="8"/>
  <c r="E169" i="8"/>
  <c r="F169" i="8"/>
  <c r="G169" i="8"/>
  <c r="H169" i="8"/>
  <c r="I169" i="8"/>
  <c r="K169" i="8"/>
  <c r="P169" i="8" s="1"/>
  <c r="M169" i="8"/>
  <c r="E170" i="8"/>
  <c r="F170" i="8"/>
  <c r="J170" i="8" s="1"/>
  <c r="G170" i="8"/>
  <c r="H170" i="8"/>
  <c r="I170" i="8"/>
  <c r="K170" i="8"/>
  <c r="P170" i="8" s="1"/>
  <c r="M170" i="8"/>
  <c r="E171" i="8"/>
  <c r="F171" i="8"/>
  <c r="H171" i="8"/>
  <c r="I171" i="8"/>
  <c r="K171" i="8"/>
  <c r="M171" i="8"/>
  <c r="P171" i="8"/>
  <c r="E172" i="8"/>
  <c r="F172" i="8"/>
  <c r="H172" i="8"/>
  <c r="I172" i="8"/>
  <c r="K172" i="8"/>
  <c r="M172" i="8"/>
  <c r="P172" i="8"/>
  <c r="E173" i="8"/>
  <c r="F173" i="8"/>
  <c r="G173" i="8"/>
  <c r="H173" i="8"/>
  <c r="I173" i="8"/>
  <c r="K173" i="8"/>
  <c r="P173" i="8" s="1"/>
  <c r="M173" i="8"/>
  <c r="E174" i="8"/>
  <c r="G174" i="8" s="1"/>
  <c r="F174" i="8"/>
  <c r="J174" i="8" s="1"/>
  <c r="H174" i="8"/>
  <c r="I174" i="8"/>
  <c r="K174" i="8"/>
  <c r="P174" i="8" s="1"/>
  <c r="M174" i="8"/>
  <c r="E175" i="8"/>
  <c r="G175" i="8" s="1"/>
  <c r="F175" i="8"/>
  <c r="H175" i="8"/>
  <c r="I175" i="8"/>
  <c r="K175" i="8"/>
  <c r="M175" i="8"/>
  <c r="P175" i="8"/>
  <c r="E176" i="8"/>
  <c r="G176" i="8" s="1"/>
  <c r="F176" i="8"/>
  <c r="H176" i="8"/>
  <c r="I176" i="8"/>
  <c r="K176" i="8"/>
  <c r="P176" i="8" s="1"/>
  <c r="M176" i="8"/>
  <c r="E177" i="8"/>
  <c r="F177" i="8"/>
  <c r="G177" i="8"/>
  <c r="H177" i="8"/>
  <c r="J177" i="8" s="1"/>
  <c r="I177" i="8"/>
  <c r="K177" i="8"/>
  <c r="P177" i="8" s="1"/>
  <c r="M177" i="8"/>
  <c r="E178" i="8"/>
  <c r="G178" i="8" s="1"/>
  <c r="F178" i="8"/>
  <c r="J178" i="8" s="1"/>
  <c r="H178" i="8"/>
  <c r="I178" i="8"/>
  <c r="K178" i="8"/>
  <c r="M178" i="8"/>
  <c r="P178" i="8"/>
  <c r="E179" i="8"/>
  <c r="J179" i="8" s="1"/>
  <c r="F179" i="8"/>
  <c r="G179" i="8"/>
  <c r="H179" i="8"/>
  <c r="I179" i="8"/>
  <c r="K179" i="8"/>
  <c r="M179" i="8"/>
  <c r="P179" i="8"/>
  <c r="E180" i="8"/>
  <c r="F180" i="8"/>
  <c r="G180" i="8" s="1"/>
  <c r="H180" i="8"/>
  <c r="I180" i="8"/>
  <c r="K180" i="8"/>
  <c r="P180" i="8" s="1"/>
  <c r="M180" i="8"/>
  <c r="E181" i="8"/>
  <c r="G181" i="8" s="1"/>
  <c r="F181" i="8"/>
  <c r="H181" i="8"/>
  <c r="I181" i="8"/>
  <c r="K181" i="8"/>
  <c r="M181" i="8"/>
  <c r="P181" i="8"/>
  <c r="E182" i="8"/>
  <c r="G182" i="8" s="1"/>
  <c r="F182" i="8"/>
  <c r="H182" i="8"/>
  <c r="I182" i="8"/>
  <c r="J182" i="8"/>
  <c r="K182" i="8"/>
  <c r="M182" i="8"/>
  <c r="P182" i="8"/>
  <c r="E183" i="8"/>
  <c r="G183" i="8" s="1"/>
  <c r="F183" i="8"/>
  <c r="H183" i="8"/>
  <c r="I183" i="8"/>
  <c r="K183" i="8"/>
  <c r="P183" i="8" s="1"/>
  <c r="M183" i="8"/>
  <c r="E184" i="8"/>
  <c r="F184" i="8"/>
  <c r="G184" i="8"/>
  <c r="H184" i="8"/>
  <c r="I184" i="8"/>
  <c r="J184" i="8"/>
  <c r="K184" i="8"/>
  <c r="P184" i="8" s="1"/>
  <c r="M184" i="8"/>
  <c r="E185" i="8"/>
  <c r="F185" i="8"/>
  <c r="G185" i="8"/>
  <c r="H185" i="8"/>
  <c r="I185" i="8"/>
  <c r="K185" i="8"/>
  <c r="J185" i="8" s="1"/>
  <c r="M185" i="8"/>
  <c r="E186" i="8"/>
  <c r="G186" i="8" s="1"/>
  <c r="F186" i="8"/>
  <c r="J186" i="8" s="1"/>
  <c r="H186" i="8"/>
  <c r="I186" i="8"/>
  <c r="K186" i="8"/>
  <c r="M186" i="8"/>
  <c r="P186" i="8"/>
  <c r="E187" i="8"/>
  <c r="J187" i="8" s="1"/>
  <c r="F187" i="8"/>
  <c r="G187" i="8"/>
  <c r="H187" i="8"/>
  <c r="I187" i="8"/>
  <c r="K187" i="8"/>
  <c r="M187" i="8"/>
  <c r="P187" i="8"/>
  <c r="E188" i="8"/>
  <c r="F188" i="8"/>
  <c r="G188" i="8" s="1"/>
  <c r="H188" i="8"/>
  <c r="I188" i="8"/>
  <c r="K188" i="8"/>
  <c r="P188" i="8" s="1"/>
  <c r="M188" i="8"/>
  <c r="E189" i="8"/>
  <c r="G189" i="8" s="1"/>
  <c r="F189" i="8"/>
  <c r="H189" i="8"/>
  <c r="I189" i="8"/>
  <c r="K189" i="8"/>
  <c r="M189" i="8"/>
  <c r="P189" i="8"/>
  <c r="E190" i="8"/>
  <c r="G190" i="8" s="1"/>
  <c r="F190" i="8"/>
  <c r="H190" i="8"/>
  <c r="I190" i="8"/>
  <c r="J190" i="8"/>
  <c r="K190" i="8"/>
  <c r="M190" i="8"/>
  <c r="P190" i="8"/>
  <c r="E191" i="8"/>
  <c r="G191" i="8" s="1"/>
  <c r="F191" i="8"/>
  <c r="H191" i="8"/>
  <c r="I191" i="8"/>
  <c r="K191" i="8"/>
  <c r="P191" i="8" s="1"/>
  <c r="M191" i="8"/>
  <c r="E192" i="8"/>
  <c r="F192" i="8"/>
  <c r="G192" i="8"/>
  <c r="H192" i="8"/>
  <c r="I192" i="8"/>
  <c r="J192" i="8"/>
  <c r="K192" i="8"/>
  <c r="P192" i="8" s="1"/>
  <c r="M192" i="8"/>
  <c r="E193" i="8"/>
  <c r="F193" i="8"/>
  <c r="G193" i="8"/>
  <c r="H193" i="8"/>
  <c r="I193" i="8"/>
  <c r="K193" i="8"/>
  <c r="J193" i="8" s="1"/>
  <c r="M193" i="8"/>
  <c r="E194" i="8"/>
  <c r="G194" i="8" s="1"/>
  <c r="F194" i="8"/>
  <c r="J194" i="8" s="1"/>
  <c r="H194" i="8"/>
  <c r="I194" i="8"/>
  <c r="K194" i="8"/>
  <c r="M194" i="8"/>
  <c r="P194" i="8"/>
  <c r="E195" i="8"/>
  <c r="J195" i="8" s="1"/>
  <c r="F195" i="8"/>
  <c r="G195" i="8"/>
  <c r="H195" i="8"/>
  <c r="I195" i="8"/>
  <c r="K195" i="8"/>
  <c r="M195" i="8"/>
  <c r="P195" i="8"/>
  <c r="E196" i="8"/>
  <c r="F196" i="8"/>
  <c r="G196" i="8" s="1"/>
  <c r="H196" i="8"/>
  <c r="I196" i="8"/>
  <c r="K196" i="8"/>
  <c r="P196" i="8" s="1"/>
  <c r="M196" i="8"/>
  <c r="E197" i="8"/>
  <c r="G197" i="8" s="1"/>
  <c r="F197" i="8"/>
  <c r="H197" i="8"/>
  <c r="I197" i="8"/>
  <c r="K197" i="8"/>
  <c r="M197" i="8"/>
  <c r="P197" i="8"/>
  <c r="E198" i="8"/>
  <c r="G198" i="8" s="1"/>
  <c r="F198" i="8"/>
  <c r="H198" i="8"/>
  <c r="I198" i="8"/>
  <c r="J198" i="8"/>
  <c r="K198" i="8"/>
  <c r="M198" i="8"/>
  <c r="P198" i="8"/>
  <c r="E199" i="8"/>
  <c r="G199" i="8" s="1"/>
  <c r="F199" i="8"/>
  <c r="H199" i="8"/>
  <c r="I199" i="8"/>
  <c r="K199" i="8"/>
  <c r="P199" i="8" s="1"/>
  <c r="M199" i="8"/>
  <c r="E200" i="8"/>
  <c r="F200" i="8"/>
  <c r="G200" i="8" s="1"/>
  <c r="H200" i="8"/>
  <c r="I200" i="8"/>
  <c r="J200" i="8"/>
  <c r="K200" i="8"/>
  <c r="P200" i="8" s="1"/>
  <c r="M200" i="8"/>
  <c r="E201" i="8"/>
  <c r="F201" i="8"/>
  <c r="G201" i="8"/>
  <c r="H201" i="8"/>
  <c r="I201" i="8"/>
  <c r="K201" i="8"/>
  <c r="J201" i="8" s="1"/>
  <c r="M201" i="8"/>
  <c r="E202" i="8"/>
  <c r="G202" i="8" s="1"/>
  <c r="F202" i="8"/>
  <c r="J202" i="8" s="1"/>
  <c r="H202" i="8"/>
  <c r="I202" i="8"/>
  <c r="K202" i="8"/>
  <c r="M202" i="8"/>
  <c r="P202" i="8"/>
  <c r="E203" i="8"/>
  <c r="J203" i="8" s="1"/>
  <c r="F203" i="8"/>
  <c r="G203" i="8"/>
  <c r="H203" i="8"/>
  <c r="I203" i="8"/>
  <c r="K203" i="8"/>
  <c r="M203" i="8"/>
  <c r="P203" i="8"/>
  <c r="E204" i="8"/>
  <c r="F204" i="8"/>
  <c r="G204" i="8" s="1"/>
  <c r="H204" i="8"/>
  <c r="I204" i="8"/>
  <c r="K204" i="8"/>
  <c r="P204" i="8" s="1"/>
  <c r="M204" i="8"/>
  <c r="E205" i="8"/>
  <c r="G205" i="8" s="1"/>
  <c r="F205" i="8"/>
  <c r="H205" i="8"/>
  <c r="I205" i="8"/>
  <c r="K205" i="8"/>
  <c r="M205" i="8"/>
  <c r="P205" i="8"/>
  <c r="E206" i="8"/>
  <c r="G206" i="8" s="1"/>
  <c r="F206" i="8"/>
  <c r="H206" i="8"/>
  <c r="I206" i="8"/>
  <c r="J206" i="8"/>
  <c r="K206" i="8"/>
  <c r="P206" i="8" s="1"/>
  <c r="M206" i="8"/>
  <c r="E207" i="8"/>
  <c r="F207" i="8"/>
  <c r="G207" i="8"/>
  <c r="H207" i="8"/>
  <c r="J207" i="8" s="1"/>
  <c r="I207" i="8"/>
  <c r="K207" i="8"/>
  <c r="P207" i="8" s="1"/>
  <c r="M207" i="8"/>
  <c r="E208" i="8"/>
  <c r="F208" i="8"/>
  <c r="G208" i="8" s="1"/>
  <c r="H208" i="8"/>
  <c r="I208" i="8"/>
  <c r="J208" i="8"/>
  <c r="K208" i="8"/>
  <c r="P208" i="8" s="1"/>
  <c r="M208" i="8"/>
  <c r="E209" i="8"/>
  <c r="F209" i="8"/>
  <c r="J209" i="8" s="1"/>
  <c r="H209" i="8"/>
  <c r="I209" i="8"/>
  <c r="K209" i="8"/>
  <c r="P209" i="8" s="1"/>
  <c r="M209" i="8"/>
  <c r="E210" i="8"/>
  <c r="J210" i="8" s="1"/>
  <c r="F210" i="8"/>
  <c r="H210" i="8"/>
  <c r="I210" i="8"/>
  <c r="K210" i="8"/>
  <c r="P210" i="8" s="1"/>
  <c r="M210" i="8"/>
  <c r="E211" i="8"/>
  <c r="F211" i="8"/>
  <c r="G211" i="8"/>
  <c r="H211" i="8"/>
  <c r="I211" i="8"/>
  <c r="K211" i="8"/>
  <c r="J211" i="8" s="1"/>
  <c r="M211" i="8"/>
  <c r="E212" i="8"/>
  <c r="G212" i="8" s="1"/>
  <c r="F212" i="8"/>
  <c r="J212" i="8" s="1"/>
  <c r="H212" i="8"/>
  <c r="I212" i="8"/>
  <c r="K212" i="8"/>
  <c r="P212" i="8" s="1"/>
  <c r="M212" i="8"/>
  <c r="E213" i="8"/>
  <c r="G213" i="8" s="1"/>
  <c r="F213" i="8"/>
  <c r="H213" i="8"/>
  <c r="I213" i="8"/>
  <c r="K213" i="8"/>
  <c r="M213" i="8"/>
  <c r="P213" i="8"/>
  <c r="E214" i="8"/>
  <c r="F214" i="8"/>
  <c r="G214" i="8" s="1"/>
  <c r="H214" i="8"/>
  <c r="I214" i="8"/>
  <c r="K214" i="8"/>
  <c r="P214" i="8" s="1"/>
  <c r="M214" i="8"/>
  <c r="E215" i="8"/>
  <c r="F215" i="8"/>
  <c r="G215" i="8" s="1"/>
  <c r="H215" i="8"/>
  <c r="I215" i="8"/>
  <c r="K215" i="8"/>
  <c r="P215" i="8" s="1"/>
  <c r="M215" i="8"/>
  <c r="E216" i="8"/>
  <c r="F216" i="8"/>
  <c r="G216" i="8" s="1"/>
  <c r="H216" i="8"/>
  <c r="I216" i="8"/>
  <c r="J216" i="8"/>
  <c r="K216" i="8"/>
  <c r="P216" i="8" s="1"/>
  <c r="M216" i="8"/>
  <c r="E217" i="8"/>
  <c r="F217" i="8"/>
  <c r="J217" i="8" s="1"/>
  <c r="H217" i="8"/>
  <c r="I217" i="8"/>
  <c r="K217" i="8"/>
  <c r="P217" i="8" s="1"/>
  <c r="M217" i="8"/>
  <c r="E218" i="8"/>
  <c r="G218" i="8" s="1"/>
  <c r="F218" i="8"/>
  <c r="H218" i="8"/>
  <c r="J218" i="8" s="1"/>
  <c r="I218" i="8"/>
  <c r="K218" i="8"/>
  <c r="P218" i="8" s="1"/>
  <c r="M218" i="8"/>
  <c r="E219" i="8"/>
  <c r="F219" i="8"/>
  <c r="J219" i="8" s="1"/>
  <c r="G219" i="8"/>
  <c r="H219" i="8"/>
  <c r="I219" i="8"/>
  <c r="K219" i="8"/>
  <c r="P219" i="8" s="1"/>
  <c r="M219" i="8"/>
  <c r="E220" i="8"/>
  <c r="G220" i="8" s="1"/>
  <c r="F220" i="8"/>
  <c r="J220" i="8" s="1"/>
  <c r="H220" i="8"/>
  <c r="I220" i="8"/>
  <c r="K220" i="8"/>
  <c r="P220" i="8" s="1"/>
  <c r="M220" i="8"/>
  <c r="E221" i="8"/>
  <c r="G221" i="8" s="1"/>
  <c r="F221" i="8"/>
  <c r="H221" i="8"/>
  <c r="I221" i="8"/>
  <c r="K221" i="8"/>
  <c r="M221" i="8"/>
  <c r="P221" i="8"/>
  <c r="E222" i="8"/>
  <c r="F222" i="8"/>
  <c r="G222" i="8" s="1"/>
  <c r="H222" i="8"/>
  <c r="I222" i="8"/>
  <c r="K222" i="8"/>
  <c r="P222" i="8" s="1"/>
  <c r="M222" i="8"/>
  <c r="E223" i="8"/>
  <c r="G223" i="8" s="1"/>
  <c r="F223" i="8"/>
  <c r="J223" i="8" s="1"/>
  <c r="H223" i="8"/>
  <c r="I223" i="8"/>
  <c r="K223" i="8"/>
  <c r="P223" i="8" s="1"/>
  <c r="M223" i="8"/>
  <c r="E224" i="8"/>
  <c r="G224" i="8" s="1"/>
  <c r="F224" i="8"/>
  <c r="H224" i="8"/>
  <c r="I224" i="8"/>
  <c r="J224" i="8"/>
  <c r="K224" i="8"/>
  <c r="P224" i="8" s="1"/>
  <c r="M224" i="8"/>
  <c r="E225" i="8"/>
  <c r="F225" i="8"/>
  <c r="J225" i="8" s="1"/>
  <c r="H225" i="8"/>
  <c r="I225" i="8"/>
  <c r="K225" i="8"/>
  <c r="P225" i="8" s="1"/>
  <c r="M225" i="8"/>
  <c r="E226" i="8"/>
  <c r="J226" i="8" s="1"/>
  <c r="F226" i="8"/>
  <c r="H226" i="8"/>
  <c r="I226" i="8"/>
  <c r="K226" i="8"/>
  <c r="P226" i="8" s="1"/>
  <c r="M226" i="8"/>
  <c r="E227" i="8"/>
  <c r="F227" i="8"/>
  <c r="G227" i="8"/>
  <c r="H227" i="8"/>
  <c r="I227" i="8"/>
  <c r="K227" i="8"/>
  <c r="J227" i="8" s="1"/>
  <c r="M227" i="8"/>
  <c r="E228" i="8"/>
  <c r="G228" i="8" s="1"/>
  <c r="F228" i="8"/>
  <c r="J228" i="8" s="1"/>
  <c r="H228" i="8"/>
  <c r="I228" i="8"/>
  <c r="K228" i="8"/>
  <c r="P228" i="8" s="1"/>
  <c r="M228" i="8"/>
  <c r="E229" i="8"/>
  <c r="G229" i="8" s="1"/>
  <c r="F229" i="8"/>
  <c r="H229" i="8"/>
  <c r="I229" i="8"/>
  <c r="K229" i="8"/>
  <c r="M229" i="8"/>
  <c r="P229" i="8"/>
  <c r="E230" i="8"/>
  <c r="F230" i="8"/>
  <c r="G230" i="8" s="1"/>
  <c r="H230" i="8"/>
  <c r="J230" i="8" s="1"/>
  <c r="I230" i="8"/>
  <c r="K230" i="8"/>
  <c r="P230" i="8" s="1"/>
  <c r="M230" i="8"/>
  <c r="E231" i="8"/>
  <c r="G231" i="8" s="1"/>
  <c r="F231" i="8"/>
  <c r="J231" i="8" s="1"/>
  <c r="H231" i="8"/>
  <c r="I231" i="8"/>
  <c r="K231" i="8"/>
  <c r="P231" i="8" s="1"/>
  <c r="M231" i="8"/>
  <c r="E232" i="8"/>
  <c r="F232" i="8"/>
  <c r="G232" i="8" s="1"/>
  <c r="H232" i="8"/>
  <c r="I232" i="8"/>
  <c r="J232" i="8"/>
  <c r="K232" i="8"/>
  <c r="P232" i="8" s="1"/>
  <c r="M232" i="8"/>
  <c r="E233" i="8"/>
  <c r="F233" i="8"/>
  <c r="J233" i="8" s="1"/>
  <c r="H233" i="8"/>
  <c r="I233" i="8"/>
  <c r="K233" i="8"/>
  <c r="P233" i="8" s="1"/>
  <c r="M233" i="8"/>
  <c r="E234" i="8"/>
  <c r="F234" i="8"/>
  <c r="J234" i="8" s="1"/>
  <c r="H234" i="8"/>
  <c r="I234" i="8"/>
  <c r="K234" i="8"/>
  <c r="P234" i="8" s="1"/>
  <c r="M234" i="8"/>
  <c r="E235" i="8"/>
  <c r="F235" i="8"/>
  <c r="G235" i="8"/>
  <c r="H235" i="8"/>
  <c r="I235" i="8"/>
  <c r="K235" i="8"/>
  <c r="J235" i="8" s="1"/>
  <c r="M235" i="8"/>
  <c r="E236" i="8"/>
  <c r="F236" i="8"/>
  <c r="G236" i="8" s="1"/>
  <c r="H236" i="8"/>
  <c r="I236" i="8"/>
  <c r="K236" i="8"/>
  <c r="P236" i="8" s="1"/>
  <c r="M236" i="8"/>
  <c r="E237" i="8"/>
  <c r="G237" i="8" s="1"/>
  <c r="F237" i="8"/>
  <c r="H237" i="8"/>
  <c r="I237" i="8"/>
  <c r="K237" i="8"/>
  <c r="M237" i="8"/>
  <c r="P237" i="8"/>
  <c r="E238" i="8"/>
  <c r="F238" i="8"/>
  <c r="G238" i="8"/>
  <c r="H238" i="8"/>
  <c r="I238" i="8"/>
  <c r="K238" i="8"/>
  <c r="P238" i="8" s="1"/>
  <c r="M238" i="8"/>
  <c r="E239" i="8"/>
  <c r="F239" i="8"/>
  <c r="G239" i="8"/>
  <c r="H239" i="8"/>
  <c r="J239" i="8" s="1"/>
  <c r="I239" i="8"/>
  <c r="K239" i="8"/>
  <c r="P239" i="8" s="1"/>
  <c r="M239" i="8"/>
  <c r="E240" i="8"/>
  <c r="F240" i="8"/>
  <c r="G240" i="8"/>
  <c r="H240" i="8"/>
  <c r="I240" i="8"/>
  <c r="J240" i="8"/>
  <c r="K240" i="8"/>
  <c r="P240" i="8" s="1"/>
  <c r="M240" i="8"/>
  <c r="E241" i="8"/>
  <c r="F241" i="8"/>
  <c r="G241" i="8" s="1"/>
  <c r="H241" i="8"/>
  <c r="J241" i="8" s="1"/>
  <c r="I241" i="8"/>
  <c r="K241" i="8"/>
  <c r="P241" i="8" s="1"/>
  <c r="M241" i="8"/>
  <c r="E242" i="8"/>
  <c r="G242" i="8" s="1"/>
  <c r="F242" i="8"/>
  <c r="J242" i="8" s="1"/>
  <c r="H242" i="8"/>
  <c r="I242" i="8"/>
  <c r="K242" i="8"/>
  <c r="P242" i="8" s="1"/>
  <c r="M242" i="8"/>
  <c r="E243" i="8"/>
  <c r="F243" i="8"/>
  <c r="G243" i="8"/>
  <c r="H243" i="8"/>
  <c r="J243" i="8" s="1"/>
  <c r="I243" i="8"/>
  <c r="K243" i="8"/>
  <c r="P243" i="8" s="1"/>
  <c r="M243" i="8"/>
  <c r="E244" i="8"/>
  <c r="F244" i="8"/>
  <c r="G244" i="8" s="1"/>
  <c r="H244" i="8"/>
  <c r="I244" i="8"/>
  <c r="K244" i="8"/>
  <c r="P244" i="8" s="1"/>
  <c r="M244" i="8"/>
  <c r="E245" i="8"/>
  <c r="G245" i="8" s="1"/>
  <c r="F245" i="8"/>
  <c r="H245" i="8"/>
  <c r="I245" i="8"/>
  <c r="K245" i="8"/>
  <c r="M245" i="8"/>
  <c r="P245" i="8"/>
  <c r="E246" i="8"/>
  <c r="G246" i="8" s="1"/>
  <c r="F246" i="8"/>
  <c r="H246" i="8"/>
  <c r="J246" i="8" s="1"/>
  <c r="I246" i="8"/>
  <c r="K246" i="8"/>
  <c r="M246" i="8"/>
  <c r="P246" i="8"/>
  <c r="E247" i="8"/>
  <c r="F247" i="8"/>
  <c r="J247" i="8" s="1"/>
  <c r="G247" i="8"/>
  <c r="H247" i="8"/>
  <c r="I247" i="8"/>
  <c r="K247" i="8"/>
  <c r="P247" i="8" s="1"/>
  <c r="M247" i="8"/>
  <c r="E248" i="8"/>
  <c r="F248" i="8"/>
  <c r="G248" i="8" s="1"/>
  <c r="H248" i="8"/>
  <c r="I248" i="8"/>
  <c r="J248" i="8"/>
  <c r="K248" i="8"/>
  <c r="P248" i="8" s="1"/>
  <c r="M248" i="8"/>
  <c r="E249" i="8"/>
  <c r="G249" i="8" s="1"/>
  <c r="F249" i="8"/>
  <c r="H249" i="8"/>
  <c r="I249" i="8"/>
  <c r="J249" i="8" s="1"/>
  <c r="K249" i="8"/>
  <c r="M249" i="8"/>
  <c r="P249" i="8"/>
  <c r="E250" i="8"/>
  <c r="J250" i="8" s="1"/>
  <c r="F250" i="8"/>
  <c r="H250" i="8"/>
  <c r="I250" i="8"/>
  <c r="K250" i="8"/>
  <c r="P250" i="8" s="1"/>
  <c r="M250" i="8"/>
  <c r="E251" i="8"/>
  <c r="F251" i="8"/>
  <c r="G251" i="8"/>
  <c r="H251" i="8"/>
  <c r="J251" i="8" s="1"/>
  <c r="I251" i="8"/>
  <c r="K251" i="8"/>
  <c r="P251" i="8" s="1"/>
  <c r="M251" i="8"/>
  <c r="E252" i="8"/>
  <c r="F252" i="8"/>
  <c r="G252" i="8" s="1"/>
  <c r="H252" i="8"/>
  <c r="I252" i="8"/>
  <c r="K252" i="8"/>
  <c r="P252" i="8" s="1"/>
  <c r="M252" i="8"/>
  <c r="E253" i="8"/>
  <c r="G253" i="8" s="1"/>
  <c r="F253" i="8"/>
  <c r="H253" i="8"/>
  <c r="I253" i="8"/>
  <c r="K253" i="8"/>
  <c r="M253" i="8"/>
  <c r="P253" i="8"/>
  <c r="E254" i="8"/>
  <c r="G254" i="8" s="1"/>
  <c r="F254" i="8"/>
  <c r="H254" i="8"/>
  <c r="J254" i="8" s="1"/>
  <c r="I254" i="8"/>
  <c r="K254" i="8"/>
  <c r="P254" i="8" s="1"/>
  <c r="M254" i="8"/>
  <c r="E255" i="8"/>
  <c r="F255" i="8"/>
  <c r="J255" i="8" s="1"/>
  <c r="G255" i="8"/>
  <c r="H255" i="8"/>
  <c r="I255" i="8"/>
  <c r="K255" i="8"/>
  <c r="P255" i="8" s="1"/>
  <c r="M255" i="8"/>
  <c r="E256" i="8"/>
  <c r="F256" i="8"/>
  <c r="G256" i="8" s="1"/>
  <c r="H256" i="8"/>
  <c r="I256" i="8"/>
  <c r="J256" i="8"/>
  <c r="K256" i="8"/>
  <c r="P256" i="8" s="1"/>
  <c r="M256" i="8"/>
  <c r="E257" i="8"/>
  <c r="G257" i="8" s="1"/>
  <c r="F257" i="8"/>
  <c r="H257" i="8"/>
  <c r="I257" i="8"/>
  <c r="J257" i="8" s="1"/>
  <c r="K257" i="8"/>
  <c r="P257" i="8" s="1"/>
  <c r="M257" i="8"/>
  <c r="E258" i="8"/>
  <c r="J258" i="8" s="1"/>
  <c r="F258" i="8"/>
  <c r="H258" i="8"/>
  <c r="I258" i="8"/>
  <c r="K258" i="8"/>
  <c r="P258" i="8" s="1"/>
  <c r="M258" i="8"/>
  <c r="E259" i="8"/>
  <c r="F259" i="8"/>
  <c r="G259" i="8"/>
  <c r="H259" i="8"/>
  <c r="I259" i="8"/>
  <c r="K259" i="8"/>
  <c r="J259" i="8" s="1"/>
  <c r="M259" i="8"/>
  <c r="H261" i="8"/>
  <c r="N261" i="8"/>
  <c r="F262" i="8"/>
  <c r="C263" i="8" s="1"/>
  <c r="H263" i="8"/>
  <c r="N263" i="8"/>
  <c r="H264" i="8"/>
  <c r="M264" i="8" s="1"/>
  <c r="M266" i="8"/>
  <c r="E6" i="107"/>
  <c r="E7" i="107"/>
  <c r="E8" i="107"/>
  <c r="E9" i="107"/>
  <c r="E10" i="107"/>
  <c r="E11" i="107"/>
  <c r="E12" i="107"/>
  <c r="E13" i="107"/>
  <c r="E14" i="107"/>
  <c r="E15" i="107"/>
  <c r="E16" i="107"/>
  <c r="E17" i="107"/>
  <c r="E18" i="107"/>
  <c r="E19" i="107"/>
  <c r="E20" i="107"/>
  <c r="E21" i="107"/>
  <c r="E22" i="107"/>
  <c r="E23" i="107"/>
  <c r="E24" i="107"/>
  <c r="E25" i="107"/>
  <c r="E26" i="107"/>
  <c r="E27" i="107"/>
  <c r="E28" i="107"/>
  <c r="E29" i="107"/>
  <c r="E30" i="107"/>
  <c r="E31" i="107"/>
  <c r="E32" i="107"/>
  <c r="E33" i="107"/>
  <c r="E34" i="107"/>
  <c r="E35" i="107"/>
  <c r="E36" i="107"/>
  <c r="E37" i="107"/>
  <c r="E41" i="107"/>
  <c r="E42" i="107"/>
  <c r="E43" i="107"/>
  <c r="E44" i="107"/>
  <c r="E45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7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6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6" i="107"/>
  <c r="E207" i="107"/>
  <c r="E208" i="107"/>
  <c r="E209" i="107"/>
  <c r="E211" i="107"/>
  <c r="E212" i="107"/>
  <c r="E213" i="107"/>
  <c r="E214" i="107"/>
  <c r="E215" i="107"/>
  <c r="E216" i="107"/>
  <c r="E217" i="107"/>
  <c r="E218" i="107"/>
  <c r="E219" i="107"/>
  <c r="E220" i="107"/>
  <c r="E221" i="107"/>
  <c r="E222" i="107"/>
  <c r="E223" i="107"/>
  <c r="E224" i="107"/>
  <c r="E225" i="107"/>
  <c r="E226" i="107"/>
  <c r="E227" i="107"/>
  <c r="E228" i="107"/>
  <c r="E229" i="107"/>
  <c r="E230" i="107"/>
  <c r="E231" i="107"/>
  <c r="E232" i="107"/>
  <c r="E233" i="107"/>
  <c r="E234" i="107"/>
  <c r="E235" i="107"/>
  <c r="E236" i="107"/>
  <c r="E237" i="107"/>
  <c r="E238" i="107"/>
  <c r="E239" i="107"/>
  <c r="E240" i="107"/>
  <c r="E241" i="107"/>
  <c r="E242" i="107"/>
  <c r="E243" i="107"/>
  <c r="E244" i="107"/>
  <c r="E245" i="107"/>
  <c r="E246" i="107"/>
  <c r="E247" i="107"/>
  <c r="E248" i="107"/>
  <c r="E249" i="107"/>
  <c r="E250" i="107"/>
  <c r="E251" i="107"/>
  <c r="E252" i="107"/>
  <c r="E253" i="107"/>
  <c r="E5" i="107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20" i="106"/>
  <c r="E21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1" i="106"/>
  <c r="E252" i="106"/>
  <c r="E253" i="106"/>
  <c r="E254" i="106"/>
  <c r="E255" i="106"/>
  <c r="E256" i="106"/>
  <c r="E257" i="106"/>
  <c r="E258" i="106"/>
  <c r="E5" i="106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1" i="105"/>
  <c r="E22" i="105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2" i="105"/>
  <c r="E113" i="105"/>
  <c r="E114" i="105"/>
  <c r="E115" i="105"/>
  <c r="E116" i="105"/>
  <c r="E117" i="105"/>
  <c r="E118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81" i="105"/>
  <c r="E182" i="105"/>
  <c r="E183" i="105"/>
  <c r="E184" i="105"/>
  <c r="E185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251" i="105"/>
  <c r="E252" i="105"/>
  <c r="E253" i="105"/>
  <c r="E254" i="105"/>
  <c r="E255" i="105"/>
  <c r="E256" i="105"/>
  <c r="E257" i="105"/>
  <c r="E258" i="105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22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60" i="104"/>
  <c r="E61" i="104"/>
  <c r="E62" i="104"/>
  <c r="E63" i="104"/>
  <c r="E64" i="104"/>
  <c r="E69" i="104"/>
  <c r="E70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8" i="104"/>
  <c r="E119" i="104"/>
  <c r="E120" i="104"/>
  <c r="E121" i="104"/>
  <c r="E122" i="104"/>
  <c r="E123" i="104"/>
  <c r="E124" i="104"/>
  <c r="E125" i="104"/>
  <c r="E127" i="104"/>
  <c r="E128" i="104"/>
  <c r="E129" i="104"/>
  <c r="E130" i="104"/>
  <c r="E131" i="104"/>
  <c r="E132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E250" i="104"/>
  <c r="E251" i="104"/>
  <c r="E252" i="104"/>
  <c r="E253" i="104"/>
  <c r="E254" i="104"/>
  <c r="E5" i="104"/>
  <c r="E7" i="103"/>
  <c r="E8" i="103"/>
  <c r="E9" i="103"/>
  <c r="E12" i="103"/>
  <c r="E13" i="103"/>
  <c r="E15" i="103"/>
  <c r="E16" i="103"/>
  <c r="E17" i="103"/>
  <c r="E18" i="103"/>
  <c r="E19" i="103"/>
  <c r="E20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6" i="103"/>
  <c r="E47" i="103"/>
  <c r="E48" i="103"/>
  <c r="E49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3" i="103"/>
  <c r="E174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E251" i="103"/>
  <c r="E252" i="103"/>
  <c r="E253" i="103"/>
  <c r="E254" i="103"/>
  <c r="E255" i="103"/>
  <c r="E256" i="103"/>
  <c r="E5" i="103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E251" i="102"/>
  <c r="E252" i="102"/>
  <c r="E253" i="102"/>
  <c r="E254" i="102"/>
  <c r="E255" i="102"/>
  <c r="E256" i="102"/>
  <c r="E257" i="102"/>
  <c r="E258" i="102"/>
  <c r="E5" i="102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22" i="101"/>
  <c r="E23" i="101"/>
  <c r="E24" i="101"/>
  <c r="E25" i="101"/>
  <c r="E26" i="101"/>
  <c r="E27" i="101"/>
  <c r="E28" i="101"/>
  <c r="E29" i="101"/>
  <c r="E30" i="101"/>
  <c r="E32" i="101"/>
  <c r="E33" i="101"/>
  <c r="E34" i="101"/>
  <c r="E35" i="101"/>
  <c r="E36" i="101"/>
  <c r="E37" i="101"/>
  <c r="E38" i="101"/>
  <c r="E39" i="101"/>
  <c r="E42" i="101"/>
  <c r="E43" i="101"/>
  <c r="E44" i="101"/>
  <c r="E45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E248" i="101"/>
  <c r="E249" i="101"/>
  <c r="E250" i="101"/>
  <c r="E251" i="101"/>
  <c r="E252" i="101"/>
  <c r="E5" i="101"/>
  <c r="E6" i="100"/>
  <c r="N264" i="100"/>
  <c r="P94" i="102"/>
  <c r="P94" i="101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E246" i="100"/>
  <c r="E247" i="100"/>
  <c r="E248" i="100"/>
  <c r="E249" i="100"/>
  <c r="E250" i="100"/>
  <c r="E251" i="100"/>
  <c r="E252" i="100"/>
  <c r="E253" i="100"/>
  <c r="E254" i="100"/>
  <c r="E255" i="100"/>
  <c r="E256" i="100"/>
  <c r="E257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39" i="100"/>
  <c r="E40" i="100"/>
  <c r="E41" i="100"/>
  <c r="E42" i="100"/>
  <c r="E43" i="100"/>
  <c r="E44" i="100"/>
  <c r="E45" i="100"/>
  <c r="E46" i="100"/>
  <c r="E47" i="100"/>
  <c r="E48" i="100"/>
  <c r="E51" i="100"/>
  <c r="E52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7" i="100"/>
  <c r="E8" i="100"/>
  <c r="E9" i="100"/>
  <c r="E10" i="100"/>
  <c r="E11" i="100"/>
  <c r="E12" i="100"/>
  <c r="E13" i="100"/>
  <c r="E15" i="100"/>
  <c r="E16" i="100"/>
  <c r="E17" i="100"/>
  <c r="E18" i="100"/>
  <c r="E19" i="100"/>
  <c r="E20" i="100"/>
  <c r="E21" i="100"/>
  <c r="E22" i="100"/>
  <c r="E23" i="100"/>
  <c r="E24" i="100"/>
  <c r="E25" i="100"/>
  <c r="E5" i="100"/>
  <c r="P94" i="99"/>
  <c r="E6" i="99"/>
  <c r="E7" i="99"/>
  <c r="E8" i="99"/>
  <c r="E9" i="99"/>
  <c r="E10" i="99"/>
  <c r="E11" i="99"/>
  <c r="E12" i="99"/>
  <c r="E13" i="99"/>
  <c r="E15" i="99"/>
  <c r="E16" i="99"/>
  <c r="E17" i="99"/>
  <c r="E18" i="99"/>
  <c r="E19" i="99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50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E248" i="99"/>
  <c r="E249" i="99"/>
  <c r="E250" i="99"/>
  <c r="E251" i="99"/>
  <c r="E252" i="99"/>
  <c r="E253" i="99"/>
  <c r="E5" i="99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20" i="98"/>
  <c r="E21" i="98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47" i="98"/>
  <c r="E248" i="98"/>
  <c r="E249" i="98"/>
  <c r="E250" i="98"/>
  <c r="E251" i="98"/>
  <c r="E252" i="98"/>
  <c r="E5" i="98"/>
  <c r="E12" i="96"/>
  <c r="E13" i="96"/>
  <c r="E14" i="96"/>
  <c r="E15" i="96"/>
  <c r="E16" i="96"/>
  <c r="E17" i="96"/>
  <c r="E18" i="96"/>
  <c r="E19" i="96"/>
  <c r="E20" i="96"/>
  <c r="E21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E248" i="96"/>
  <c r="E249" i="96"/>
  <c r="E250" i="96"/>
  <c r="E251" i="96"/>
  <c r="E252" i="96"/>
  <c r="E253" i="96"/>
  <c r="E254" i="96"/>
  <c r="E255" i="96"/>
  <c r="E256" i="96"/>
  <c r="E257" i="96"/>
  <c r="E258" i="96"/>
  <c r="E259" i="96"/>
  <c r="E6" i="96"/>
  <c r="E7" i="96"/>
  <c r="E8" i="96"/>
  <c r="E9" i="96"/>
  <c r="E10" i="96"/>
  <c r="E11" i="96"/>
  <c r="E5" i="96"/>
  <c r="E175" i="94"/>
  <c r="E6" i="92"/>
  <c r="E11" i="90"/>
  <c r="P101" i="77"/>
  <c r="P102" i="77"/>
  <c r="P103" i="77"/>
  <c r="P104" i="77"/>
  <c r="P105" i="77"/>
  <c r="P106" i="77"/>
  <c r="P99" i="77"/>
  <c r="P100" i="77"/>
  <c r="P107" i="77"/>
  <c r="G250" i="84"/>
  <c r="E17" i="84"/>
  <c r="E18" i="84"/>
  <c r="E58" i="84"/>
  <c r="E92" i="84"/>
  <c r="E93" i="84"/>
  <c r="E119" i="84"/>
  <c r="E120" i="84"/>
  <c r="E121" i="84"/>
  <c r="E211" i="84"/>
  <c r="E212" i="84"/>
  <c r="E213" i="84"/>
  <c r="E214" i="84"/>
  <c r="E227" i="84"/>
  <c r="E241" i="84"/>
  <c r="E243" i="84"/>
  <c r="E17" i="83"/>
  <c r="E18" i="83"/>
  <c r="E58" i="83"/>
  <c r="E92" i="83"/>
  <c r="E93" i="83"/>
  <c r="E119" i="83"/>
  <c r="E120" i="83"/>
  <c r="E121" i="83"/>
  <c r="E211" i="83"/>
  <c r="E212" i="83"/>
  <c r="E213" i="83"/>
  <c r="E214" i="83"/>
  <c r="E227" i="83"/>
  <c r="E241" i="83"/>
  <c r="E243" i="83"/>
  <c r="E6" i="82"/>
  <c r="E17" i="82"/>
  <c r="E18" i="82"/>
  <c r="E58" i="82"/>
  <c r="E92" i="82"/>
  <c r="E93" i="82"/>
  <c r="E119" i="82"/>
  <c r="E120" i="82"/>
  <c r="E121" i="82"/>
  <c r="E211" i="82"/>
  <c r="E212" i="82"/>
  <c r="E213" i="82"/>
  <c r="E214" i="82"/>
  <c r="E227" i="82"/>
  <c r="E241" i="82"/>
  <c r="E243" i="82"/>
  <c r="E5" i="82"/>
  <c r="E6" i="81"/>
  <c r="E17" i="81"/>
  <c r="E18" i="81"/>
  <c r="E92" i="81"/>
  <c r="E119" i="81"/>
  <c r="E120" i="81"/>
  <c r="E121" i="81"/>
  <c r="E212" i="81"/>
  <c r="E213" i="81"/>
  <c r="E214" i="81"/>
  <c r="E227" i="81"/>
  <c r="E241" i="81"/>
  <c r="E242" i="81"/>
  <c r="E243" i="81"/>
  <c r="E5" i="81"/>
  <c r="N267" i="80"/>
  <c r="E227" i="80"/>
  <c r="E241" i="80"/>
  <c r="E242" i="80"/>
  <c r="E212" i="80"/>
  <c r="E213" i="80"/>
  <c r="E214" i="80"/>
  <c r="E119" i="80"/>
  <c r="E120" i="80"/>
  <c r="E121" i="80"/>
  <c r="E241" i="79"/>
  <c r="E227" i="79"/>
  <c r="E212" i="79"/>
  <c r="E213" i="79"/>
  <c r="E214" i="79"/>
  <c r="R274" i="74"/>
  <c r="R275" i="74" s="1"/>
  <c r="Q274" i="74"/>
  <c r="P274" i="74"/>
  <c r="R274" i="77"/>
  <c r="Q274" i="77"/>
  <c r="P274" i="77"/>
  <c r="R274" i="79"/>
  <c r="Q274" i="79"/>
  <c r="Q275" i="79" s="1"/>
  <c r="Q276" i="79" s="1"/>
  <c r="P274" i="79"/>
  <c r="R274" i="80"/>
  <c r="R275" i="80" s="1"/>
  <c r="R276" i="80" s="1"/>
  <c r="Q274" i="80"/>
  <c r="Q275" i="80" s="1"/>
  <c r="Q276" i="80" s="1"/>
  <c r="P274" i="80"/>
  <c r="R274" i="81"/>
  <c r="R275" i="81" s="1"/>
  <c r="R276" i="81" s="1"/>
  <c r="Q274" i="81"/>
  <c r="Q275" i="81" s="1"/>
  <c r="Q276" i="81" s="1"/>
  <c r="P274" i="81"/>
  <c r="R274" i="82"/>
  <c r="R275" i="82" s="1"/>
  <c r="R276" i="82" s="1"/>
  <c r="Q274" i="82"/>
  <c r="P274" i="82"/>
  <c r="R274" i="83"/>
  <c r="Q274" i="83"/>
  <c r="Q275" i="83" s="1"/>
  <c r="P274" i="83"/>
  <c r="R274" i="84"/>
  <c r="R275" i="84" s="1"/>
  <c r="Q274" i="84"/>
  <c r="P274" i="84"/>
  <c r="R274" i="85"/>
  <c r="Q274" i="85"/>
  <c r="P274" i="85"/>
  <c r="R274" i="86"/>
  <c r="Q274" i="86"/>
  <c r="P274" i="86"/>
  <c r="R274" i="87"/>
  <c r="Q274" i="87"/>
  <c r="Q275" i="87" s="1"/>
  <c r="Q276" i="87" s="1"/>
  <c r="P274" i="87"/>
  <c r="R274" i="88"/>
  <c r="R275" i="88" s="1"/>
  <c r="R276" i="88" s="1"/>
  <c r="Q274" i="88"/>
  <c r="Q275" i="88" s="1"/>
  <c r="Q276" i="88" s="1"/>
  <c r="P274" i="88"/>
  <c r="R274" i="89"/>
  <c r="R275" i="89" s="1"/>
  <c r="R276" i="89" s="1"/>
  <c r="Q274" i="89"/>
  <c r="Q275" i="89" s="1"/>
  <c r="Q276" i="89" s="1"/>
  <c r="P274" i="89"/>
  <c r="R274" i="90"/>
  <c r="R275" i="90" s="1"/>
  <c r="R276" i="90" s="1"/>
  <c r="Q274" i="90"/>
  <c r="Q275" i="90" s="1"/>
  <c r="Q276" i="90" s="1"/>
  <c r="P274" i="90"/>
  <c r="R274" i="91"/>
  <c r="R275" i="91" s="1"/>
  <c r="R276" i="91" s="1"/>
  <c r="Q274" i="91"/>
  <c r="Q275" i="91" s="1"/>
  <c r="P274" i="91"/>
  <c r="R274" i="92"/>
  <c r="R275" i="92" s="1"/>
  <c r="Q274" i="92"/>
  <c r="P274" i="92"/>
  <c r="R274" i="93"/>
  <c r="Q274" i="93"/>
  <c r="P274" i="93"/>
  <c r="R274" i="94"/>
  <c r="Q274" i="94"/>
  <c r="P274" i="94"/>
  <c r="R274" i="95"/>
  <c r="Q274" i="95"/>
  <c r="P274" i="95"/>
  <c r="R274" i="96"/>
  <c r="R275" i="96" s="1"/>
  <c r="R276" i="96" s="1"/>
  <c r="Q274" i="96"/>
  <c r="Q275" i="96" s="1"/>
  <c r="Q276" i="96" s="1"/>
  <c r="P274" i="96"/>
  <c r="R274" i="97"/>
  <c r="R275" i="97" s="1"/>
  <c r="R276" i="97" s="1"/>
  <c r="Q274" i="97"/>
  <c r="Q275" i="97" s="1"/>
  <c r="Q276" i="97" s="1"/>
  <c r="P274" i="97"/>
  <c r="R274" i="98"/>
  <c r="R275" i="98" s="1"/>
  <c r="R276" i="98" s="1"/>
  <c r="Q274" i="98"/>
  <c r="Q275" i="98" s="1"/>
  <c r="Q276" i="98" s="1"/>
  <c r="P274" i="98"/>
  <c r="R274" i="99"/>
  <c r="R275" i="99" s="1"/>
  <c r="R276" i="99" s="1"/>
  <c r="Q274" i="99"/>
  <c r="Q275" i="99" s="1"/>
  <c r="P274" i="99"/>
  <c r="R274" i="100"/>
  <c r="R275" i="100" s="1"/>
  <c r="Q274" i="100"/>
  <c r="P274" i="100"/>
  <c r="R274" i="101"/>
  <c r="Q274" i="101"/>
  <c r="P274" i="101"/>
  <c r="R274" i="102"/>
  <c r="Q274" i="102"/>
  <c r="P274" i="102"/>
  <c r="R274" i="103"/>
  <c r="Q274" i="103"/>
  <c r="Q275" i="103" s="1"/>
  <c r="Q276" i="103" s="1"/>
  <c r="P274" i="103"/>
  <c r="R274" i="104"/>
  <c r="R275" i="104" s="1"/>
  <c r="R276" i="104" s="1"/>
  <c r="Q274" i="104"/>
  <c r="Q275" i="104" s="1"/>
  <c r="Q276" i="104" s="1"/>
  <c r="P274" i="104"/>
  <c r="R274" i="105"/>
  <c r="R275" i="105" s="1"/>
  <c r="R276" i="105" s="1"/>
  <c r="Q274" i="105"/>
  <c r="Q275" i="105" s="1"/>
  <c r="Q276" i="105" s="1"/>
  <c r="P274" i="105"/>
  <c r="R274" i="106"/>
  <c r="R275" i="106" s="1"/>
  <c r="R276" i="106" s="1"/>
  <c r="Q274" i="106"/>
  <c r="Q275" i="106" s="1"/>
  <c r="Q276" i="106" s="1"/>
  <c r="P274" i="106"/>
  <c r="R274" i="107"/>
  <c r="R275" i="107" s="1"/>
  <c r="R276" i="107" s="1"/>
  <c r="Q274" i="107"/>
  <c r="Q275" i="107" s="1"/>
  <c r="P274" i="107"/>
  <c r="R274" i="78"/>
  <c r="R275" i="78" s="1"/>
  <c r="Q274" i="78"/>
  <c r="P274" i="78"/>
  <c r="F261" i="8" l="1"/>
  <c r="F264" i="8" s="1"/>
  <c r="F266" i="8" s="1"/>
  <c r="M263" i="8"/>
  <c r="G138" i="8"/>
  <c r="J138" i="8"/>
  <c r="G258" i="8"/>
  <c r="G250" i="8"/>
  <c r="G234" i="8"/>
  <c r="G226" i="8"/>
  <c r="J215" i="8"/>
  <c r="G210" i="8"/>
  <c r="J199" i="8"/>
  <c r="J191" i="8"/>
  <c r="J183" i="8"/>
  <c r="J160" i="8"/>
  <c r="G146" i="8"/>
  <c r="J146" i="8"/>
  <c r="G131" i="8"/>
  <c r="J131" i="8"/>
  <c r="J120" i="8"/>
  <c r="J119" i="8"/>
  <c r="J96" i="8"/>
  <c r="J95" i="8"/>
  <c r="J48" i="8"/>
  <c r="J47" i="8"/>
  <c r="G42" i="8"/>
  <c r="J42" i="8"/>
  <c r="Z18" i="8"/>
  <c r="AC18" i="8" s="1"/>
  <c r="J12" i="8"/>
  <c r="P85" i="8"/>
  <c r="J85" i="8"/>
  <c r="P259" i="8"/>
  <c r="J238" i="8"/>
  <c r="P235" i="8"/>
  <c r="G233" i="8"/>
  <c r="P227" i="8"/>
  <c r="G225" i="8"/>
  <c r="J222" i="8"/>
  <c r="G217" i="8"/>
  <c r="J214" i="8"/>
  <c r="P211" i="8"/>
  <c r="G209" i="8"/>
  <c r="J169" i="8"/>
  <c r="P117" i="8"/>
  <c r="J117" i="8"/>
  <c r="G107" i="8"/>
  <c r="J107" i="8"/>
  <c r="P93" i="8"/>
  <c r="J93" i="8"/>
  <c r="G83" i="8"/>
  <c r="J83" i="8"/>
  <c r="G59" i="8"/>
  <c r="J59" i="8"/>
  <c r="T36" i="8"/>
  <c r="M262" i="8" s="1"/>
  <c r="J16" i="8"/>
  <c r="J253" i="8"/>
  <c r="J245" i="8"/>
  <c r="J237" i="8"/>
  <c r="J229" i="8"/>
  <c r="J221" i="8"/>
  <c r="J213" i="8"/>
  <c r="J205" i="8"/>
  <c r="J197" i="8"/>
  <c r="J189" i="8"/>
  <c r="J181" i="8"/>
  <c r="P165" i="8"/>
  <c r="J165" i="8"/>
  <c r="G154" i="8"/>
  <c r="J154" i="8"/>
  <c r="G139" i="8"/>
  <c r="J139" i="8"/>
  <c r="G114" i="8"/>
  <c r="P69" i="8"/>
  <c r="J69" i="8"/>
  <c r="G66" i="8"/>
  <c r="Z5" i="8"/>
  <c r="X36" i="8"/>
  <c r="S39" i="8" s="1"/>
  <c r="P109" i="8"/>
  <c r="J109" i="8"/>
  <c r="J252" i="8"/>
  <c r="J244" i="8"/>
  <c r="J236" i="8"/>
  <c r="J204" i="8"/>
  <c r="P201" i="8"/>
  <c r="J196" i="8"/>
  <c r="P193" i="8"/>
  <c r="J188" i="8"/>
  <c r="P185" i="8"/>
  <c r="J180" i="8"/>
  <c r="G147" i="8"/>
  <c r="J147" i="8"/>
  <c r="J141" i="8"/>
  <c r="G122" i="8"/>
  <c r="J122" i="8"/>
  <c r="G91" i="8"/>
  <c r="J91" i="8"/>
  <c r="J80" i="8"/>
  <c r="G43" i="8"/>
  <c r="J43" i="8"/>
  <c r="Z34" i="8"/>
  <c r="AC34" i="8" s="1"/>
  <c r="J28" i="8"/>
  <c r="Z6" i="8"/>
  <c r="AC6" i="8" s="1"/>
  <c r="J175" i="8"/>
  <c r="G171" i="8"/>
  <c r="J171" i="8"/>
  <c r="J166" i="8"/>
  <c r="G115" i="8"/>
  <c r="J115" i="8"/>
  <c r="G98" i="8"/>
  <c r="G74" i="8"/>
  <c r="G67" i="8"/>
  <c r="J67" i="8"/>
  <c r="P53" i="8"/>
  <c r="J53" i="8"/>
  <c r="G50" i="8"/>
  <c r="J38" i="8"/>
  <c r="J32" i="8"/>
  <c r="P61" i="8"/>
  <c r="J61" i="8"/>
  <c r="J173" i="8"/>
  <c r="G172" i="8"/>
  <c r="J172" i="8"/>
  <c r="G163" i="8"/>
  <c r="J163" i="8"/>
  <c r="G155" i="8"/>
  <c r="J155" i="8"/>
  <c r="P133" i="8"/>
  <c r="J133" i="8"/>
  <c r="G130" i="8"/>
  <c r="J130" i="8"/>
  <c r="J45" i="8"/>
  <c r="J176" i="8"/>
  <c r="J168" i="8"/>
  <c r="G164" i="8"/>
  <c r="J164" i="8"/>
  <c r="J157" i="8"/>
  <c r="G123" i="8"/>
  <c r="J123" i="8"/>
  <c r="J112" i="8"/>
  <c r="G99" i="8"/>
  <c r="J99" i="8"/>
  <c r="G75" i="8"/>
  <c r="J75" i="8"/>
  <c r="J64" i="8"/>
  <c r="G58" i="8"/>
  <c r="J58" i="8"/>
  <c r="G51" i="8"/>
  <c r="J51" i="8"/>
  <c r="G160" i="8"/>
  <c r="G120" i="8"/>
  <c r="G112" i="8"/>
  <c r="G96" i="8"/>
  <c r="G80" i="8"/>
  <c r="G64" i="8"/>
  <c r="G48" i="8"/>
  <c r="G32" i="8"/>
  <c r="G30" i="8"/>
  <c r="G20" i="8"/>
  <c r="G16" i="8"/>
  <c r="G14" i="8"/>
  <c r="G10" i="8"/>
  <c r="AB6" i="8"/>
  <c r="AB36" i="8" s="1"/>
  <c r="J156" i="8"/>
  <c r="J148" i="8"/>
  <c r="J140" i="8"/>
  <c r="J132" i="8"/>
  <c r="J124" i="8"/>
  <c r="P121" i="8"/>
  <c r="G119" i="8"/>
  <c r="P113" i="8"/>
  <c r="G111" i="8"/>
  <c r="J108" i="8"/>
  <c r="G103" i="8"/>
  <c r="J100" i="8"/>
  <c r="G95" i="8"/>
  <c r="J92" i="8"/>
  <c r="G87" i="8"/>
  <c r="G79" i="8"/>
  <c r="G71" i="8"/>
  <c r="J68" i="8"/>
  <c r="G63" i="8"/>
  <c r="J60" i="8"/>
  <c r="G55" i="8"/>
  <c r="J52" i="8"/>
  <c r="G47" i="8"/>
  <c r="J35" i="8"/>
  <c r="J33" i="8"/>
  <c r="J29" i="8"/>
  <c r="J27" i="8"/>
  <c r="J23" i="8"/>
  <c r="J21" i="8"/>
  <c r="J19" i="8"/>
  <c r="J15" i="8"/>
  <c r="J13" i="8"/>
  <c r="J11" i="8"/>
  <c r="J5" i="8"/>
  <c r="R275" i="83"/>
  <c r="R276" i="83" s="1"/>
  <c r="Q275" i="95"/>
  <c r="Q276" i="95" s="1"/>
  <c r="Q275" i="82"/>
  <c r="Q276" i="82" s="1"/>
  <c r="Q277" i="103"/>
  <c r="Q277" i="79"/>
  <c r="R277" i="88"/>
  <c r="Q276" i="83"/>
  <c r="Q277" i="83" s="1"/>
  <c r="Q276" i="107"/>
  <c r="Q277" i="107" s="1"/>
  <c r="R276" i="100"/>
  <c r="R277" i="100" s="1"/>
  <c r="R276" i="78"/>
  <c r="R277" i="78" s="1"/>
  <c r="Q277" i="87"/>
  <c r="R277" i="104"/>
  <c r="Q276" i="99"/>
  <c r="Q277" i="99" s="1"/>
  <c r="R276" i="92"/>
  <c r="R277" i="92" s="1"/>
  <c r="R277" i="80"/>
  <c r="R277" i="96"/>
  <c r="Q276" i="91"/>
  <c r="Q277" i="91" s="1"/>
  <c r="R276" i="84"/>
  <c r="R277" i="84" s="1"/>
  <c r="R277" i="107"/>
  <c r="Q277" i="106"/>
  <c r="R275" i="103"/>
  <c r="R276" i="103" s="1"/>
  <c r="Q275" i="102"/>
  <c r="Q276" i="102" s="1"/>
  <c r="R277" i="99"/>
  <c r="Q277" i="98"/>
  <c r="R275" i="95"/>
  <c r="R276" i="95" s="1"/>
  <c r="Q275" i="94"/>
  <c r="Q276" i="94" s="1"/>
  <c r="R277" i="91"/>
  <c r="Q277" i="90"/>
  <c r="R275" i="87"/>
  <c r="R276" i="87" s="1"/>
  <c r="Q275" i="86"/>
  <c r="Q276" i="86" s="1"/>
  <c r="R275" i="79"/>
  <c r="R276" i="79" s="1"/>
  <c r="Q275" i="77"/>
  <c r="Q276" i="77" s="1"/>
  <c r="R277" i="106"/>
  <c r="Q277" i="105"/>
  <c r="R275" i="102"/>
  <c r="R276" i="102" s="1"/>
  <c r="Q275" i="101"/>
  <c r="Q276" i="101" s="1"/>
  <c r="R277" i="98"/>
  <c r="Q277" i="97"/>
  <c r="R275" i="94"/>
  <c r="R276" i="94" s="1"/>
  <c r="Q275" i="93"/>
  <c r="Q276" i="93" s="1"/>
  <c r="R277" i="90"/>
  <c r="Q277" i="89"/>
  <c r="R275" i="86"/>
  <c r="R276" i="86" s="1"/>
  <c r="Q275" i="85"/>
  <c r="Q276" i="85" s="1"/>
  <c r="R277" i="82"/>
  <c r="Q277" i="81"/>
  <c r="R275" i="77"/>
  <c r="R276" i="77" s="1"/>
  <c r="Q275" i="74"/>
  <c r="Q276" i="74" s="1"/>
  <c r="Q275" i="78"/>
  <c r="Q276" i="78" s="1"/>
  <c r="R277" i="105"/>
  <c r="Q277" i="104"/>
  <c r="R275" i="101"/>
  <c r="R276" i="101" s="1"/>
  <c r="Q275" i="100"/>
  <c r="Q276" i="100" s="1"/>
  <c r="R277" i="97"/>
  <c r="Q277" i="96"/>
  <c r="R275" i="93"/>
  <c r="R276" i="93" s="1"/>
  <c r="Q275" i="92"/>
  <c r="Q276" i="92" s="1"/>
  <c r="R277" i="89"/>
  <c r="Q277" i="88"/>
  <c r="R275" i="85"/>
  <c r="R276" i="85" s="1"/>
  <c r="Q275" i="84"/>
  <c r="Q276" i="84" s="1"/>
  <c r="R277" i="81"/>
  <c r="Q277" i="80"/>
  <c r="R276" i="74"/>
  <c r="R277" i="74" s="1"/>
  <c r="AC5" i="8" l="1"/>
  <c r="Z36" i="8"/>
  <c r="C261" i="8"/>
  <c r="C264" i="8" s="1"/>
  <c r="M265" i="8"/>
  <c r="M268" i="8" s="1"/>
  <c r="R277" i="102"/>
  <c r="Q277" i="84"/>
  <c r="Q277" i="82"/>
  <c r="R277" i="79"/>
  <c r="R277" i="77"/>
  <c r="Q277" i="92"/>
  <c r="R277" i="103"/>
  <c r="R277" i="86"/>
  <c r="R277" i="83"/>
  <c r="R277" i="87"/>
  <c r="Q277" i="95"/>
  <c r="R277" i="94"/>
  <c r="Q277" i="77"/>
  <c r="Q277" i="86"/>
  <c r="R277" i="101"/>
  <c r="R277" i="85"/>
  <c r="R277" i="93"/>
  <c r="Q277" i="101"/>
  <c r="Q277" i="78"/>
  <c r="Q277" i="100"/>
  <c r="Q277" i="74"/>
  <c r="Q277" i="85"/>
  <c r="Q277" i="94"/>
  <c r="Q277" i="102"/>
  <c r="R277" i="95"/>
  <c r="Q277" i="93"/>
  <c r="M94" i="103" l="1"/>
  <c r="R257" i="74"/>
  <c r="M257" i="74"/>
  <c r="P257" i="74" s="1"/>
  <c r="G257" i="74"/>
  <c r="J257" i="74" s="1"/>
  <c r="R257" i="77"/>
  <c r="M257" i="77"/>
  <c r="P257" i="77" s="1"/>
  <c r="G257" i="77"/>
  <c r="J257" i="77" s="1"/>
  <c r="R257" i="78"/>
  <c r="M257" i="78"/>
  <c r="P257" i="78" s="1"/>
  <c r="G257" i="78"/>
  <c r="J257" i="78" s="1"/>
  <c r="R257" i="79"/>
  <c r="M257" i="79"/>
  <c r="P257" i="79" s="1"/>
  <c r="G257" i="79"/>
  <c r="J257" i="79" s="1"/>
  <c r="R257" i="80"/>
  <c r="M257" i="80"/>
  <c r="P257" i="80" s="1"/>
  <c r="G257" i="80"/>
  <c r="J257" i="80" s="1"/>
  <c r="R257" i="81"/>
  <c r="M257" i="81"/>
  <c r="P257" i="81" s="1"/>
  <c r="G257" i="81"/>
  <c r="J257" i="81" s="1"/>
  <c r="R257" i="83"/>
  <c r="M257" i="83"/>
  <c r="P257" i="83" s="1"/>
  <c r="G257" i="83"/>
  <c r="J257" i="83" s="1"/>
  <c r="R257" i="84"/>
  <c r="M257" i="84"/>
  <c r="P257" i="84" s="1"/>
  <c r="G257" i="84"/>
  <c r="J257" i="84" s="1"/>
  <c r="R257" i="85"/>
  <c r="M257" i="85"/>
  <c r="P257" i="85" s="1"/>
  <c r="G257" i="85"/>
  <c r="J257" i="85" s="1"/>
  <c r="R257" i="86"/>
  <c r="P257" i="86"/>
  <c r="M257" i="86"/>
  <c r="G257" i="86"/>
  <c r="J257" i="86" s="1"/>
  <c r="R257" i="87"/>
  <c r="M257" i="87"/>
  <c r="P257" i="87" s="1"/>
  <c r="G257" i="87"/>
  <c r="J257" i="87" s="1"/>
  <c r="R257" i="88"/>
  <c r="M257" i="88"/>
  <c r="P257" i="88" s="1"/>
  <c r="G257" i="88"/>
  <c r="J257" i="88" s="1"/>
  <c r="R257" i="89"/>
  <c r="M257" i="89"/>
  <c r="P257" i="89" s="1"/>
  <c r="G257" i="89"/>
  <c r="J257" i="89" s="1"/>
  <c r="R257" i="90"/>
  <c r="M257" i="90"/>
  <c r="P257" i="90" s="1"/>
  <c r="G257" i="90"/>
  <c r="J257" i="90" s="1"/>
  <c r="R257" i="91"/>
  <c r="M257" i="91"/>
  <c r="P257" i="91" s="1"/>
  <c r="G257" i="91"/>
  <c r="J257" i="91" s="1"/>
  <c r="R257" i="92"/>
  <c r="M257" i="92"/>
  <c r="P257" i="92" s="1"/>
  <c r="G257" i="92"/>
  <c r="J257" i="92" s="1"/>
  <c r="E257" i="93" s="1"/>
  <c r="G257" i="93" s="1"/>
  <c r="J257" i="93" s="1"/>
  <c r="E257" i="94" s="1"/>
  <c r="G257" i="94" s="1"/>
  <c r="J257" i="94" s="1"/>
  <c r="R257" i="93"/>
  <c r="M257" i="93"/>
  <c r="P257" i="93" s="1"/>
  <c r="R257" i="94"/>
  <c r="M257" i="94"/>
  <c r="P257" i="94" s="1"/>
  <c r="R257" i="95"/>
  <c r="M257" i="95"/>
  <c r="P257" i="95" s="1"/>
  <c r="G257" i="95"/>
  <c r="J257" i="95" s="1"/>
  <c r="R257" i="96"/>
  <c r="M257" i="96"/>
  <c r="P257" i="96" s="1"/>
  <c r="G257" i="96"/>
  <c r="J257" i="96" s="1"/>
  <c r="R257" i="97"/>
  <c r="M257" i="97"/>
  <c r="G257" i="97"/>
  <c r="J257" i="97" s="1"/>
  <c r="R257" i="98"/>
  <c r="M257" i="98"/>
  <c r="P257" i="98" s="1"/>
  <c r="G257" i="98"/>
  <c r="J257" i="98" s="1"/>
  <c r="R257" i="99"/>
  <c r="M257" i="99"/>
  <c r="P257" i="99" s="1"/>
  <c r="G257" i="99"/>
  <c r="J257" i="99" s="1"/>
  <c r="R257" i="100"/>
  <c r="M257" i="100"/>
  <c r="P257" i="100" s="1"/>
  <c r="J257" i="100"/>
  <c r="G257" i="100"/>
  <c r="R257" i="101"/>
  <c r="M257" i="101"/>
  <c r="P257" i="101" s="1"/>
  <c r="G257" i="101"/>
  <c r="J257" i="101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R257" i="104"/>
  <c r="M257" i="104"/>
  <c r="P257" i="104" s="1"/>
  <c r="G257" i="104"/>
  <c r="J257" i="104" s="1"/>
  <c r="R257" i="105"/>
  <c r="M257" i="105"/>
  <c r="P257" i="105" s="1"/>
  <c r="G257" i="105"/>
  <c r="J257" i="105" s="1"/>
  <c r="R257" i="106"/>
  <c r="M257" i="106"/>
  <c r="P257" i="106" s="1"/>
  <c r="G257" i="106"/>
  <c r="J257" i="106" s="1"/>
  <c r="R257" i="107"/>
  <c r="M257" i="107"/>
  <c r="P257" i="107" s="1"/>
  <c r="G257" i="107"/>
  <c r="J257" i="107" s="1"/>
  <c r="R257" i="82"/>
  <c r="M257" i="82"/>
  <c r="P257" i="82" s="1"/>
  <c r="G257" i="82"/>
  <c r="J257" i="82" s="1"/>
  <c r="R88" i="74"/>
  <c r="M88" i="74"/>
  <c r="P88" i="74" s="1"/>
  <c r="G88" i="74"/>
  <c r="J88" i="74" s="1"/>
  <c r="R88" i="77"/>
  <c r="M88" i="77"/>
  <c r="P88" i="77" s="1"/>
  <c r="G88" i="77"/>
  <c r="J88" i="77" s="1"/>
  <c r="E88" i="78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M88" i="95"/>
  <c r="P88" i="95" s="1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M87" i="95"/>
  <c r="P87" i="95" s="1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R253" i="74"/>
  <c r="P253" i="74"/>
  <c r="M253" i="74"/>
  <c r="G253" i="74"/>
  <c r="J253" i="74" s="1"/>
  <c r="R252" i="74"/>
  <c r="M252" i="74"/>
  <c r="P252" i="74" s="1"/>
  <c r="G252" i="74"/>
  <c r="J252" i="74" s="1"/>
  <c r="R251" i="74"/>
  <c r="M251" i="74"/>
  <c r="P251" i="74" s="1"/>
  <c r="G251" i="74"/>
  <c r="J251" i="74" s="1"/>
  <c r="R250" i="74"/>
  <c r="M250" i="74"/>
  <c r="P250" i="74" s="1"/>
  <c r="G250" i="74"/>
  <c r="J250" i="74" s="1"/>
  <c r="R249" i="74"/>
  <c r="M249" i="74"/>
  <c r="P249" i="74" s="1"/>
  <c r="G249" i="74"/>
  <c r="J249" i="74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P249" i="78"/>
  <c r="M249" i="78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P253" i="80"/>
  <c r="M253" i="80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P249" i="82"/>
  <c r="M249" i="82"/>
  <c r="R253" i="83"/>
  <c r="M253" i="83"/>
  <c r="P253" i="83" s="1"/>
  <c r="R252" i="83"/>
  <c r="M252" i="83"/>
  <c r="P252" i="83" s="1"/>
  <c r="R251" i="83"/>
  <c r="P251" i="83"/>
  <c r="M251" i="83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M253" i="95"/>
  <c r="P253" i="95" s="1"/>
  <c r="R252" i="95"/>
  <c r="M252" i="95"/>
  <c r="P252" i="95" s="1"/>
  <c r="R251" i="95"/>
  <c r="M251" i="95"/>
  <c r="P251" i="95" s="1"/>
  <c r="R250" i="95"/>
  <c r="M250" i="95"/>
  <c r="P250" i="95" s="1"/>
  <c r="R249" i="95"/>
  <c r="M249" i="95"/>
  <c r="P249" i="95" s="1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G252" i="101"/>
  <c r="J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G246" i="74"/>
  <c r="J246" i="74" s="1"/>
  <c r="R245" i="74"/>
  <c r="M245" i="74"/>
  <c r="P245" i="74" s="1"/>
  <c r="G245" i="74"/>
  <c r="J245" i="74" s="1"/>
  <c r="R244" i="74"/>
  <c r="M244" i="74"/>
  <c r="P244" i="74" s="1"/>
  <c r="G244" i="74"/>
  <c r="J244" i="74" s="1"/>
  <c r="R243" i="74"/>
  <c r="M243" i="74"/>
  <c r="P243" i="74" s="1"/>
  <c r="G243" i="74"/>
  <c r="J243" i="74" s="1"/>
  <c r="G251" i="77" s="1"/>
  <c r="J251" i="77" s="1"/>
  <c r="R242" i="74"/>
  <c r="M242" i="74"/>
  <c r="P242" i="74" s="1"/>
  <c r="G242" i="74"/>
  <c r="J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M246" i="95"/>
  <c r="P246" i="95" s="1"/>
  <c r="R245" i="95"/>
  <c r="M245" i="95"/>
  <c r="P245" i="95" s="1"/>
  <c r="R244" i="95"/>
  <c r="M244" i="95"/>
  <c r="P244" i="95" s="1"/>
  <c r="R243" i="95"/>
  <c r="M243" i="95"/>
  <c r="P243" i="95" s="1"/>
  <c r="R242" i="95"/>
  <c r="M242" i="95"/>
  <c r="P242" i="95" s="1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R247" i="74"/>
  <c r="M247" i="74"/>
  <c r="P247" i="74" s="1"/>
  <c r="G247" i="74"/>
  <c r="J247" i="74" s="1"/>
  <c r="R241" i="74"/>
  <c r="M241" i="74"/>
  <c r="P241" i="74" s="1"/>
  <c r="G241" i="74"/>
  <c r="J241" i="74" s="1"/>
  <c r="R240" i="74"/>
  <c r="M240" i="74"/>
  <c r="P240" i="74" s="1"/>
  <c r="G240" i="74"/>
  <c r="J240" i="74" s="1"/>
  <c r="R239" i="74"/>
  <c r="M239" i="74"/>
  <c r="P239" i="74" s="1"/>
  <c r="G239" i="74"/>
  <c r="J239" i="74" s="1"/>
  <c r="R238" i="74"/>
  <c r="M238" i="74"/>
  <c r="P238" i="74" s="1"/>
  <c r="G238" i="74"/>
  <c r="J238" i="74" s="1"/>
  <c r="R237" i="74"/>
  <c r="M237" i="74"/>
  <c r="P237" i="74" s="1"/>
  <c r="G237" i="74"/>
  <c r="J237" i="74" s="1"/>
  <c r="G245" i="77" s="1"/>
  <c r="J245" i="77" s="1"/>
  <c r="R236" i="74"/>
  <c r="M236" i="74"/>
  <c r="P236" i="74" s="1"/>
  <c r="G236" i="74"/>
  <c r="J236" i="74" s="1"/>
  <c r="G244" i="77" s="1"/>
  <c r="J244" i="77" s="1"/>
  <c r="R235" i="74"/>
  <c r="M235" i="74"/>
  <c r="P235" i="74" s="1"/>
  <c r="G235" i="74"/>
  <c r="J235" i="74" s="1"/>
  <c r="G243" i="77" s="1"/>
  <c r="J243" i="77" s="1"/>
  <c r="G251" i="78" s="1"/>
  <c r="J251" i="78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P241" i="89"/>
  <c r="M241" i="89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M247" i="95"/>
  <c r="P247" i="95" s="1"/>
  <c r="R241" i="95"/>
  <c r="M241" i="95"/>
  <c r="P241" i="95" s="1"/>
  <c r="R240" i="95"/>
  <c r="M240" i="95"/>
  <c r="P240" i="95" s="1"/>
  <c r="R239" i="95"/>
  <c r="M239" i="95"/>
  <c r="P239" i="95" s="1"/>
  <c r="R238" i="95"/>
  <c r="M238" i="95"/>
  <c r="P238" i="95" s="1"/>
  <c r="R237" i="95"/>
  <c r="M237" i="95"/>
  <c r="P237" i="95" s="1"/>
  <c r="R236" i="95"/>
  <c r="M236" i="95"/>
  <c r="P236" i="95" s="1"/>
  <c r="R235" i="95"/>
  <c r="M235" i="95"/>
  <c r="P235" i="95" s="1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G247" i="101"/>
  <c r="J247" i="101" s="1"/>
  <c r="G242" i="102" s="1"/>
  <c r="J242" i="102" s="1"/>
  <c r="G250" i="103" s="1"/>
  <c r="J250" i="103" s="1"/>
  <c r="R241" i="101"/>
  <c r="M241" i="101"/>
  <c r="P241" i="101" s="1"/>
  <c r="G241" i="101"/>
  <c r="J241" i="101" s="1"/>
  <c r="G249" i="102" s="1"/>
  <c r="J249" i="102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R259" i="74"/>
  <c r="M259" i="74"/>
  <c r="P259" i="74" s="1"/>
  <c r="G259" i="74"/>
  <c r="J259" i="74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M174" i="95"/>
  <c r="P174" i="95" s="1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R102" i="74"/>
  <c r="M102" i="74"/>
  <c r="P102" i="74" s="1"/>
  <c r="G102" i="74"/>
  <c r="J102" i="74" s="1"/>
  <c r="R102" i="77"/>
  <c r="M102" i="77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M102" i="95"/>
  <c r="P102" i="95" s="1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M48" i="98"/>
  <c r="P48" i="98" s="1"/>
  <c r="M54" i="95"/>
  <c r="M49" i="95"/>
  <c r="M6" i="95"/>
  <c r="P257" i="97" l="1"/>
  <c r="G246" i="77"/>
  <c r="J246" i="77" s="1"/>
  <c r="P237" i="82"/>
  <c r="P87" i="77"/>
  <c r="P241" i="78"/>
  <c r="G249" i="77"/>
  <c r="J249" i="77" s="1"/>
  <c r="P242" i="77"/>
  <c r="G252" i="77"/>
  <c r="J252" i="77" s="1"/>
  <c r="G250" i="77"/>
  <c r="J250" i="77" s="1"/>
  <c r="P238" i="77"/>
  <c r="G242" i="77"/>
  <c r="J242" i="77" s="1"/>
  <c r="G250" i="78" s="1"/>
  <c r="J250" i="78" s="1"/>
  <c r="P247" i="80"/>
  <c r="N267" i="78" l="1"/>
  <c r="N267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229" i="74"/>
  <c r="J229" i="74" s="1"/>
  <c r="G230" i="74"/>
  <c r="J230" i="74" s="1"/>
  <c r="G231" i="74"/>
  <c r="J231" i="74" s="1"/>
  <c r="G232" i="74"/>
  <c r="J232" i="74" s="1"/>
  <c r="G233" i="74"/>
  <c r="J233" i="74" s="1"/>
  <c r="G234" i="74"/>
  <c r="J234" i="74" s="1"/>
  <c r="G248" i="74"/>
  <c r="J248" i="74" s="1"/>
  <c r="G254" i="74"/>
  <c r="J254" i="74" s="1"/>
  <c r="G255" i="74"/>
  <c r="J255" i="74" s="1"/>
  <c r="G256" i="74"/>
  <c r="J256" i="74" s="1"/>
  <c r="G258" i="74"/>
  <c r="J258" i="74" s="1"/>
  <c r="G173" i="74"/>
  <c r="J173" i="74" s="1"/>
  <c r="G82" i="74"/>
  <c r="J82" i="74" s="1"/>
  <c r="G103" i="74"/>
  <c r="J103" i="74" s="1"/>
  <c r="G104" i="74"/>
  <c r="J104" i="74" s="1"/>
  <c r="N267" i="107"/>
  <c r="N264" i="107"/>
  <c r="M261" i="107"/>
  <c r="N267" i="106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M261" i="83"/>
  <c r="N267" i="82"/>
  <c r="N264" i="82"/>
  <c r="M261" i="82"/>
  <c r="N267" i="81"/>
  <c r="N264" i="81"/>
  <c r="M261" i="81"/>
  <c r="N264" i="80"/>
  <c r="M261" i="80"/>
  <c r="N267" i="79"/>
  <c r="N264" i="79"/>
  <c r="M261" i="79"/>
  <c r="N264" i="78"/>
  <c r="M261" i="78"/>
  <c r="N264" i="77"/>
  <c r="M261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P5" i="107" s="1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P5" i="102" s="1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76" i="95"/>
  <c r="P76" i="95" s="1"/>
  <c r="M207" i="95"/>
  <c r="M189" i="95"/>
  <c r="P189" i="95" s="1"/>
  <c r="M188" i="95"/>
  <c r="P188" i="95" s="1"/>
  <c r="M187" i="95"/>
  <c r="P187" i="95" s="1"/>
  <c r="M105" i="95"/>
  <c r="P105" i="95" s="1"/>
  <c r="M104" i="95"/>
  <c r="P104" i="95" s="1"/>
  <c r="M103" i="95"/>
  <c r="P103" i="95" s="1"/>
  <c r="M82" i="95"/>
  <c r="P82" i="95" s="1"/>
  <c r="M173" i="95"/>
  <c r="P173" i="95" s="1"/>
  <c r="M258" i="95"/>
  <c r="P258" i="95" s="1"/>
  <c r="M256" i="95"/>
  <c r="P256" i="95" s="1"/>
  <c r="M255" i="95"/>
  <c r="P255" i="95" s="1"/>
  <c r="M254" i="95"/>
  <c r="P254" i="95" s="1"/>
  <c r="M248" i="95"/>
  <c r="P248" i="95" s="1"/>
  <c r="M234" i="95"/>
  <c r="P234" i="95" s="1"/>
  <c r="M233" i="95"/>
  <c r="P233" i="95" s="1"/>
  <c r="M232" i="95"/>
  <c r="P232" i="95" s="1"/>
  <c r="M231" i="95"/>
  <c r="P231" i="95" s="1"/>
  <c r="M230" i="95"/>
  <c r="P230" i="95" s="1"/>
  <c r="M229" i="95"/>
  <c r="P229" i="95" s="1"/>
  <c r="M228" i="95"/>
  <c r="P228" i="95" s="1"/>
  <c r="M227" i="95"/>
  <c r="P227" i="95" s="1"/>
  <c r="M226" i="95"/>
  <c r="P226" i="95" s="1"/>
  <c r="M225" i="95"/>
  <c r="P225" i="95" s="1"/>
  <c r="M224" i="95"/>
  <c r="P224" i="95" s="1"/>
  <c r="M223" i="95"/>
  <c r="P223" i="95" s="1"/>
  <c r="M222" i="95"/>
  <c r="P222" i="95" s="1"/>
  <c r="M221" i="95"/>
  <c r="P221" i="95" s="1"/>
  <c r="M220" i="95"/>
  <c r="P220" i="95" s="1"/>
  <c r="M219" i="95"/>
  <c r="P219" i="95" s="1"/>
  <c r="M218" i="95"/>
  <c r="P218" i="95" s="1"/>
  <c r="M217" i="95"/>
  <c r="P217" i="95" s="1"/>
  <c r="M216" i="95"/>
  <c r="P216" i="95" s="1"/>
  <c r="M215" i="95"/>
  <c r="P215" i="95" s="1"/>
  <c r="M214" i="95"/>
  <c r="P214" i="95" s="1"/>
  <c r="M213" i="95"/>
  <c r="P213" i="95" s="1"/>
  <c r="M212" i="95"/>
  <c r="P212" i="95" s="1"/>
  <c r="M211" i="95"/>
  <c r="P211" i="95" s="1"/>
  <c r="M210" i="95"/>
  <c r="P210" i="95" s="1"/>
  <c r="M209" i="95"/>
  <c r="P209" i="95" s="1"/>
  <c r="M208" i="95"/>
  <c r="P208" i="95" s="1"/>
  <c r="M206" i="95"/>
  <c r="P206" i="95" s="1"/>
  <c r="M205" i="95"/>
  <c r="P205" i="95" s="1"/>
  <c r="M204" i="95"/>
  <c r="P204" i="95" s="1"/>
  <c r="M203" i="95"/>
  <c r="P203" i="95" s="1"/>
  <c r="M202" i="95"/>
  <c r="P202" i="95" s="1"/>
  <c r="M201" i="95"/>
  <c r="P201" i="95" s="1"/>
  <c r="M200" i="95"/>
  <c r="P200" i="95" s="1"/>
  <c r="M199" i="95"/>
  <c r="P199" i="95" s="1"/>
  <c r="M198" i="95"/>
  <c r="P198" i="95" s="1"/>
  <c r="M197" i="95"/>
  <c r="P197" i="95" s="1"/>
  <c r="M196" i="95"/>
  <c r="P196" i="95" s="1"/>
  <c r="M195" i="95"/>
  <c r="P195" i="95" s="1"/>
  <c r="M194" i="95"/>
  <c r="P194" i="95" s="1"/>
  <c r="M193" i="95"/>
  <c r="P193" i="95" s="1"/>
  <c r="M192" i="95"/>
  <c r="P192" i="95" s="1"/>
  <c r="M191" i="95"/>
  <c r="P191" i="95" s="1"/>
  <c r="M190" i="95"/>
  <c r="P190" i="95" s="1"/>
  <c r="M186" i="95"/>
  <c r="P186" i="95" s="1"/>
  <c r="M185" i="95"/>
  <c r="P185" i="95" s="1"/>
  <c r="M184" i="95"/>
  <c r="P184" i="95" s="1"/>
  <c r="M183" i="95"/>
  <c r="P183" i="95" s="1"/>
  <c r="M182" i="95"/>
  <c r="P182" i="95" s="1"/>
  <c r="M181" i="95"/>
  <c r="P181" i="95" s="1"/>
  <c r="M180" i="95"/>
  <c r="P180" i="95" s="1"/>
  <c r="M179" i="95"/>
  <c r="P179" i="95" s="1"/>
  <c r="M178" i="95"/>
  <c r="P178" i="95" s="1"/>
  <c r="M177" i="95"/>
  <c r="P177" i="95" s="1"/>
  <c r="M176" i="95"/>
  <c r="P176" i="95" s="1"/>
  <c r="M175" i="95"/>
  <c r="P175" i="95" s="1"/>
  <c r="M172" i="95"/>
  <c r="P172" i="95" s="1"/>
  <c r="M171" i="95"/>
  <c r="P171" i="95" s="1"/>
  <c r="M170" i="95"/>
  <c r="P170" i="95" s="1"/>
  <c r="M169" i="95"/>
  <c r="P169" i="95" s="1"/>
  <c r="M168" i="95"/>
  <c r="P168" i="95" s="1"/>
  <c r="M167" i="95"/>
  <c r="P167" i="95" s="1"/>
  <c r="M166" i="95"/>
  <c r="P166" i="95" s="1"/>
  <c r="M165" i="95"/>
  <c r="P165" i="95" s="1"/>
  <c r="M164" i="95"/>
  <c r="P164" i="95" s="1"/>
  <c r="M163" i="95"/>
  <c r="P163" i="95" s="1"/>
  <c r="M162" i="95"/>
  <c r="P162" i="95" s="1"/>
  <c r="M161" i="95"/>
  <c r="P161" i="95" s="1"/>
  <c r="M160" i="95"/>
  <c r="P160" i="95" s="1"/>
  <c r="M159" i="95"/>
  <c r="P159" i="95" s="1"/>
  <c r="M158" i="95"/>
  <c r="P158" i="95" s="1"/>
  <c r="M157" i="95"/>
  <c r="P157" i="95" s="1"/>
  <c r="M156" i="95"/>
  <c r="P156" i="95" s="1"/>
  <c r="M155" i="95"/>
  <c r="P155" i="95" s="1"/>
  <c r="M154" i="95"/>
  <c r="P154" i="95" s="1"/>
  <c r="M153" i="95"/>
  <c r="P153" i="95" s="1"/>
  <c r="M152" i="95"/>
  <c r="P152" i="95" s="1"/>
  <c r="M151" i="95"/>
  <c r="P151" i="95" s="1"/>
  <c r="M150" i="95"/>
  <c r="P150" i="95" s="1"/>
  <c r="M149" i="95"/>
  <c r="P149" i="95" s="1"/>
  <c r="M148" i="95"/>
  <c r="P148" i="95" s="1"/>
  <c r="M147" i="95"/>
  <c r="P147" i="95" s="1"/>
  <c r="M146" i="95"/>
  <c r="P146" i="95" s="1"/>
  <c r="M145" i="95"/>
  <c r="P145" i="95" s="1"/>
  <c r="M144" i="95"/>
  <c r="P144" i="95" s="1"/>
  <c r="M143" i="95"/>
  <c r="P143" i="95" s="1"/>
  <c r="M142" i="95"/>
  <c r="P142" i="95" s="1"/>
  <c r="M141" i="95"/>
  <c r="P141" i="95" s="1"/>
  <c r="M140" i="95"/>
  <c r="P140" i="95" s="1"/>
  <c r="M139" i="95"/>
  <c r="P139" i="95" s="1"/>
  <c r="M138" i="95"/>
  <c r="P138" i="95" s="1"/>
  <c r="M137" i="95"/>
  <c r="P137" i="95" s="1"/>
  <c r="M136" i="95"/>
  <c r="P136" i="95" s="1"/>
  <c r="M135" i="95"/>
  <c r="P135" i="95" s="1"/>
  <c r="M134" i="95"/>
  <c r="P134" i="95" s="1"/>
  <c r="M133" i="95"/>
  <c r="P133" i="95" s="1"/>
  <c r="M132" i="95"/>
  <c r="P132" i="95" s="1"/>
  <c r="M131" i="95"/>
  <c r="P131" i="95" s="1"/>
  <c r="M130" i="95"/>
  <c r="P130" i="95" s="1"/>
  <c r="M129" i="95"/>
  <c r="P129" i="95" s="1"/>
  <c r="M128" i="95"/>
  <c r="P128" i="95" s="1"/>
  <c r="M127" i="95"/>
  <c r="P127" i="95" s="1"/>
  <c r="M126" i="95"/>
  <c r="P126" i="95" s="1"/>
  <c r="M125" i="95"/>
  <c r="P125" i="95" s="1"/>
  <c r="M124" i="95"/>
  <c r="P124" i="95" s="1"/>
  <c r="M123" i="95"/>
  <c r="P123" i="95" s="1"/>
  <c r="M122" i="95"/>
  <c r="P122" i="95" s="1"/>
  <c r="M121" i="95"/>
  <c r="P121" i="95" s="1"/>
  <c r="M120" i="95"/>
  <c r="P120" i="95" s="1"/>
  <c r="M119" i="95"/>
  <c r="P119" i="95" s="1"/>
  <c r="M118" i="95"/>
  <c r="P118" i="95" s="1"/>
  <c r="M117" i="95"/>
  <c r="P117" i="95" s="1"/>
  <c r="M116" i="95"/>
  <c r="P116" i="95" s="1"/>
  <c r="M115" i="95"/>
  <c r="P115" i="95" s="1"/>
  <c r="M114" i="95"/>
  <c r="P114" i="95" s="1"/>
  <c r="M113" i="95"/>
  <c r="P113" i="95" s="1"/>
  <c r="M112" i="95"/>
  <c r="P112" i="95" s="1"/>
  <c r="M111" i="95"/>
  <c r="P111" i="95" s="1"/>
  <c r="M110" i="95"/>
  <c r="P110" i="95" s="1"/>
  <c r="M109" i="95"/>
  <c r="P109" i="95" s="1"/>
  <c r="M108" i="95"/>
  <c r="P108" i="95" s="1"/>
  <c r="M107" i="95"/>
  <c r="P107" i="95" s="1"/>
  <c r="M106" i="95"/>
  <c r="P106" i="95" s="1"/>
  <c r="M101" i="95"/>
  <c r="P101" i="95" s="1"/>
  <c r="M100" i="95"/>
  <c r="P100" i="95" s="1"/>
  <c r="M99" i="95"/>
  <c r="P99" i="95" s="1"/>
  <c r="M98" i="95"/>
  <c r="P98" i="95" s="1"/>
  <c r="M97" i="95"/>
  <c r="P97" i="95" s="1"/>
  <c r="M96" i="95"/>
  <c r="P96" i="95" s="1"/>
  <c r="M95" i="95"/>
  <c r="P95" i="95" s="1"/>
  <c r="M93" i="95"/>
  <c r="P93" i="95" s="1"/>
  <c r="M92" i="95"/>
  <c r="P92" i="95" s="1"/>
  <c r="M91" i="95"/>
  <c r="P91" i="95" s="1"/>
  <c r="M90" i="95"/>
  <c r="P90" i="95" s="1"/>
  <c r="M89" i="95"/>
  <c r="P89" i="95" s="1"/>
  <c r="M86" i="95"/>
  <c r="P86" i="95" s="1"/>
  <c r="M85" i="95"/>
  <c r="P85" i="95" s="1"/>
  <c r="M84" i="95"/>
  <c r="P84" i="95" s="1"/>
  <c r="M83" i="95"/>
  <c r="P83" i="95" s="1"/>
  <c r="M81" i="95"/>
  <c r="P81" i="95" s="1"/>
  <c r="M80" i="95"/>
  <c r="P80" i="95" s="1"/>
  <c r="M79" i="95"/>
  <c r="P79" i="95" s="1"/>
  <c r="M78" i="95"/>
  <c r="P78" i="95" s="1"/>
  <c r="M77" i="95"/>
  <c r="P77" i="95" s="1"/>
  <c r="M75" i="95"/>
  <c r="P75" i="95" s="1"/>
  <c r="M74" i="95"/>
  <c r="P74" i="95" s="1"/>
  <c r="M73" i="95"/>
  <c r="P73" i="95" s="1"/>
  <c r="M72" i="95"/>
  <c r="P72" i="95" s="1"/>
  <c r="M71" i="95"/>
  <c r="P71" i="95" s="1"/>
  <c r="M70" i="95"/>
  <c r="P70" i="95" s="1"/>
  <c r="M69" i="95"/>
  <c r="P69" i="95" s="1"/>
  <c r="M68" i="95"/>
  <c r="P68" i="95" s="1"/>
  <c r="M67" i="95"/>
  <c r="P67" i="95" s="1"/>
  <c r="M66" i="95"/>
  <c r="P66" i="95" s="1"/>
  <c r="M65" i="95"/>
  <c r="P65" i="95" s="1"/>
  <c r="M64" i="95"/>
  <c r="P64" i="95" s="1"/>
  <c r="M63" i="95"/>
  <c r="P63" i="95" s="1"/>
  <c r="M62" i="95"/>
  <c r="P62" i="95" s="1"/>
  <c r="M61" i="95"/>
  <c r="P61" i="95" s="1"/>
  <c r="M60" i="95"/>
  <c r="P60" i="95" s="1"/>
  <c r="M59" i="95"/>
  <c r="P59" i="95" s="1"/>
  <c r="M58" i="95"/>
  <c r="P58" i="95" s="1"/>
  <c r="M57" i="95"/>
  <c r="P57" i="95" s="1"/>
  <c r="M56" i="95"/>
  <c r="P56" i="95" s="1"/>
  <c r="M55" i="95"/>
  <c r="P55" i="95" s="1"/>
  <c r="P54" i="95"/>
  <c r="M53" i="95"/>
  <c r="P53" i="95" s="1"/>
  <c r="M52" i="95"/>
  <c r="P52" i="95" s="1"/>
  <c r="M51" i="95"/>
  <c r="P51" i="95" s="1"/>
  <c r="M50" i="95"/>
  <c r="P50" i="95" s="1"/>
  <c r="P49" i="95"/>
  <c r="M48" i="95"/>
  <c r="P48" i="95" s="1"/>
  <c r="M47" i="95"/>
  <c r="P47" i="95" s="1"/>
  <c r="M46" i="95"/>
  <c r="P46" i="95" s="1"/>
  <c r="M45" i="95"/>
  <c r="P45" i="95" s="1"/>
  <c r="M44" i="95"/>
  <c r="P44" i="95" s="1"/>
  <c r="M43" i="95"/>
  <c r="P43" i="95" s="1"/>
  <c r="M42" i="95"/>
  <c r="P42" i="95" s="1"/>
  <c r="M41" i="95"/>
  <c r="P41" i="95" s="1"/>
  <c r="M40" i="95"/>
  <c r="P40" i="95" s="1"/>
  <c r="M39" i="95"/>
  <c r="P39" i="95" s="1"/>
  <c r="M38" i="95"/>
  <c r="P38" i="95" s="1"/>
  <c r="M37" i="95"/>
  <c r="P37" i="95" s="1"/>
  <c r="M36" i="95"/>
  <c r="P36" i="95" s="1"/>
  <c r="M35" i="95"/>
  <c r="P35" i="95" s="1"/>
  <c r="M34" i="95"/>
  <c r="P34" i="95" s="1"/>
  <c r="M33" i="95"/>
  <c r="P33" i="95" s="1"/>
  <c r="M32" i="95"/>
  <c r="P32" i="95" s="1"/>
  <c r="M31" i="95"/>
  <c r="P31" i="95" s="1"/>
  <c r="M30" i="95"/>
  <c r="P30" i="95" s="1"/>
  <c r="M29" i="95"/>
  <c r="P29" i="95" s="1"/>
  <c r="M28" i="95"/>
  <c r="P28" i="95" s="1"/>
  <c r="M27" i="95"/>
  <c r="P27" i="95" s="1"/>
  <c r="M26" i="95"/>
  <c r="P26" i="95" s="1"/>
  <c r="M25" i="95"/>
  <c r="P25" i="95" s="1"/>
  <c r="M24" i="95"/>
  <c r="P24" i="95" s="1"/>
  <c r="M23" i="95"/>
  <c r="P23" i="95" s="1"/>
  <c r="M22" i="95"/>
  <c r="P22" i="95" s="1"/>
  <c r="M21" i="95"/>
  <c r="P21" i="95" s="1"/>
  <c r="M19" i="95"/>
  <c r="P19" i="95" s="1"/>
  <c r="M18" i="95"/>
  <c r="P18" i="95" s="1"/>
  <c r="M17" i="95"/>
  <c r="P17" i="95" s="1"/>
  <c r="M16" i="95"/>
  <c r="P16" i="95" s="1"/>
  <c r="M15" i="95"/>
  <c r="P15" i="95" s="1"/>
  <c r="M14" i="95"/>
  <c r="P14" i="95" s="1"/>
  <c r="M13" i="95"/>
  <c r="P13" i="95" s="1"/>
  <c r="M12" i="95"/>
  <c r="P12" i="95" s="1"/>
  <c r="M11" i="95"/>
  <c r="P11" i="95" s="1"/>
  <c r="M10" i="95"/>
  <c r="P10" i="95" s="1"/>
  <c r="M9" i="95"/>
  <c r="P9" i="95" s="1"/>
  <c r="M8" i="95"/>
  <c r="P8" i="95" s="1"/>
  <c r="M7" i="95"/>
  <c r="P7" i="95" s="1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15" i="97" l="1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7" i="97"/>
  <c r="P31" i="97"/>
  <c r="P63" i="97"/>
  <c r="P91" i="97"/>
  <c r="P120" i="97"/>
  <c r="P144" i="97"/>
  <c r="P178" i="97"/>
  <c r="P205" i="97"/>
  <c r="P222" i="97"/>
  <c r="P188" i="97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P186" i="97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P24" i="97"/>
  <c r="P56" i="97"/>
  <c r="P81" i="97"/>
  <c r="P113" i="97"/>
  <c r="P137" i="97"/>
  <c r="P145" i="97"/>
  <c r="P169" i="97"/>
  <c r="P190" i="97"/>
  <c r="P215" i="97"/>
  <c r="P223" i="97"/>
  <c r="P189" i="97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P82" i="77"/>
  <c r="P187" i="77"/>
  <c r="P188" i="77"/>
  <c r="G87" i="77"/>
  <c r="J87" i="77" s="1"/>
  <c r="G253" i="77"/>
  <c r="J253" i="77" s="1"/>
  <c r="G235" i="77"/>
  <c r="J235" i="77" s="1"/>
  <c r="G247" i="77"/>
  <c r="J247" i="77" s="1"/>
  <c r="G242" i="78" s="1"/>
  <c r="J242" i="78" s="1"/>
  <c r="G250" i="79" s="1"/>
  <c r="J250" i="79" s="1"/>
  <c r="G240" i="77"/>
  <c r="J240" i="77" s="1"/>
  <c r="E240" i="78" s="1"/>
  <c r="G241" i="77"/>
  <c r="J241" i="77" s="1"/>
  <c r="G249" i="78" s="1"/>
  <c r="J249" i="78" s="1"/>
  <c r="G239" i="77"/>
  <c r="J239" i="77" s="1"/>
  <c r="G238" i="77"/>
  <c r="J238" i="77" s="1"/>
  <c r="G237" i="77"/>
  <c r="J237" i="77" s="1"/>
  <c r="G236" i="77"/>
  <c r="J236" i="77" s="1"/>
  <c r="G259" i="77"/>
  <c r="J259" i="77" s="1"/>
  <c r="G174" i="77"/>
  <c r="J174" i="77" s="1"/>
  <c r="E174" i="78" s="1"/>
  <c r="G102" i="77"/>
  <c r="J102" i="77" s="1"/>
  <c r="E102" i="78" s="1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103"/>
  <c r="N268" i="103" s="1"/>
  <c r="N270" i="103" s="1"/>
  <c r="N262" i="106"/>
  <c r="N268" i="106" s="1"/>
  <c r="N271" i="106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105"/>
  <c r="N268" i="105" s="1"/>
  <c r="N270" i="105" s="1"/>
  <c r="N262" i="81"/>
  <c r="N268" i="81" s="1"/>
  <c r="N270" i="81" s="1"/>
  <c r="N262" i="94"/>
  <c r="N268" i="94" s="1"/>
  <c r="N270" i="94" s="1"/>
  <c r="N262" i="102"/>
  <c r="N268" i="102" s="1"/>
  <c r="N271" i="102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2" i="107"/>
  <c r="N268" i="107" s="1"/>
  <c r="N271" i="107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N262" i="104"/>
  <c r="N268" i="104" s="1"/>
  <c r="N270" i="104" s="1"/>
  <c r="P189" i="77"/>
  <c r="P207" i="77"/>
  <c r="P173" i="77"/>
  <c r="P190" i="77"/>
  <c r="P186" i="77"/>
  <c r="G245" i="78" l="1"/>
  <c r="J245" i="78" s="1"/>
  <c r="E237" i="78"/>
  <c r="G88" i="78"/>
  <c r="J88" i="78" s="1"/>
  <c r="E88" i="79" s="1"/>
  <c r="E87" i="78"/>
  <c r="G246" i="78"/>
  <c r="J246" i="78" s="1"/>
  <c r="E238" i="78"/>
  <c r="G243" i="78"/>
  <c r="J243" i="78" s="1"/>
  <c r="G251" i="79" s="1"/>
  <c r="J251" i="79" s="1"/>
  <c r="E235" i="78"/>
  <c r="G244" i="78"/>
  <c r="J244" i="78" s="1"/>
  <c r="E236" i="78"/>
  <c r="G252" i="78"/>
  <c r="J252" i="78" s="1"/>
  <c r="E239" i="78"/>
  <c r="N271" i="103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E186" i="78" l="1"/>
  <c r="G186" i="78" s="1"/>
  <c r="J186" i="78" s="1"/>
  <c r="E186" i="79" s="1"/>
  <c r="P135" i="77"/>
  <c r="P136" i="77"/>
  <c r="P134" i="77"/>
  <c r="G35" i="77" l="1"/>
  <c r="J35" i="77" s="1"/>
  <c r="E35" i="78" s="1"/>
  <c r="G45" i="77"/>
  <c r="J45" i="77" s="1"/>
  <c r="G60" i="77"/>
  <c r="J60" i="77" s="1"/>
  <c r="G63" i="77"/>
  <c r="J63" i="77" s="1"/>
  <c r="E63" i="78" s="1"/>
  <c r="G75" i="77"/>
  <c r="J75" i="77" s="1"/>
  <c r="G94" i="77"/>
  <c r="J94" i="77" s="1"/>
  <c r="G109" i="77"/>
  <c r="J109" i="77" s="1"/>
  <c r="E109" i="78" s="1"/>
  <c r="G114" i="77"/>
  <c r="J114" i="77" s="1"/>
  <c r="E114" i="78" s="1"/>
  <c r="G129" i="77"/>
  <c r="J129" i="77" s="1"/>
  <c r="E129" i="78" s="1"/>
  <c r="G178" i="77"/>
  <c r="J178" i="77" s="1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58" i="77"/>
  <c r="M258" i="77"/>
  <c r="R256" i="77"/>
  <c r="M256" i="77"/>
  <c r="R255" i="77"/>
  <c r="M255" i="77"/>
  <c r="R254" i="77"/>
  <c r="M254" i="77"/>
  <c r="R248" i="77"/>
  <c r="M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M261" i="74"/>
  <c r="R60" i="74"/>
  <c r="R63" i="74"/>
  <c r="M63" i="74"/>
  <c r="P63" i="74" s="1"/>
  <c r="M169" i="74"/>
  <c r="P169" i="74" s="1"/>
  <c r="R169" i="74"/>
  <c r="P66" i="77" l="1"/>
  <c r="E94" i="78"/>
  <c r="G94" i="78" s="1"/>
  <c r="J94" i="78" s="1"/>
  <c r="E94" i="79" s="1"/>
  <c r="G94" i="79" s="1"/>
  <c r="J94" i="79" s="1"/>
  <c r="E94" i="80" s="1"/>
  <c r="E75" i="78"/>
  <c r="G75" i="78" s="1"/>
  <c r="J75" i="78" s="1"/>
  <c r="E75" i="79" s="1"/>
  <c r="G75" i="79" s="1"/>
  <c r="J75" i="79" s="1"/>
  <c r="E75" i="80" s="1"/>
  <c r="E60" i="78"/>
  <c r="G60" i="78" s="1"/>
  <c r="J60" i="78" s="1"/>
  <c r="E60" i="79" s="1"/>
  <c r="G60" i="79" s="1"/>
  <c r="J60" i="79" s="1"/>
  <c r="E60" i="80" s="1"/>
  <c r="P198" i="77"/>
  <c r="E178" i="78"/>
  <c r="G178" i="78" s="1"/>
  <c r="J178" i="78" s="1"/>
  <c r="E178" i="79" s="1"/>
  <c r="G178" i="79" s="1"/>
  <c r="J178" i="79" s="1"/>
  <c r="E178" i="80" s="1"/>
  <c r="E45" i="78"/>
  <c r="G45" i="78" s="1"/>
  <c r="J45" i="78" s="1"/>
  <c r="E45" i="79" s="1"/>
  <c r="G45" i="79" s="1"/>
  <c r="J45" i="79" s="1"/>
  <c r="E45" i="80" s="1"/>
  <c r="P6" i="77"/>
  <c r="G114" i="78"/>
  <c r="J114" i="78" s="1"/>
  <c r="E114" i="79" s="1"/>
  <c r="G109" i="78"/>
  <c r="J109" i="78" s="1"/>
  <c r="E109" i="79" s="1"/>
  <c r="G63" i="78"/>
  <c r="J63" i="78" s="1"/>
  <c r="E63" i="79" s="1"/>
  <c r="G129" i="78"/>
  <c r="J129" i="78" s="1"/>
  <c r="E129" i="79" s="1"/>
  <c r="G35" i="78"/>
  <c r="J35" i="78" s="1"/>
  <c r="E35" i="79" s="1"/>
  <c r="G169" i="77"/>
  <c r="J169" i="77" s="1"/>
  <c r="E169" i="78" s="1"/>
  <c r="N262" i="77"/>
  <c r="N268" i="77" s="1"/>
  <c r="P15" i="77"/>
  <c r="P38" i="77"/>
  <c r="P53" i="77"/>
  <c r="P147" i="77"/>
  <c r="P17" i="77"/>
  <c r="P228" i="77"/>
  <c r="P56" i="77"/>
  <c r="P143" i="77"/>
  <c r="P167" i="77"/>
  <c r="P41" i="77"/>
  <c r="P11" i="77"/>
  <c r="P80" i="77"/>
  <c r="P119" i="77"/>
  <c r="P13" i="77"/>
  <c r="P193" i="77"/>
  <c r="P224" i="77"/>
  <c r="P230" i="77"/>
  <c r="P51" i="77"/>
  <c r="P57" i="77"/>
  <c r="P114" i="77"/>
  <c r="P2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E94" i="81" s="1"/>
  <c r="G75" i="80"/>
  <c r="J75" i="80" s="1"/>
  <c r="E75" i="81" s="1"/>
  <c r="G45" i="80"/>
  <c r="J45" i="80" s="1"/>
  <c r="E45" i="81" s="1"/>
  <c r="G178" i="80"/>
  <c r="J178" i="80" s="1"/>
  <c r="E178" i="81" s="1"/>
  <c r="G60" i="80"/>
  <c r="J60" i="80" s="1"/>
  <c r="E60" i="81" s="1"/>
  <c r="G35" i="79"/>
  <c r="J35" i="79" s="1"/>
  <c r="E35" i="80" s="1"/>
  <c r="G129" i="79"/>
  <c r="J129" i="79" s="1"/>
  <c r="E129" i="80" s="1"/>
  <c r="G63" i="79"/>
  <c r="J63" i="79" s="1"/>
  <c r="E63" i="80" s="1"/>
  <c r="G109" i="79"/>
  <c r="J109" i="79" s="1"/>
  <c r="E109" i="80" s="1"/>
  <c r="G114" i="79"/>
  <c r="J114" i="79" s="1"/>
  <c r="E114" i="80" s="1"/>
  <c r="G169" i="78"/>
  <c r="J169" i="78" s="1"/>
  <c r="E169" i="79" s="1"/>
  <c r="N271" i="77"/>
  <c r="N270" i="77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E60" i="82" s="1"/>
  <c r="G129" i="80"/>
  <c r="J129" i="80" s="1"/>
  <c r="E129" i="81" s="1"/>
  <c r="G178" i="81"/>
  <c r="J178" i="81" s="1"/>
  <c r="E178" i="82" s="1"/>
  <c r="G35" i="80"/>
  <c r="J35" i="80" s="1"/>
  <c r="E35" i="81" s="1"/>
  <c r="G45" i="81"/>
  <c r="J45" i="81" s="1"/>
  <c r="E45" i="82" s="1"/>
  <c r="G114" i="80"/>
  <c r="J114" i="80" s="1"/>
  <c r="E114" i="81" s="1"/>
  <c r="G75" i="81"/>
  <c r="J75" i="81" s="1"/>
  <c r="E75" i="82" s="1"/>
  <c r="G63" i="80"/>
  <c r="J63" i="80" s="1"/>
  <c r="E63" i="81" s="1"/>
  <c r="G109" i="80"/>
  <c r="J109" i="80" s="1"/>
  <c r="E109" i="81" s="1"/>
  <c r="G94" i="81"/>
  <c r="J94" i="81" s="1"/>
  <c r="E94" i="82" s="1"/>
  <c r="G169" i="79"/>
  <c r="J169" i="79" s="1"/>
  <c r="E169" i="80" s="1"/>
  <c r="G12" i="77"/>
  <c r="J12" i="77" s="1"/>
  <c r="E12" i="78" s="1"/>
  <c r="M229" i="74"/>
  <c r="P229" i="74" s="1"/>
  <c r="R229" i="74"/>
  <c r="G63" i="81" l="1"/>
  <c r="J63" i="81" s="1"/>
  <c r="E63" i="82" s="1"/>
  <c r="G35" i="81"/>
  <c r="J35" i="81" s="1"/>
  <c r="E35" i="82" s="1"/>
  <c r="G45" i="82"/>
  <c r="J45" i="82" s="1"/>
  <c r="E45" i="83" s="1"/>
  <c r="G178" i="82"/>
  <c r="J178" i="82" s="1"/>
  <c r="E178" i="83" s="1"/>
  <c r="G114" i="81"/>
  <c r="J114" i="81" s="1"/>
  <c r="E114" i="82" s="1"/>
  <c r="G129" i="81"/>
  <c r="J129" i="81" s="1"/>
  <c r="E129" i="82" s="1"/>
  <c r="G75" i="82"/>
  <c r="J75" i="82" s="1"/>
  <c r="G169" i="80"/>
  <c r="J169" i="80" s="1"/>
  <c r="G94" i="82"/>
  <c r="J94" i="82" s="1"/>
  <c r="G109" i="81"/>
  <c r="J109" i="81" s="1"/>
  <c r="E109" i="82" s="1"/>
  <c r="G60" i="82"/>
  <c r="J60" i="82" s="1"/>
  <c r="E60" i="83" s="1"/>
  <c r="G12" i="78"/>
  <c r="J12" i="78" s="1"/>
  <c r="E12" i="79" s="1"/>
  <c r="E169" i="81" l="1"/>
  <c r="G169" i="81" s="1"/>
  <c r="J169" i="81" s="1"/>
  <c r="E94" i="83"/>
  <c r="G94" i="83" s="1"/>
  <c r="J94" i="83" s="1"/>
  <c r="E75" i="83"/>
  <c r="G75" i="83" s="1"/>
  <c r="J75" i="83" s="1"/>
  <c r="G178" i="83"/>
  <c r="J178" i="83" s="1"/>
  <c r="G114" i="82"/>
  <c r="J114" i="82" s="1"/>
  <c r="E114" i="83" s="1"/>
  <c r="G45" i="83"/>
  <c r="J45" i="83" s="1"/>
  <c r="E45" i="84" s="1"/>
  <c r="G129" i="82"/>
  <c r="J129" i="82" s="1"/>
  <c r="E129" i="83" s="1"/>
  <c r="G60" i="83"/>
  <c r="J60" i="83" s="1"/>
  <c r="G109" i="82"/>
  <c r="J109" i="82" s="1"/>
  <c r="E109" i="83" s="1"/>
  <c r="G35" i="82"/>
  <c r="J35" i="82" s="1"/>
  <c r="E35" i="83" s="1"/>
  <c r="G63" i="82"/>
  <c r="J63" i="82" s="1"/>
  <c r="E63" i="83" s="1"/>
  <c r="G12" i="79"/>
  <c r="J12" i="79" s="1"/>
  <c r="E12" i="80" s="1"/>
  <c r="R214" i="74"/>
  <c r="M214" i="74"/>
  <c r="P214" i="74" s="1"/>
  <c r="R133" i="74"/>
  <c r="M133" i="74"/>
  <c r="P133" i="74" s="1"/>
  <c r="E169" i="82" l="1"/>
  <c r="G169" i="82" s="1"/>
  <c r="J169" i="82" s="1"/>
  <c r="E169" i="83" s="1"/>
  <c r="G169" i="83" s="1"/>
  <c r="J169" i="83" s="1"/>
  <c r="E169" i="84" s="1"/>
  <c r="E75" i="84"/>
  <c r="G75" i="84" s="1"/>
  <c r="J75" i="84" s="1"/>
  <c r="E75" i="85" s="1"/>
  <c r="G75" i="85" s="1"/>
  <c r="J75" i="85" s="1"/>
  <c r="E75" i="86" s="1"/>
  <c r="G75" i="86" s="1"/>
  <c r="J75" i="86" s="1"/>
  <c r="E75" i="87" s="1"/>
  <c r="G75" i="87" s="1"/>
  <c r="J75" i="87" s="1"/>
  <c r="E75" i="88" s="1"/>
  <c r="G75" i="88" s="1"/>
  <c r="J75" i="88" s="1"/>
  <c r="E75" i="89" s="1"/>
  <c r="E94" i="84"/>
  <c r="G94" i="84" s="1"/>
  <c r="J94" i="84" s="1"/>
  <c r="E94" i="85" s="1"/>
  <c r="G94" i="85" s="1"/>
  <c r="J94" i="85" s="1"/>
  <c r="E94" i="86" s="1"/>
  <c r="G94" i="86" s="1"/>
  <c r="J94" i="86" s="1"/>
  <c r="E60" i="84"/>
  <c r="G60" i="84" s="1"/>
  <c r="J60" i="84" s="1"/>
  <c r="E60" i="85" s="1"/>
  <c r="G60" i="85" s="1"/>
  <c r="J60" i="85" s="1"/>
  <c r="E178" i="84"/>
  <c r="G178" i="84" s="1"/>
  <c r="J178" i="84" s="1"/>
  <c r="E178" i="85" s="1"/>
  <c r="G178" i="85" s="1"/>
  <c r="J178" i="85" s="1"/>
  <c r="G109" i="83"/>
  <c r="J109" i="83" s="1"/>
  <c r="E109" i="84" s="1"/>
  <c r="G35" i="83"/>
  <c r="J35" i="83" s="1"/>
  <c r="E35" i="84" s="1"/>
  <c r="G45" i="84"/>
  <c r="J45" i="84" s="1"/>
  <c r="E45" i="85" s="1"/>
  <c r="G129" i="83"/>
  <c r="J129" i="83" s="1"/>
  <c r="E129" i="84" s="1"/>
  <c r="G114" i="83"/>
  <c r="J114" i="83" s="1"/>
  <c r="E114" i="84" s="1"/>
  <c r="G63" i="83"/>
  <c r="J63" i="83" s="1"/>
  <c r="E63" i="84" s="1"/>
  <c r="G12" i="80"/>
  <c r="J12" i="80" s="1"/>
  <c r="E12" i="81" s="1"/>
  <c r="E94" i="87" l="1"/>
  <c r="G94" i="87" s="1"/>
  <c r="J94" i="87" s="1"/>
  <c r="E60" i="86"/>
  <c r="G60" i="86" s="1"/>
  <c r="J60" i="86" s="1"/>
  <c r="E178" i="86"/>
  <c r="G178" i="86" s="1"/>
  <c r="J178" i="86" s="1"/>
  <c r="G114" i="84"/>
  <c r="J114" i="84" s="1"/>
  <c r="G45" i="85"/>
  <c r="J45" i="85" s="1"/>
  <c r="G35" i="84"/>
  <c r="J35" i="84" s="1"/>
  <c r="E35" i="85" s="1"/>
  <c r="G63" i="84"/>
  <c r="J63" i="84" s="1"/>
  <c r="E63" i="85" s="1"/>
  <c r="G129" i="84"/>
  <c r="J129" i="84" s="1"/>
  <c r="E129" i="85" s="1"/>
  <c r="G109" i="84"/>
  <c r="J109" i="84" s="1"/>
  <c r="G75" i="89"/>
  <c r="J75" i="89" s="1"/>
  <c r="E75" i="90" s="1"/>
  <c r="G169" i="84"/>
  <c r="J169" i="84" s="1"/>
  <c r="E169" i="85" s="1"/>
  <c r="G12" i="81"/>
  <c r="J12" i="81" s="1"/>
  <c r="E12" i="82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E178" i="87" l="1"/>
  <c r="G178" i="87" s="1"/>
  <c r="J178" i="87" s="1"/>
  <c r="E60" i="87"/>
  <c r="G60" i="87" s="1"/>
  <c r="J60" i="87" s="1"/>
  <c r="E94" i="88"/>
  <c r="G94" i="88" s="1"/>
  <c r="J94" i="88" s="1"/>
  <c r="E94" i="89" s="1"/>
  <c r="G94" i="89" s="1"/>
  <c r="J94" i="89" s="1"/>
  <c r="E94" i="90" s="1"/>
  <c r="G94" i="90" s="1"/>
  <c r="J94" i="90" s="1"/>
  <c r="E94" i="91" s="1"/>
  <c r="G94" i="91" s="1"/>
  <c r="J94" i="91" s="1"/>
  <c r="E94" i="92" s="1"/>
  <c r="E45" i="86"/>
  <c r="G45" i="86" s="1"/>
  <c r="J45" i="86" s="1"/>
  <c r="E114" i="85"/>
  <c r="G114" i="85" s="1"/>
  <c r="J114" i="85" s="1"/>
  <c r="E109" i="85"/>
  <c r="G109" i="85" s="1"/>
  <c r="J109" i="85" s="1"/>
  <c r="G129" i="85"/>
  <c r="J129" i="85" s="1"/>
  <c r="G63" i="85"/>
  <c r="J63" i="85" s="1"/>
  <c r="G35" i="85"/>
  <c r="J35" i="85" s="1"/>
  <c r="E35" i="86" s="1"/>
  <c r="G169" i="85"/>
  <c r="J169" i="85" s="1"/>
  <c r="G75" i="90"/>
  <c r="J75" i="90" s="1"/>
  <c r="E75" i="91" s="1"/>
  <c r="G229" i="77"/>
  <c r="J229" i="77" s="1"/>
  <c r="G12" i="82"/>
  <c r="J12" i="82" s="1"/>
  <c r="E12" i="83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237" i="78" l="1"/>
  <c r="J237" i="78" s="1"/>
  <c r="E229" i="78"/>
  <c r="G229" i="78" s="1"/>
  <c r="J229" i="78" s="1"/>
  <c r="E45" i="87"/>
  <c r="G45" i="87" s="1"/>
  <c r="J45" i="87" s="1"/>
  <c r="E109" i="86"/>
  <c r="G109" i="86" s="1"/>
  <c r="J109" i="86" s="1"/>
  <c r="E60" i="88"/>
  <c r="G60" i="88" s="1"/>
  <c r="J60" i="88" s="1"/>
  <c r="E169" i="86"/>
  <c r="G169" i="86" s="1"/>
  <c r="J169" i="86" s="1"/>
  <c r="E169" i="87" s="1"/>
  <c r="G169" i="87" s="1"/>
  <c r="J169" i="87" s="1"/>
  <c r="E169" i="88" s="1"/>
  <c r="E129" i="86"/>
  <c r="G129" i="86" s="1"/>
  <c r="J129" i="86" s="1"/>
  <c r="E63" i="86"/>
  <c r="G63" i="86" s="1"/>
  <c r="J63" i="86" s="1"/>
  <c r="E114" i="86"/>
  <c r="G114" i="86" s="1"/>
  <c r="J114" i="86" s="1"/>
  <c r="E178" i="88"/>
  <c r="G178" i="88" s="1"/>
  <c r="J178" i="88" s="1"/>
  <c r="G35" i="86"/>
  <c r="J35" i="86" s="1"/>
  <c r="G94" i="92"/>
  <c r="J94" i="92" s="1"/>
  <c r="E94" i="93" s="1"/>
  <c r="G75" i="91"/>
  <c r="J75" i="91" s="1"/>
  <c r="E75" i="92" s="1"/>
  <c r="G12" i="83"/>
  <c r="J12" i="83" s="1"/>
  <c r="E12" i="84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E229" i="79" l="1"/>
  <c r="G229" i="79" s="1"/>
  <c r="J229" i="79" s="1"/>
  <c r="G245" i="79"/>
  <c r="J245" i="79" s="1"/>
  <c r="E237" i="79"/>
  <c r="G237" i="79" s="1"/>
  <c r="J237" i="79" s="1"/>
  <c r="E129" i="87"/>
  <c r="G129" i="87" s="1"/>
  <c r="J129" i="87" s="1"/>
  <c r="E114" i="87"/>
  <c r="G114" i="87" s="1"/>
  <c r="J114" i="87" s="1"/>
  <c r="E60" i="89"/>
  <c r="G60" i="89" s="1"/>
  <c r="J60" i="89" s="1"/>
  <c r="E109" i="87"/>
  <c r="G109" i="87" s="1"/>
  <c r="J109" i="87" s="1"/>
  <c r="E178" i="89"/>
  <c r="G178" i="89" s="1"/>
  <c r="J178" i="89" s="1"/>
  <c r="E45" i="88"/>
  <c r="G45" i="88" s="1"/>
  <c r="J45" i="88" s="1"/>
  <c r="E63" i="87"/>
  <c r="G63" i="87" s="1"/>
  <c r="J63" i="87" s="1"/>
  <c r="E35" i="87"/>
  <c r="G35" i="87" s="1"/>
  <c r="J35" i="87" s="1"/>
  <c r="G169" i="88"/>
  <c r="J169" i="88" s="1"/>
  <c r="G94" i="93"/>
  <c r="J94" i="93" s="1"/>
  <c r="E94" i="94" s="1"/>
  <c r="G75" i="92"/>
  <c r="J75" i="92" s="1"/>
  <c r="E75" i="93" s="1"/>
  <c r="G12" i="84"/>
  <c r="J12" i="84" s="1"/>
  <c r="E12" i="85" s="1"/>
  <c r="G245" i="80" l="1"/>
  <c r="J245" i="80" s="1"/>
  <c r="E237" i="80"/>
  <c r="G237" i="80" s="1"/>
  <c r="J237" i="80" s="1"/>
  <c r="E229" i="80"/>
  <c r="E63" i="88"/>
  <c r="G63" i="88" s="1"/>
  <c r="J63" i="88" s="1"/>
  <c r="E178" i="90"/>
  <c r="G178" i="90" s="1"/>
  <c r="J178" i="90" s="1"/>
  <c r="E178" i="91" s="1"/>
  <c r="G178" i="91" s="1"/>
  <c r="J178" i="91" s="1"/>
  <c r="E178" i="92" s="1"/>
  <c r="G178" i="92" s="1"/>
  <c r="J178" i="92" s="1"/>
  <c r="E178" i="93" s="1"/>
  <c r="G178" i="93" s="1"/>
  <c r="J178" i="93" s="1"/>
  <c r="E178" i="94" s="1"/>
  <c r="G178" i="94" s="1"/>
  <c r="J178" i="94" s="1"/>
  <c r="E178" i="95" s="1"/>
  <c r="G178" i="95" s="1"/>
  <c r="J178" i="95" s="1"/>
  <c r="E45" i="89"/>
  <c r="G45" i="89" s="1"/>
  <c r="J45" i="89" s="1"/>
  <c r="E109" i="88"/>
  <c r="G109" i="88" s="1"/>
  <c r="J109" i="88" s="1"/>
  <c r="E114" i="88"/>
  <c r="G114" i="88" s="1"/>
  <c r="J114" i="88" s="1"/>
  <c r="E35" i="88"/>
  <c r="G35" i="88" s="1"/>
  <c r="J35" i="88" s="1"/>
  <c r="E129" i="88"/>
  <c r="G129" i="88" s="1"/>
  <c r="J129" i="88" s="1"/>
  <c r="E60" i="90"/>
  <c r="G60" i="90" s="1"/>
  <c r="J60" i="90" s="1"/>
  <c r="E60" i="91" s="1"/>
  <c r="G60" i="91" s="1"/>
  <c r="J60" i="91" s="1"/>
  <c r="E60" i="92" s="1"/>
  <c r="G60" i="92" s="1"/>
  <c r="J60" i="92" s="1"/>
  <c r="E60" i="93" s="1"/>
  <c r="G60" i="93" s="1"/>
  <c r="J60" i="93" s="1"/>
  <c r="E60" i="94" s="1"/>
  <c r="G60" i="94" s="1"/>
  <c r="J60" i="94" s="1"/>
  <c r="E60" i="95" s="1"/>
  <c r="G60" i="95" s="1"/>
  <c r="J60" i="95" s="1"/>
  <c r="E169" i="89"/>
  <c r="G169" i="89" s="1"/>
  <c r="J169" i="89" s="1"/>
  <c r="E169" i="90" s="1"/>
  <c r="G169" i="90" s="1"/>
  <c r="J169" i="90" s="1"/>
  <c r="E169" i="91" s="1"/>
  <c r="G229" i="80"/>
  <c r="J229" i="80" s="1"/>
  <c r="E229" i="81" s="1"/>
  <c r="G94" i="94"/>
  <c r="J94" i="94" s="1"/>
  <c r="E94" i="95" s="1"/>
  <c r="G75" i="93"/>
  <c r="J75" i="93" s="1"/>
  <c r="E75" i="94" s="1"/>
  <c r="G12" i="85"/>
  <c r="J12" i="85" s="1"/>
  <c r="E12" i="86" s="1"/>
  <c r="G245" i="81" l="1"/>
  <c r="J245" i="81" s="1"/>
  <c r="E237" i="81"/>
  <c r="E35" i="89"/>
  <c r="G35" i="89" s="1"/>
  <c r="J35" i="89" s="1"/>
  <c r="E109" i="89"/>
  <c r="G109" i="89" s="1"/>
  <c r="J109" i="89" s="1"/>
  <c r="E45" i="90"/>
  <c r="G45" i="90" s="1"/>
  <c r="J45" i="90" s="1"/>
  <c r="E129" i="89"/>
  <c r="G129" i="89" s="1"/>
  <c r="J129" i="89" s="1"/>
  <c r="E114" i="89"/>
  <c r="G114" i="89" s="1"/>
  <c r="J114" i="89" s="1"/>
  <c r="E63" i="89"/>
  <c r="G63" i="89" s="1"/>
  <c r="J63" i="89" s="1"/>
  <c r="G229" i="81"/>
  <c r="J229" i="81" s="1"/>
  <c r="E229" i="82" s="1"/>
  <c r="G237" i="81"/>
  <c r="J237" i="81" s="1"/>
  <c r="G12" i="86"/>
  <c r="J12" i="86" s="1"/>
  <c r="G169" i="91"/>
  <c r="J169" i="91" s="1"/>
  <c r="E169" i="92" s="1"/>
  <c r="G75" i="94"/>
  <c r="J75" i="94" s="1"/>
  <c r="E75" i="95" s="1"/>
  <c r="G94" i="95"/>
  <c r="G178" i="96"/>
  <c r="J178" i="96" s="1"/>
  <c r="E178" i="97" s="1"/>
  <c r="G60" i="96"/>
  <c r="J60" i="96" s="1"/>
  <c r="E60" i="97" s="1"/>
  <c r="G9" i="74"/>
  <c r="J9" i="74" s="1"/>
  <c r="G11" i="74"/>
  <c r="J11" i="74" s="1"/>
  <c r="G10" i="74"/>
  <c r="J10" i="74" s="1"/>
  <c r="J94" i="95" l="1"/>
  <c r="G94" i="96" s="1"/>
  <c r="J94" i="96" s="1"/>
  <c r="E94" i="97" s="1"/>
  <c r="G245" i="82"/>
  <c r="J245" i="82" s="1"/>
  <c r="E237" i="82"/>
  <c r="E63" i="90"/>
  <c r="G63" i="90" s="1"/>
  <c r="J63" i="90" s="1"/>
  <c r="E129" i="90"/>
  <c r="G129" i="90" s="1"/>
  <c r="J129" i="90" s="1"/>
  <c r="E109" i="90"/>
  <c r="G109" i="90" s="1"/>
  <c r="J109" i="90" s="1"/>
  <c r="E109" i="91" s="1"/>
  <c r="G109" i="91" s="1"/>
  <c r="J109" i="91" s="1"/>
  <c r="E109" i="92" s="1"/>
  <c r="G109" i="92" s="1"/>
  <c r="J109" i="92" s="1"/>
  <c r="E109" i="93" s="1"/>
  <c r="G109" i="93" s="1"/>
  <c r="J109" i="93" s="1"/>
  <c r="E109" i="94" s="1"/>
  <c r="G109" i="94" s="1"/>
  <c r="J109" i="94" s="1"/>
  <c r="E109" i="95" s="1"/>
  <c r="G109" i="95" s="1"/>
  <c r="J109" i="95" s="1"/>
  <c r="G109" i="96" s="1"/>
  <c r="J109" i="96" s="1"/>
  <c r="E109" i="97" s="1"/>
  <c r="E114" i="90"/>
  <c r="G114" i="90" s="1"/>
  <c r="J114" i="90" s="1"/>
  <c r="E114" i="91" s="1"/>
  <c r="G114" i="91" s="1"/>
  <c r="J114" i="91" s="1"/>
  <c r="E114" i="92" s="1"/>
  <c r="G114" i="92" s="1"/>
  <c r="J114" i="92" s="1"/>
  <c r="E114" i="93" s="1"/>
  <c r="G114" i="93" s="1"/>
  <c r="J114" i="93" s="1"/>
  <c r="E114" i="94" s="1"/>
  <c r="G114" i="94" s="1"/>
  <c r="J114" i="94" s="1"/>
  <c r="E114" i="95" s="1"/>
  <c r="G114" i="95" s="1"/>
  <c r="J114" i="95" s="1"/>
  <c r="G114" i="96" s="1"/>
  <c r="J114" i="96" s="1"/>
  <c r="E114" i="97" s="1"/>
  <c r="E45" i="91"/>
  <c r="G45" i="91" s="1"/>
  <c r="J45" i="91" s="1"/>
  <c r="E35" i="90"/>
  <c r="G35" i="90" s="1"/>
  <c r="J35" i="90" s="1"/>
  <c r="E12" i="87"/>
  <c r="G12" i="87" s="1"/>
  <c r="J12" i="87" s="1"/>
  <c r="E12" i="88" s="1"/>
  <c r="G12" i="88" s="1"/>
  <c r="J12" i="88" s="1"/>
  <c r="G229" i="82"/>
  <c r="J229" i="82" s="1"/>
  <c r="E229" i="83" s="1"/>
  <c r="G237" i="82"/>
  <c r="J237" i="82" s="1"/>
  <c r="G11" i="77"/>
  <c r="J11" i="77" s="1"/>
  <c r="E11" i="78" s="1"/>
  <c r="G75" i="95"/>
  <c r="J75" i="95" s="1"/>
  <c r="G35" i="98"/>
  <c r="J35" i="98" s="1"/>
  <c r="G45" i="98"/>
  <c r="J45" i="98" s="1"/>
  <c r="G226" i="77"/>
  <c r="J226" i="77" s="1"/>
  <c r="E226" i="78" s="1"/>
  <c r="G213" i="77"/>
  <c r="J213" i="77" s="1"/>
  <c r="G213" i="78" s="1"/>
  <c r="J213" i="78" s="1"/>
  <c r="G152" i="77"/>
  <c r="J152" i="77" s="1"/>
  <c r="G151" i="77"/>
  <c r="J151" i="77" s="1"/>
  <c r="E151" i="78" s="1"/>
  <c r="G206" i="77"/>
  <c r="J206" i="77" s="1"/>
  <c r="G231" i="77"/>
  <c r="J231" i="77" s="1"/>
  <c r="E231" i="78" s="1"/>
  <c r="G205" i="77"/>
  <c r="J205" i="77" s="1"/>
  <c r="G127" i="77"/>
  <c r="J127" i="77" s="1"/>
  <c r="E127" i="78" s="1"/>
  <c r="G83" i="77"/>
  <c r="J83" i="77" s="1"/>
  <c r="G60" i="97"/>
  <c r="J60" i="97" s="1"/>
  <c r="G178" i="97"/>
  <c r="J178" i="97" s="1"/>
  <c r="G39" i="77"/>
  <c r="J39" i="77" s="1"/>
  <c r="E39" i="78" s="1"/>
  <c r="G153" i="77"/>
  <c r="J153" i="77" s="1"/>
  <c r="G193" i="77"/>
  <c r="J193" i="77" s="1"/>
  <c r="E193" i="78" s="1"/>
  <c r="G177" i="77"/>
  <c r="J177" i="77" s="1"/>
  <c r="G208" i="77"/>
  <c r="J208" i="77" s="1"/>
  <c r="E208" i="78" s="1"/>
  <c r="G155" i="77"/>
  <c r="J155" i="77" s="1"/>
  <c r="G194" i="77"/>
  <c r="J194" i="77" s="1"/>
  <c r="E194" i="78" s="1"/>
  <c r="G169" i="92"/>
  <c r="J169" i="92" s="1"/>
  <c r="E169" i="93" s="1"/>
  <c r="G181" i="77"/>
  <c r="J181" i="77" s="1"/>
  <c r="G84" i="77"/>
  <c r="J84" i="77" s="1"/>
  <c r="G126" i="77"/>
  <c r="J126" i="77" s="1"/>
  <c r="G125" i="77"/>
  <c r="J125" i="77" s="1"/>
  <c r="E125" i="78" s="1"/>
  <c r="G148" i="77"/>
  <c r="J148" i="77" s="1"/>
  <c r="G9" i="77"/>
  <c r="J9" i="77" s="1"/>
  <c r="E9" i="78" s="1"/>
  <c r="G10" i="77"/>
  <c r="J10" i="77" s="1"/>
  <c r="E10" i="78" s="1"/>
  <c r="E148" i="78" l="1"/>
  <c r="G148" i="78" s="1"/>
  <c r="J148" i="78" s="1"/>
  <c r="E148" i="79" s="1"/>
  <c r="G148" i="79" s="1"/>
  <c r="J148" i="79" s="1"/>
  <c r="E126" i="78"/>
  <c r="G126" i="78" s="1"/>
  <c r="J126" i="78" s="1"/>
  <c r="E126" i="79" s="1"/>
  <c r="G126" i="79" s="1"/>
  <c r="J126" i="79" s="1"/>
  <c r="E177" i="78"/>
  <c r="G177" i="78" s="1"/>
  <c r="J177" i="78" s="1"/>
  <c r="E177" i="79" s="1"/>
  <c r="G177" i="79" s="1"/>
  <c r="J177" i="79" s="1"/>
  <c r="E205" i="78"/>
  <c r="G205" i="78" s="1"/>
  <c r="J205" i="78" s="1"/>
  <c r="E205" i="79" s="1"/>
  <c r="G205" i="79" s="1"/>
  <c r="J205" i="79" s="1"/>
  <c r="E153" i="78"/>
  <c r="G153" i="78" s="1"/>
  <c r="J153" i="78" s="1"/>
  <c r="E153" i="79" s="1"/>
  <c r="G153" i="79" s="1"/>
  <c r="J153" i="79" s="1"/>
  <c r="E84" i="78"/>
  <c r="G84" i="78" s="1"/>
  <c r="J84" i="78" s="1"/>
  <c r="E84" i="79" s="1"/>
  <c r="G84" i="79" s="1"/>
  <c r="J84" i="79" s="1"/>
  <c r="E181" i="78"/>
  <c r="G181" i="78" s="1"/>
  <c r="J181" i="78" s="1"/>
  <c r="E181" i="79" s="1"/>
  <c r="G181" i="79" s="1"/>
  <c r="J181" i="79" s="1"/>
  <c r="E206" i="78"/>
  <c r="G206" i="78" s="1"/>
  <c r="J206" i="78" s="1"/>
  <c r="E206" i="79" s="1"/>
  <c r="G206" i="79" s="1"/>
  <c r="J206" i="79" s="1"/>
  <c r="E152" i="78"/>
  <c r="G152" i="78" s="1"/>
  <c r="J152" i="78" s="1"/>
  <c r="E152" i="79" s="1"/>
  <c r="G152" i="79" s="1"/>
  <c r="J152" i="79" s="1"/>
  <c r="G245" i="83"/>
  <c r="J245" i="83" s="1"/>
  <c r="E237" i="83"/>
  <c r="G237" i="83" s="1"/>
  <c r="J237" i="83" s="1"/>
  <c r="E155" i="78"/>
  <c r="G155" i="78" s="1"/>
  <c r="J155" i="78" s="1"/>
  <c r="E155" i="79" s="1"/>
  <c r="G155" i="79" s="1"/>
  <c r="J155" i="79" s="1"/>
  <c r="E83" i="78"/>
  <c r="G83" i="78" s="1"/>
  <c r="J83" i="78" s="1"/>
  <c r="E83" i="79" s="1"/>
  <c r="G83" i="79" s="1"/>
  <c r="J83" i="79" s="1"/>
  <c r="E12" i="89"/>
  <c r="G12" i="89" s="1"/>
  <c r="J12" i="89" s="1"/>
  <c r="E12" i="90" s="1"/>
  <c r="G12" i="90" s="1"/>
  <c r="J12" i="90" s="1"/>
  <c r="E12" i="91" s="1"/>
  <c r="E35" i="91"/>
  <c r="G35" i="91" s="1"/>
  <c r="J35" i="91" s="1"/>
  <c r="E45" i="92"/>
  <c r="G45" i="92" s="1"/>
  <c r="J45" i="92" s="1"/>
  <c r="E45" i="93" s="1"/>
  <c r="G45" i="93" s="1"/>
  <c r="J45" i="93" s="1"/>
  <c r="E45" i="94" s="1"/>
  <c r="G45" i="94" s="1"/>
  <c r="J45" i="94" s="1"/>
  <c r="E45" i="95" s="1"/>
  <c r="G45" i="95" s="1"/>
  <c r="J45" i="95" s="1"/>
  <c r="G45" i="96" s="1"/>
  <c r="J45" i="96" s="1"/>
  <c r="E45" i="97" s="1"/>
  <c r="G45" i="97" s="1"/>
  <c r="J45" i="97" s="1"/>
  <c r="E129" i="91"/>
  <c r="G129" i="91" s="1"/>
  <c r="J129" i="91" s="1"/>
  <c r="E63" i="91"/>
  <c r="G63" i="91" s="1"/>
  <c r="J63" i="91" s="1"/>
  <c r="G231" i="78"/>
  <c r="J231" i="78" s="1"/>
  <c r="G239" i="78"/>
  <c r="J239" i="78" s="1"/>
  <c r="G229" i="83"/>
  <c r="J229" i="83" s="1"/>
  <c r="E229" i="84" s="1"/>
  <c r="G213" i="79"/>
  <c r="J213" i="79" s="1"/>
  <c r="G213" i="80" s="1"/>
  <c r="J213" i="80" s="1"/>
  <c r="G151" i="78"/>
  <c r="J151" i="78" s="1"/>
  <c r="E151" i="79" s="1"/>
  <c r="G193" i="78"/>
  <c r="J193" i="78" s="1"/>
  <c r="E193" i="79" s="1"/>
  <c r="G127" i="78"/>
  <c r="J127" i="78" s="1"/>
  <c r="E127" i="79" s="1"/>
  <c r="G125" i="78"/>
  <c r="J125" i="78" s="1"/>
  <c r="E125" i="79" s="1"/>
  <c r="G194" i="78"/>
  <c r="J194" i="78" s="1"/>
  <c r="E194" i="79" s="1"/>
  <c r="G39" i="78"/>
  <c r="J39" i="78" s="1"/>
  <c r="E39" i="79" s="1"/>
  <c r="G208" i="78"/>
  <c r="J208" i="78" s="1"/>
  <c r="E208" i="79" s="1"/>
  <c r="G226" i="78"/>
  <c r="J226" i="78" s="1"/>
  <c r="E226" i="79" s="1"/>
  <c r="G169" i="93"/>
  <c r="J169" i="93" s="1"/>
  <c r="E169" i="94" s="1"/>
  <c r="G114" i="97"/>
  <c r="J114" i="97" s="1"/>
  <c r="G211" i="77"/>
  <c r="J211" i="77" s="1"/>
  <c r="E211" i="78" s="1"/>
  <c r="G197" i="77"/>
  <c r="J197" i="77" s="1"/>
  <c r="E197" i="78" s="1"/>
  <c r="G202" i="77"/>
  <c r="J202" i="77" s="1"/>
  <c r="E202" i="78" s="1"/>
  <c r="G232" i="77"/>
  <c r="J232" i="77" s="1"/>
  <c r="E232" i="78" s="1"/>
  <c r="G182" i="77"/>
  <c r="J182" i="77" s="1"/>
  <c r="E182" i="78" s="1"/>
  <c r="G203" i="77"/>
  <c r="J203" i="77" s="1"/>
  <c r="E203" i="78" s="1"/>
  <c r="G113" i="77"/>
  <c r="J113" i="77" s="1"/>
  <c r="E113" i="78" s="1"/>
  <c r="G196" i="77"/>
  <c r="J196" i="77" s="1"/>
  <c r="E196" i="78" s="1"/>
  <c r="G150" i="77"/>
  <c r="J150" i="77" s="1"/>
  <c r="E150" i="78" s="1"/>
  <c r="G94" i="97"/>
  <c r="J94" i="97" s="1"/>
  <c r="G178" i="98"/>
  <c r="J178" i="98" s="1"/>
  <c r="G45" i="99"/>
  <c r="J45" i="99" s="1"/>
  <c r="G75" i="96"/>
  <c r="J75" i="96" s="1"/>
  <c r="E75" i="97" s="1"/>
  <c r="G204" i="77"/>
  <c r="J204" i="77" s="1"/>
  <c r="E204" i="78" s="1"/>
  <c r="G210" i="77"/>
  <c r="J210" i="77" s="1"/>
  <c r="E210" i="78" s="1"/>
  <c r="G128" i="77"/>
  <c r="J128" i="77" s="1"/>
  <c r="E128" i="78" s="1"/>
  <c r="G195" i="77"/>
  <c r="J195" i="77" s="1"/>
  <c r="E195" i="78" s="1"/>
  <c r="G156" i="77"/>
  <c r="J156" i="77" s="1"/>
  <c r="E156" i="78" s="1"/>
  <c r="G35" i="99"/>
  <c r="J35" i="99" s="1"/>
  <c r="G109" i="97"/>
  <c r="J109" i="97" s="1"/>
  <c r="G147" i="77"/>
  <c r="J147" i="77" s="1"/>
  <c r="E147" i="78" s="1"/>
  <c r="G212" i="77"/>
  <c r="J212" i="77" s="1"/>
  <c r="G209" i="77"/>
  <c r="J209" i="77" s="1"/>
  <c r="E209" i="78" s="1"/>
  <c r="G149" i="77"/>
  <c r="J149" i="77" s="1"/>
  <c r="E149" i="78" s="1"/>
  <c r="G198" i="77"/>
  <c r="J198" i="77" s="1"/>
  <c r="E198" i="78" s="1"/>
  <c r="G60" i="98"/>
  <c r="J60" i="98" s="1"/>
  <c r="G157" i="77"/>
  <c r="J157" i="77" s="1"/>
  <c r="E157" i="78" s="1"/>
  <c r="G63" i="98"/>
  <c r="J63" i="98" s="1"/>
  <c r="G129" i="98"/>
  <c r="J129" i="98" s="1"/>
  <c r="G10" i="78"/>
  <c r="J10" i="78" s="1"/>
  <c r="E10" i="79" s="1"/>
  <c r="G11" i="78"/>
  <c r="J11" i="78" s="1"/>
  <c r="E11" i="79" s="1"/>
  <c r="G9" i="78"/>
  <c r="J9" i="78" s="1"/>
  <c r="E9" i="79" s="1"/>
  <c r="E181" i="80" l="1"/>
  <c r="G181" i="80" s="1"/>
  <c r="J181" i="80" s="1"/>
  <c r="E181" i="81" s="1"/>
  <c r="G181" i="81" s="1"/>
  <c r="J181" i="81" s="1"/>
  <c r="E181" i="82" s="1"/>
  <c r="E84" i="80"/>
  <c r="G84" i="80" s="1"/>
  <c r="J84" i="80" s="1"/>
  <c r="E84" i="81" s="1"/>
  <c r="G84" i="81" s="1"/>
  <c r="J84" i="81" s="1"/>
  <c r="E84" i="82" s="1"/>
  <c r="E206" i="80"/>
  <c r="G206" i="80" s="1"/>
  <c r="J206" i="80" s="1"/>
  <c r="E206" i="81" s="1"/>
  <c r="G206" i="81" s="1"/>
  <c r="J206" i="81" s="1"/>
  <c r="E206" i="82" s="1"/>
  <c r="E153" i="80"/>
  <c r="G153" i="80" s="1"/>
  <c r="J153" i="80" s="1"/>
  <c r="E153" i="81" s="1"/>
  <c r="G153" i="81" s="1"/>
  <c r="J153" i="81" s="1"/>
  <c r="E153" i="82" s="1"/>
  <c r="E155" i="80"/>
  <c r="G155" i="80" s="1"/>
  <c r="J155" i="80" s="1"/>
  <c r="E155" i="81" s="1"/>
  <c r="G155" i="81" s="1"/>
  <c r="J155" i="81" s="1"/>
  <c r="E155" i="82" s="1"/>
  <c r="E205" i="80"/>
  <c r="G205" i="80" s="1"/>
  <c r="J205" i="80" s="1"/>
  <c r="E205" i="81" s="1"/>
  <c r="G205" i="81" s="1"/>
  <c r="J205" i="81" s="1"/>
  <c r="E205" i="82" s="1"/>
  <c r="E177" i="80"/>
  <c r="G177" i="80" s="1"/>
  <c r="J177" i="80" s="1"/>
  <c r="E177" i="81" s="1"/>
  <c r="G177" i="81" s="1"/>
  <c r="J177" i="81" s="1"/>
  <c r="E177" i="82" s="1"/>
  <c r="E83" i="80"/>
  <c r="G83" i="80" s="1"/>
  <c r="J83" i="80" s="1"/>
  <c r="E83" i="81" s="1"/>
  <c r="G83" i="81" s="1"/>
  <c r="J83" i="81" s="1"/>
  <c r="E83" i="82" s="1"/>
  <c r="E126" i="80"/>
  <c r="G126" i="80" s="1"/>
  <c r="J126" i="80" s="1"/>
  <c r="E126" i="81" s="1"/>
  <c r="G126" i="81" s="1"/>
  <c r="J126" i="81" s="1"/>
  <c r="E126" i="82" s="1"/>
  <c r="E152" i="80"/>
  <c r="G152" i="80" s="1"/>
  <c r="J152" i="80" s="1"/>
  <c r="E152" i="81" s="1"/>
  <c r="G152" i="81" s="1"/>
  <c r="J152" i="81" s="1"/>
  <c r="E152" i="82" s="1"/>
  <c r="E148" i="80"/>
  <c r="G148" i="80" s="1"/>
  <c r="J148" i="80" s="1"/>
  <c r="E148" i="81" s="1"/>
  <c r="G148" i="81" s="1"/>
  <c r="J148" i="81" s="1"/>
  <c r="E148" i="82" s="1"/>
  <c r="G252" i="79"/>
  <c r="J252" i="79" s="1"/>
  <c r="E239" i="79"/>
  <c r="G239" i="79" s="1"/>
  <c r="J239" i="79" s="1"/>
  <c r="E231" i="79"/>
  <c r="G231" i="79" s="1"/>
  <c r="J231" i="79" s="1"/>
  <c r="G245" i="84"/>
  <c r="J245" i="84" s="1"/>
  <c r="E237" i="84"/>
  <c r="G237" i="84" s="1"/>
  <c r="J237" i="84" s="1"/>
  <c r="E63" i="92"/>
  <c r="G63" i="92" s="1"/>
  <c r="J63" i="92" s="1"/>
  <c r="E63" i="93" s="1"/>
  <c r="G63" i="93" s="1"/>
  <c r="J63" i="93" s="1"/>
  <c r="E63" i="94" s="1"/>
  <c r="G63" i="94" s="1"/>
  <c r="J63" i="94" s="1"/>
  <c r="E63" i="95" s="1"/>
  <c r="G63" i="95" s="1"/>
  <c r="J63" i="95" s="1"/>
  <c r="G63" i="96" s="1"/>
  <c r="J63" i="96" s="1"/>
  <c r="E63" i="97" s="1"/>
  <c r="G63" i="97" s="1"/>
  <c r="J63" i="97" s="1"/>
  <c r="E129" i="92"/>
  <c r="G129" i="92" s="1"/>
  <c r="J129" i="92" s="1"/>
  <c r="E129" i="93" s="1"/>
  <c r="G129" i="93" s="1"/>
  <c r="J129" i="93" s="1"/>
  <c r="E129" i="94" s="1"/>
  <c r="G129" i="94" s="1"/>
  <c r="J129" i="94" s="1"/>
  <c r="E129" i="95" s="1"/>
  <c r="G129" i="95" s="1"/>
  <c r="J129" i="95" s="1"/>
  <c r="G129" i="96" s="1"/>
  <c r="J129" i="96" s="1"/>
  <c r="E129" i="97" s="1"/>
  <c r="G129" i="97" s="1"/>
  <c r="J129" i="97" s="1"/>
  <c r="E35" i="92"/>
  <c r="G35" i="92" s="1"/>
  <c r="J35" i="92" s="1"/>
  <c r="G240" i="78"/>
  <c r="J240" i="78" s="1"/>
  <c r="E240" i="79" s="1"/>
  <c r="G241" i="78"/>
  <c r="J241" i="78" s="1"/>
  <c r="G249" i="79" s="1"/>
  <c r="J249" i="79" s="1"/>
  <c r="G229" i="84"/>
  <c r="J229" i="84" s="1"/>
  <c r="G226" i="79"/>
  <c r="J226" i="79" s="1"/>
  <c r="E226" i="80" s="1"/>
  <c r="G12" i="91"/>
  <c r="J12" i="91" s="1"/>
  <c r="E12" i="92" s="1"/>
  <c r="G127" i="79"/>
  <c r="J127" i="79" s="1"/>
  <c r="E127" i="80" s="1"/>
  <c r="G193" i="79"/>
  <c r="J193" i="79" s="1"/>
  <c r="E193" i="80" s="1"/>
  <c r="G151" i="79"/>
  <c r="J151" i="79" s="1"/>
  <c r="E151" i="80" s="1"/>
  <c r="G208" i="79"/>
  <c r="J208" i="79" s="1"/>
  <c r="E208" i="80" s="1"/>
  <c r="G39" i="79"/>
  <c r="J39" i="79" s="1"/>
  <c r="E39" i="80" s="1"/>
  <c r="G194" i="79"/>
  <c r="J194" i="79" s="1"/>
  <c r="E194" i="80" s="1"/>
  <c r="G125" i="79"/>
  <c r="J125" i="79" s="1"/>
  <c r="G204" i="78"/>
  <c r="J204" i="78" s="1"/>
  <c r="E204" i="79" s="1"/>
  <c r="G147" i="78"/>
  <c r="J147" i="78" s="1"/>
  <c r="E147" i="79" s="1"/>
  <c r="G203" i="78"/>
  <c r="J203" i="78" s="1"/>
  <c r="E203" i="79" s="1"/>
  <c r="G157" i="78"/>
  <c r="J157" i="78" s="1"/>
  <c r="E157" i="79" s="1"/>
  <c r="G182" i="78"/>
  <c r="J182" i="78" s="1"/>
  <c r="E182" i="79" s="1"/>
  <c r="G232" i="78"/>
  <c r="J232" i="78" s="1"/>
  <c r="E232" i="79" s="1"/>
  <c r="G156" i="78"/>
  <c r="J156" i="78" s="1"/>
  <c r="E156" i="79" s="1"/>
  <c r="G202" i="78"/>
  <c r="J202" i="78" s="1"/>
  <c r="E202" i="79" s="1"/>
  <c r="G198" i="78"/>
  <c r="J198" i="78" s="1"/>
  <c r="E198" i="79" s="1"/>
  <c r="G195" i="78"/>
  <c r="J195" i="78" s="1"/>
  <c r="E195" i="79" s="1"/>
  <c r="G197" i="78"/>
  <c r="J197" i="78" s="1"/>
  <c r="E197" i="79" s="1"/>
  <c r="G149" i="78"/>
  <c r="J149" i="78" s="1"/>
  <c r="E149" i="79" s="1"/>
  <c r="G128" i="78"/>
  <c r="J128" i="78" s="1"/>
  <c r="E128" i="79" s="1"/>
  <c r="G150" i="78"/>
  <c r="J150" i="78" s="1"/>
  <c r="E150" i="79" s="1"/>
  <c r="G211" i="78"/>
  <c r="J211" i="78" s="1"/>
  <c r="E211" i="79" s="1"/>
  <c r="G209" i="78"/>
  <c r="J209" i="78" s="1"/>
  <c r="E209" i="79" s="1"/>
  <c r="G210" i="78"/>
  <c r="J210" i="78" s="1"/>
  <c r="E210" i="79" s="1"/>
  <c r="G196" i="78"/>
  <c r="J196" i="78" s="1"/>
  <c r="E196" i="79" s="1"/>
  <c r="G212" i="78"/>
  <c r="J212" i="78" s="1"/>
  <c r="G113" i="78"/>
  <c r="J113" i="78" s="1"/>
  <c r="E113" i="79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E169" i="95" s="1"/>
  <c r="G213" i="81"/>
  <c r="J213" i="81" s="1"/>
  <c r="G11" i="79"/>
  <c r="J11" i="79" s="1"/>
  <c r="E11" i="80" s="1"/>
  <c r="G9" i="79"/>
  <c r="J9" i="79" s="1"/>
  <c r="E9" i="80" s="1"/>
  <c r="G10" i="79"/>
  <c r="J10" i="79" s="1"/>
  <c r="E10" i="80" s="1"/>
  <c r="G252" i="80" l="1"/>
  <c r="J252" i="80" s="1"/>
  <c r="E239" i="80"/>
  <c r="G239" i="80" s="1"/>
  <c r="J239" i="80" s="1"/>
  <c r="E231" i="80"/>
  <c r="G231" i="80" s="1"/>
  <c r="J231" i="80" s="1"/>
  <c r="E231" i="81" s="1"/>
  <c r="G231" i="81" s="1"/>
  <c r="J231" i="81" s="1"/>
  <c r="E231" i="82" s="1"/>
  <c r="E125" i="80"/>
  <c r="G125" i="80" s="1"/>
  <c r="J125" i="80" s="1"/>
  <c r="E35" i="93"/>
  <c r="G35" i="93" s="1"/>
  <c r="J35" i="93" s="1"/>
  <c r="E229" i="85"/>
  <c r="G229" i="85" s="1"/>
  <c r="J229" i="85" s="1"/>
  <c r="G245" i="85"/>
  <c r="J245" i="85" s="1"/>
  <c r="E237" i="85"/>
  <c r="G237" i="85" s="1"/>
  <c r="J237" i="85" s="1"/>
  <c r="G240" i="79"/>
  <c r="J240" i="79" s="1"/>
  <c r="E240" i="80" s="1"/>
  <c r="G241" i="79"/>
  <c r="J241" i="79" s="1"/>
  <c r="G249" i="80" s="1"/>
  <c r="J249" i="80" s="1"/>
  <c r="G39" i="80"/>
  <c r="J39" i="80" s="1"/>
  <c r="G151" i="80"/>
  <c r="J151" i="80" s="1"/>
  <c r="G193" i="80"/>
  <c r="J193" i="80" s="1"/>
  <c r="G203" i="79"/>
  <c r="J203" i="79" s="1"/>
  <c r="G127" i="80"/>
  <c r="J127" i="80" s="1"/>
  <c r="G12" i="92"/>
  <c r="J12" i="92" s="1"/>
  <c r="E12" i="93" s="1"/>
  <c r="G208" i="80"/>
  <c r="J208" i="80" s="1"/>
  <c r="G197" i="79"/>
  <c r="J197" i="79" s="1"/>
  <c r="E197" i="80" s="1"/>
  <c r="G211" i="79"/>
  <c r="J211" i="79" s="1"/>
  <c r="E211" i="80" s="1"/>
  <c r="G156" i="79"/>
  <c r="J156" i="79" s="1"/>
  <c r="E156" i="80" s="1"/>
  <c r="G194" i="80"/>
  <c r="J194" i="80" s="1"/>
  <c r="G226" i="80"/>
  <c r="J226" i="80" s="1"/>
  <c r="G198" i="79"/>
  <c r="J198" i="79" s="1"/>
  <c r="E198" i="80" s="1"/>
  <c r="G202" i="79"/>
  <c r="J202" i="79" s="1"/>
  <c r="E202" i="80" s="1"/>
  <c r="G147" i="79"/>
  <c r="J147" i="79" s="1"/>
  <c r="E147" i="80" s="1"/>
  <c r="G113" i="79"/>
  <c r="J113" i="79" s="1"/>
  <c r="E113" i="80" s="1"/>
  <c r="G150" i="79"/>
  <c r="J150" i="79" s="1"/>
  <c r="E150" i="80" s="1"/>
  <c r="G204" i="79"/>
  <c r="J204" i="79" s="1"/>
  <c r="E204" i="80" s="1"/>
  <c r="G195" i="79"/>
  <c r="J195" i="79" s="1"/>
  <c r="E195" i="80" s="1"/>
  <c r="G128" i="79"/>
  <c r="J128" i="79" s="1"/>
  <c r="E128" i="80" s="1"/>
  <c r="G212" i="79"/>
  <c r="J212" i="79" s="1"/>
  <c r="G149" i="79"/>
  <c r="J149" i="79" s="1"/>
  <c r="E149" i="80" s="1"/>
  <c r="G232" i="79"/>
  <c r="J232" i="79" s="1"/>
  <c r="E232" i="80" s="1"/>
  <c r="G209" i="79"/>
  <c r="J209" i="79" s="1"/>
  <c r="E209" i="80" s="1"/>
  <c r="G196" i="79"/>
  <c r="J196" i="79" s="1"/>
  <c r="E196" i="80" s="1"/>
  <c r="G182" i="79"/>
  <c r="J182" i="79" s="1"/>
  <c r="E182" i="80" s="1"/>
  <c r="G210" i="79"/>
  <c r="J210" i="79" s="1"/>
  <c r="E210" i="80" s="1"/>
  <c r="G157" i="79"/>
  <c r="J157" i="79" s="1"/>
  <c r="E157" i="80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E11" i="81" s="1"/>
  <c r="G83" i="82"/>
  <c r="J83" i="82" s="1"/>
  <c r="E83" i="83" s="1"/>
  <c r="G148" i="82"/>
  <c r="J148" i="82" s="1"/>
  <c r="E148" i="83" s="1"/>
  <c r="G181" i="82"/>
  <c r="J181" i="82" s="1"/>
  <c r="E181" i="83" s="1"/>
  <c r="G177" i="82"/>
  <c r="J177" i="82" s="1"/>
  <c r="E177" i="83" s="1"/>
  <c r="G205" i="82"/>
  <c r="J205" i="82" s="1"/>
  <c r="E205" i="83" s="1"/>
  <c r="G126" i="82"/>
  <c r="J126" i="82" s="1"/>
  <c r="E126" i="83" s="1"/>
  <c r="G155" i="82"/>
  <c r="J155" i="82" s="1"/>
  <c r="E155" i="83" s="1"/>
  <c r="G206" i="82"/>
  <c r="J206" i="82" s="1"/>
  <c r="E206" i="83" s="1"/>
  <c r="G84" i="82"/>
  <c r="J84" i="82" s="1"/>
  <c r="E84" i="83" s="1"/>
  <c r="G10" i="80"/>
  <c r="J10" i="80" s="1"/>
  <c r="E10" i="81" s="1"/>
  <c r="G9" i="80"/>
  <c r="J9" i="80" s="1"/>
  <c r="E9" i="81" s="1"/>
  <c r="G213" i="82"/>
  <c r="J213" i="82" s="1"/>
  <c r="G153" i="82"/>
  <c r="J153" i="82" s="1"/>
  <c r="E153" i="83" s="1"/>
  <c r="G152" i="82"/>
  <c r="J152" i="82" s="1"/>
  <c r="E152" i="83" s="1"/>
  <c r="N267" i="74"/>
  <c r="N264" i="74"/>
  <c r="M5" i="74"/>
  <c r="N262" i="74" s="1"/>
  <c r="E125" i="81" l="1"/>
  <c r="G125" i="81" s="1"/>
  <c r="J125" i="81" s="1"/>
  <c r="E125" i="82" s="1"/>
  <c r="G125" i="82" s="1"/>
  <c r="J125" i="82" s="1"/>
  <c r="E125" i="83" s="1"/>
  <c r="G125" i="83" s="1"/>
  <c r="J125" i="83" s="1"/>
  <c r="E125" i="84" s="1"/>
  <c r="E208" i="81"/>
  <c r="G208" i="81" s="1"/>
  <c r="J208" i="81" s="1"/>
  <c r="E127" i="81"/>
  <c r="G127" i="81" s="1"/>
  <c r="J127" i="81" s="1"/>
  <c r="E226" i="81"/>
  <c r="G226" i="81" s="1"/>
  <c r="J226" i="81" s="1"/>
  <c r="E203" i="80"/>
  <c r="G203" i="80" s="1"/>
  <c r="J203" i="80" s="1"/>
  <c r="E194" i="81"/>
  <c r="G194" i="81" s="1"/>
  <c r="J194" i="81" s="1"/>
  <c r="E193" i="81"/>
  <c r="G193" i="81" s="1"/>
  <c r="J193" i="81" s="1"/>
  <c r="G252" i="81"/>
  <c r="J252" i="81" s="1"/>
  <c r="E239" i="81"/>
  <c r="G239" i="81" s="1"/>
  <c r="J239" i="81" s="1"/>
  <c r="E151" i="81"/>
  <c r="G151" i="81" s="1"/>
  <c r="J151" i="81" s="1"/>
  <c r="E39" i="81"/>
  <c r="G39" i="81" s="1"/>
  <c r="J39" i="81" s="1"/>
  <c r="G245" i="86"/>
  <c r="J245" i="86" s="1"/>
  <c r="E237" i="86"/>
  <c r="G237" i="86" s="1"/>
  <c r="J237" i="86" s="1"/>
  <c r="E35" i="94"/>
  <c r="G35" i="94" s="1"/>
  <c r="J35" i="94" s="1"/>
  <c r="E35" i="95" s="1"/>
  <c r="G35" i="95" s="1"/>
  <c r="J35" i="95" s="1"/>
  <c r="G35" i="96" s="1"/>
  <c r="J35" i="96" s="1"/>
  <c r="E35" i="97" s="1"/>
  <c r="G35" i="97" s="1"/>
  <c r="J35" i="97" s="1"/>
  <c r="E229" i="86"/>
  <c r="G229" i="86" s="1"/>
  <c r="J229" i="86" s="1"/>
  <c r="G231" i="82"/>
  <c r="J231" i="82" s="1"/>
  <c r="E231" i="83" s="1"/>
  <c r="G240" i="80"/>
  <c r="J240" i="80" s="1"/>
  <c r="E240" i="81" s="1"/>
  <c r="G241" i="80"/>
  <c r="J241" i="80" s="1"/>
  <c r="G249" i="81" s="1"/>
  <c r="J249" i="81" s="1"/>
  <c r="G169" i="96"/>
  <c r="J169" i="96" s="1"/>
  <c r="G156" i="80"/>
  <c r="J156" i="80" s="1"/>
  <c r="G149" i="80"/>
  <c r="J149" i="80" s="1"/>
  <c r="G211" i="80"/>
  <c r="J211" i="80" s="1"/>
  <c r="G211" i="81" s="1"/>
  <c r="J211" i="81" s="1"/>
  <c r="G211" i="82" s="1"/>
  <c r="J211" i="82" s="1"/>
  <c r="G204" i="80"/>
  <c r="J204" i="80" s="1"/>
  <c r="G147" i="80"/>
  <c r="J147" i="80" s="1"/>
  <c r="G150" i="80"/>
  <c r="J150" i="80" s="1"/>
  <c r="G210" i="80"/>
  <c r="J210" i="80" s="1"/>
  <c r="G202" i="80"/>
  <c r="J202" i="80" s="1"/>
  <c r="G212" i="80"/>
  <c r="J212" i="80" s="1"/>
  <c r="G212" i="81" s="1"/>
  <c r="J212" i="81" s="1"/>
  <c r="G212" i="82" s="1"/>
  <c r="J212" i="82" s="1"/>
  <c r="G182" i="80"/>
  <c r="J182" i="80" s="1"/>
  <c r="G198" i="80"/>
  <c r="J198" i="80" s="1"/>
  <c r="G232" i="80"/>
  <c r="J232" i="80" s="1"/>
  <c r="E232" i="81" s="1"/>
  <c r="G196" i="80"/>
  <c r="J196" i="80" s="1"/>
  <c r="G195" i="80"/>
  <c r="J195" i="80" s="1"/>
  <c r="G12" i="93"/>
  <c r="J12" i="93" s="1"/>
  <c r="E12" i="94" s="1"/>
  <c r="G157" i="80"/>
  <c r="J157" i="80" s="1"/>
  <c r="G209" i="80"/>
  <c r="J209" i="80" s="1"/>
  <c r="G128" i="80"/>
  <c r="J128" i="80" s="1"/>
  <c r="G113" i="80"/>
  <c r="J113" i="80" s="1"/>
  <c r="G197" i="80"/>
  <c r="J197" i="80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E71" i="78" s="1"/>
  <c r="G70" i="77"/>
  <c r="J70" i="77" s="1"/>
  <c r="E70" i="78" s="1"/>
  <c r="G175" i="77"/>
  <c r="J175" i="77" s="1"/>
  <c r="E175" i="78" s="1"/>
  <c r="G206" i="83"/>
  <c r="J206" i="83" s="1"/>
  <c r="E206" i="84" s="1"/>
  <c r="G152" i="83"/>
  <c r="J152" i="83" s="1"/>
  <c r="E152" i="84" s="1"/>
  <c r="G155" i="83"/>
  <c r="J155" i="83" s="1"/>
  <c r="G10" i="81"/>
  <c r="J10" i="81" s="1"/>
  <c r="E10" i="82" s="1"/>
  <c r="G126" i="83"/>
  <c r="J126" i="83" s="1"/>
  <c r="E126" i="84" s="1"/>
  <c r="G153" i="83"/>
  <c r="J153" i="83" s="1"/>
  <c r="E153" i="84" s="1"/>
  <c r="G84" i="83"/>
  <c r="J84" i="83" s="1"/>
  <c r="E84" i="84" s="1"/>
  <c r="G205" i="83"/>
  <c r="J205" i="83" s="1"/>
  <c r="E205" i="84" s="1"/>
  <c r="G148" i="83"/>
  <c r="J148" i="83" s="1"/>
  <c r="E148" i="84" s="1"/>
  <c r="G11" i="81"/>
  <c r="J11" i="81" s="1"/>
  <c r="E11" i="82" s="1"/>
  <c r="G177" i="83"/>
  <c r="J177" i="83" s="1"/>
  <c r="E177" i="84" s="1"/>
  <c r="G83" i="83"/>
  <c r="J83" i="83" s="1"/>
  <c r="E83" i="84" s="1"/>
  <c r="G213" i="83"/>
  <c r="J213" i="83" s="1"/>
  <c r="G181" i="83"/>
  <c r="J181" i="83" s="1"/>
  <c r="E181" i="84" s="1"/>
  <c r="G9" i="81"/>
  <c r="J9" i="81" s="1"/>
  <c r="E9" i="82" s="1"/>
  <c r="P5" i="74"/>
  <c r="R260" i="74"/>
  <c r="E39" i="82" l="1"/>
  <c r="G39" i="82" s="1"/>
  <c r="J39" i="82" s="1"/>
  <c r="E39" i="83" s="1"/>
  <c r="G39" i="83" s="1"/>
  <c r="J39" i="83" s="1"/>
  <c r="E39" i="84" s="1"/>
  <c r="G39" i="84" s="1"/>
  <c r="J39" i="84" s="1"/>
  <c r="E39" i="85" s="1"/>
  <c r="E194" i="82"/>
  <c r="G194" i="82" s="1"/>
  <c r="J194" i="82" s="1"/>
  <c r="E194" i="83" s="1"/>
  <c r="G194" i="83" s="1"/>
  <c r="J194" i="83" s="1"/>
  <c r="E194" i="84" s="1"/>
  <c r="E226" i="82"/>
  <c r="G226" i="82" s="1"/>
  <c r="J226" i="82" s="1"/>
  <c r="E226" i="83" s="1"/>
  <c r="G226" i="83" s="1"/>
  <c r="J226" i="83" s="1"/>
  <c r="E226" i="84" s="1"/>
  <c r="E208" i="82"/>
  <c r="G208" i="82" s="1"/>
  <c r="J208" i="82" s="1"/>
  <c r="E208" i="83" s="1"/>
  <c r="G208" i="83" s="1"/>
  <c r="J208" i="83" s="1"/>
  <c r="E208" i="84" s="1"/>
  <c r="E127" i="82"/>
  <c r="G127" i="82" s="1"/>
  <c r="J127" i="82" s="1"/>
  <c r="E127" i="83" s="1"/>
  <c r="G127" i="83" s="1"/>
  <c r="J127" i="83" s="1"/>
  <c r="E127" i="84" s="1"/>
  <c r="E193" i="82"/>
  <c r="G193" i="82" s="1"/>
  <c r="J193" i="82" s="1"/>
  <c r="E193" i="83" s="1"/>
  <c r="G193" i="83" s="1"/>
  <c r="J193" i="83" s="1"/>
  <c r="E193" i="84" s="1"/>
  <c r="E128" i="81"/>
  <c r="G128" i="81" s="1"/>
  <c r="J128" i="81" s="1"/>
  <c r="E209" i="81"/>
  <c r="G209" i="81" s="1"/>
  <c r="J209" i="81" s="1"/>
  <c r="E156" i="81"/>
  <c r="G156" i="81" s="1"/>
  <c r="J156" i="81" s="1"/>
  <c r="E198" i="81"/>
  <c r="G198" i="81" s="1"/>
  <c r="J198" i="81" s="1"/>
  <c r="E149" i="81"/>
  <c r="G149" i="81" s="1"/>
  <c r="J149" i="81" s="1"/>
  <c r="E210" i="81"/>
  <c r="G210" i="81" s="1"/>
  <c r="J210" i="81" s="1"/>
  <c r="E113" i="81"/>
  <c r="G113" i="81" s="1"/>
  <c r="J113" i="81" s="1"/>
  <c r="E151" i="82"/>
  <c r="G151" i="82" s="1"/>
  <c r="J151" i="82" s="1"/>
  <c r="E151" i="83" s="1"/>
  <c r="G151" i="83" s="1"/>
  <c r="J151" i="83" s="1"/>
  <c r="E151" i="84" s="1"/>
  <c r="E182" i="81"/>
  <c r="G182" i="81" s="1"/>
  <c r="J182" i="81" s="1"/>
  <c r="E157" i="81"/>
  <c r="G157" i="81" s="1"/>
  <c r="J157" i="81" s="1"/>
  <c r="E195" i="81"/>
  <c r="G195" i="81" s="1"/>
  <c r="J195" i="81" s="1"/>
  <c r="E150" i="81"/>
  <c r="G150" i="81" s="1"/>
  <c r="J150" i="81" s="1"/>
  <c r="E196" i="81"/>
  <c r="G196" i="81" s="1"/>
  <c r="J196" i="81" s="1"/>
  <c r="E147" i="81"/>
  <c r="G147" i="81" s="1"/>
  <c r="J147" i="81" s="1"/>
  <c r="G252" i="82"/>
  <c r="J252" i="82" s="1"/>
  <c r="E239" i="82"/>
  <c r="G239" i="82" s="1"/>
  <c r="J239" i="82" s="1"/>
  <c r="E202" i="81"/>
  <c r="G202" i="81" s="1"/>
  <c r="J202" i="81" s="1"/>
  <c r="E197" i="81"/>
  <c r="G197" i="81" s="1"/>
  <c r="J197" i="81" s="1"/>
  <c r="E204" i="81"/>
  <c r="G204" i="81" s="1"/>
  <c r="J204" i="81" s="1"/>
  <c r="E203" i="81"/>
  <c r="G203" i="81" s="1"/>
  <c r="J203" i="81" s="1"/>
  <c r="E203" i="82" s="1"/>
  <c r="G203" i="82" s="1"/>
  <c r="J203" i="82" s="1"/>
  <c r="E203" i="83" s="1"/>
  <c r="G203" i="83" s="1"/>
  <c r="J203" i="83" s="1"/>
  <c r="E203" i="84" s="1"/>
  <c r="E229" i="87"/>
  <c r="G229" i="87" s="1"/>
  <c r="J229" i="87" s="1"/>
  <c r="G245" i="87"/>
  <c r="J245" i="87" s="1"/>
  <c r="E237" i="87"/>
  <c r="G237" i="87" s="1"/>
  <c r="J237" i="87" s="1"/>
  <c r="E169" i="97"/>
  <c r="G169" i="97" s="1"/>
  <c r="J169" i="97" s="1"/>
  <c r="G232" i="81"/>
  <c r="J232" i="81" s="1"/>
  <c r="E232" i="82" s="1"/>
  <c r="G240" i="81"/>
  <c r="J240" i="81" s="1"/>
  <c r="E240" i="82" s="1"/>
  <c r="G241" i="81"/>
  <c r="J241" i="81" s="1"/>
  <c r="G249" i="82" s="1"/>
  <c r="J249" i="82" s="1"/>
  <c r="G231" i="83"/>
  <c r="J231" i="83" s="1"/>
  <c r="E231" i="84" s="1"/>
  <c r="G169" i="98"/>
  <c r="J169" i="98" s="1"/>
  <c r="G12" i="94"/>
  <c r="J12" i="94" s="1"/>
  <c r="E12" i="95" s="1"/>
  <c r="G175" i="78"/>
  <c r="J175" i="78" s="1"/>
  <c r="E175" i="79" s="1"/>
  <c r="G70" i="78"/>
  <c r="J70" i="78" s="1"/>
  <c r="E70" i="79" s="1"/>
  <c r="G71" i="78"/>
  <c r="J71" i="78" s="1"/>
  <c r="E71" i="79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0" i="82"/>
  <c r="J10" i="82" s="1"/>
  <c r="E10" i="83" s="1"/>
  <c r="G11" i="82"/>
  <c r="J11" i="82" s="1"/>
  <c r="E11" i="83" s="1"/>
  <c r="G9" i="82"/>
  <c r="J9" i="82" s="1"/>
  <c r="E9" i="83" s="1"/>
  <c r="G212" i="83"/>
  <c r="J212" i="83" s="1"/>
  <c r="G211" i="83"/>
  <c r="J211" i="83" s="1"/>
  <c r="N268" i="74"/>
  <c r="E150" i="82" l="1"/>
  <c r="G150" i="82" s="1"/>
  <c r="J150" i="82" s="1"/>
  <c r="E150" i="83" s="1"/>
  <c r="G150" i="83" s="1"/>
  <c r="J150" i="83" s="1"/>
  <c r="E150" i="84" s="1"/>
  <c r="E210" i="82"/>
  <c r="G210" i="82" s="1"/>
  <c r="J210" i="82" s="1"/>
  <c r="E210" i="83" s="1"/>
  <c r="G210" i="83" s="1"/>
  <c r="J210" i="83" s="1"/>
  <c r="E210" i="84" s="1"/>
  <c r="E196" i="82"/>
  <c r="G196" i="82" s="1"/>
  <c r="J196" i="82" s="1"/>
  <c r="E196" i="83" s="1"/>
  <c r="G196" i="83" s="1"/>
  <c r="J196" i="83" s="1"/>
  <c r="E196" i="84" s="1"/>
  <c r="E204" i="82"/>
  <c r="G204" i="82" s="1"/>
  <c r="J204" i="82" s="1"/>
  <c r="E204" i="83" s="1"/>
  <c r="G204" i="83" s="1"/>
  <c r="J204" i="83" s="1"/>
  <c r="E204" i="84" s="1"/>
  <c r="E149" i="82"/>
  <c r="G149" i="82" s="1"/>
  <c r="J149" i="82" s="1"/>
  <c r="E149" i="83" s="1"/>
  <c r="G149" i="83" s="1"/>
  <c r="J149" i="83" s="1"/>
  <c r="E149" i="84" s="1"/>
  <c r="E197" i="82"/>
  <c r="G197" i="82" s="1"/>
  <c r="J197" i="82" s="1"/>
  <c r="E197" i="83" s="1"/>
  <c r="G197" i="83" s="1"/>
  <c r="J197" i="83" s="1"/>
  <c r="E197" i="84" s="1"/>
  <c r="E198" i="82"/>
  <c r="G198" i="82" s="1"/>
  <c r="J198" i="82" s="1"/>
  <c r="E198" i="83" s="1"/>
  <c r="G198" i="83" s="1"/>
  <c r="J198" i="83" s="1"/>
  <c r="E198" i="84" s="1"/>
  <c r="E202" i="82"/>
  <c r="G202" i="82" s="1"/>
  <c r="J202" i="82" s="1"/>
  <c r="E202" i="83" s="1"/>
  <c r="G202" i="83" s="1"/>
  <c r="J202" i="83" s="1"/>
  <c r="E202" i="84" s="1"/>
  <c r="E157" i="82"/>
  <c r="G157" i="82" s="1"/>
  <c r="J157" i="82" s="1"/>
  <c r="E157" i="83" s="1"/>
  <c r="G157" i="83" s="1"/>
  <c r="J157" i="83" s="1"/>
  <c r="E157" i="84" s="1"/>
  <c r="E182" i="82"/>
  <c r="G182" i="82" s="1"/>
  <c r="J182" i="82" s="1"/>
  <c r="E182" i="83" s="1"/>
  <c r="G182" i="83" s="1"/>
  <c r="J182" i="83" s="1"/>
  <c r="E182" i="84" s="1"/>
  <c r="E209" i="82"/>
  <c r="G209" i="82" s="1"/>
  <c r="J209" i="82" s="1"/>
  <c r="E209" i="83" s="1"/>
  <c r="G209" i="83" s="1"/>
  <c r="J209" i="83" s="1"/>
  <c r="E209" i="84" s="1"/>
  <c r="E147" i="82"/>
  <c r="G147" i="82" s="1"/>
  <c r="J147" i="82" s="1"/>
  <c r="E147" i="83" s="1"/>
  <c r="G147" i="83" s="1"/>
  <c r="J147" i="83" s="1"/>
  <c r="E147" i="84" s="1"/>
  <c r="E128" i="82"/>
  <c r="G128" i="82" s="1"/>
  <c r="J128" i="82" s="1"/>
  <c r="E128" i="83" s="1"/>
  <c r="G128" i="83" s="1"/>
  <c r="J128" i="83" s="1"/>
  <c r="E128" i="84" s="1"/>
  <c r="G252" i="83"/>
  <c r="J252" i="83" s="1"/>
  <c r="E239" i="83"/>
  <c r="G239" i="83" s="1"/>
  <c r="J239" i="83" s="1"/>
  <c r="E195" i="82"/>
  <c r="G195" i="82" s="1"/>
  <c r="J195" i="82" s="1"/>
  <c r="E195" i="83" s="1"/>
  <c r="G195" i="83" s="1"/>
  <c r="J195" i="83" s="1"/>
  <c r="E195" i="84" s="1"/>
  <c r="E113" i="82"/>
  <c r="G113" i="82" s="1"/>
  <c r="J113" i="82" s="1"/>
  <c r="E113" i="83" s="1"/>
  <c r="G113" i="83" s="1"/>
  <c r="J113" i="83" s="1"/>
  <c r="E113" i="84" s="1"/>
  <c r="E156" i="82"/>
  <c r="G156" i="82" s="1"/>
  <c r="J156" i="82" s="1"/>
  <c r="E156" i="83" s="1"/>
  <c r="G156" i="83" s="1"/>
  <c r="J156" i="83" s="1"/>
  <c r="E156" i="84" s="1"/>
  <c r="G245" i="88"/>
  <c r="J245" i="88" s="1"/>
  <c r="E237" i="88"/>
  <c r="G237" i="88" s="1"/>
  <c r="J237" i="88" s="1"/>
  <c r="E229" i="88"/>
  <c r="G229" i="88" s="1"/>
  <c r="J229" i="88" s="1"/>
  <c r="E229" i="89" s="1"/>
  <c r="G229" i="89" s="1"/>
  <c r="J229" i="89" s="1"/>
  <c r="E229" i="90" s="1"/>
  <c r="G229" i="90" s="1"/>
  <c r="J229" i="90" s="1"/>
  <c r="E229" i="91" s="1"/>
  <c r="G231" i="84"/>
  <c r="J231" i="84" s="1"/>
  <c r="G232" i="82"/>
  <c r="J232" i="82" s="1"/>
  <c r="E232" i="83" s="1"/>
  <c r="G240" i="82"/>
  <c r="J240" i="82" s="1"/>
  <c r="E240" i="83" s="1"/>
  <c r="G241" i="82"/>
  <c r="J241" i="82" s="1"/>
  <c r="G249" i="83" s="1"/>
  <c r="J249" i="83" s="1"/>
  <c r="G169" i="99"/>
  <c r="J169" i="99" s="1"/>
  <c r="G169" i="100" s="1"/>
  <c r="J169" i="100" s="1"/>
  <c r="G169" i="101" s="1"/>
  <c r="J169" i="101" s="1"/>
  <c r="G169" i="102" s="1"/>
  <c r="J169" i="102" s="1"/>
  <c r="G169" i="103" s="1"/>
  <c r="J169" i="103" s="1"/>
  <c r="G169" i="104" s="1"/>
  <c r="J169" i="104" s="1"/>
  <c r="G169" i="105" s="1"/>
  <c r="J169" i="105" s="1"/>
  <c r="G169" i="106" s="1"/>
  <c r="J169" i="106" s="1"/>
  <c r="G12" i="95"/>
  <c r="G71" i="79"/>
  <c r="J71" i="79" s="1"/>
  <c r="E71" i="80" s="1"/>
  <c r="G70" i="79"/>
  <c r="J70" i="79" s="1"/>
  <c r="E70" i="80" s="1"/>
  <c r="G175" i="79"/>
  <c r="J175" i="79" s="1"/>
  <c r="E175" i="80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E206" i="85" s="1"/>
  <c r="G84" i="84"/>
  <c r="J84" i="84" s="1"/>
  <c r="E84" i="85" s="1"/>
  <c r="G205" i="84"/>
  <c r="J205" i="84" s="1"/>
  <c r="E205" i="85" s="1"/>
  <c r="G83" i="84"/>
  <c r="J83" i="84" s="1"/>
  <c r="E83" i="85" s="1"/>
  <c r="G177" i="84"/>
  <c r="J177" i="84" s="1"/>
  <c r="E177" i="85" s="1"/>
  <c r="G193" i="84"/>
  <c r="J193" i="84" s="1"/>
  <c r="E193" i="85" s="1"/>
  <c r="G181" i="84"/>
  <c r="J181" i="84" s="1"/>
  <c r="E181" i="85" s="1"/>
  <c r="G226" i="84"/>
  <c r="J226" i="84" s="1"/>
  <c r="E226" i="85" s="1"/>
  <c r="G152" i="84"/>
  <c r="J152" i="84" s="1"/>
  <c r="E152" i="85" s="1"/>
  <c r="G125" i="84"/>
  <c r="J125" i="84" s="1"/>
  <c r="E125" i="85" s="1"/>
  <c r="G148" i="84"/>
  <c r="J148" i="84" s="1"/>
  <c r="E148" i="85" s="1"/>
  <c r="G194" i="84"/>
  <c r="J194" i="84" s="1"/>
  <c r="E194" i="85" s="1"/>
  <c r="G127" i="84"/>
  <c r="J127" i="84" s="1"/>
  <c r="E127" i="85" s="1"/>
  <c r="G153" i="84"/>
  <c r="J153" i="84" s="1"/>
  <c r="E153" i="85" s="1"/>
  <c r="G151" i="84"/>
  <c r="J151" i="84" s="1"/>
  <c r="E151" i="85" s="1"/>
  <c r="G208" i="84"/>
  <c r="J208" i="84" s="1"/>
  <c r="E208" i="85" s="1"/>
  <c r="G155" i="84"/>
  <c r="J155" i="84" s="1"/>
  <c r="E155" i="85" s="1"/>
  <c r="G213" i="84"/>
  <c r="J213" i="84" s="1"/>
  <c r="E213" i="85" s="1"/>
  <c r="G126" i="84"/>
  <c r="J126" i="84" s="1"/>
  <c r="E126" i="85" s="1"/>
  <c r="G10" i="83"/>
  <c r="J10" i="83" s="1"/>
  <c r="E10" i="84" s="1"/>
  <c r="G11" i="83"/>
  <c r="J11" i="83" s="1"/>
  <c r="E11" i="84" s="1"/>
  <c r="G39" i="85"/>
  <c r="J39" i="85" s="1"/>
  <c r="E39" i="86" s="1"/>
  <c r="G9" i="83"/>
  <c r="J9" i="83" s="1"/>
  <c r="E9" i="84" s="1"/>
  <c r="N271" i="74"/>
  <c r="N270" i="74"/>
  <c r="J12" i="95" l="1"/>
  <c r="G12" i="96" s="1"/>
  <c r="J12" i="96" s="1"/>
  <c r="G252" i="84"/>
  <c r="J252" i="84" s="1"/>
  <c r="E239" i="84"/>
  <c r="G239" i="84" s="1"/>
  <c r="J239" i="84" s="1"/>
  <c r="E239" i="85" s="1"/>
  <c r="G239" i="85" s="1"/>
  <c r="J239" i="85" s="1"/>
  <c r="G252" i="85"/>
  <c r="J252" i="85" s="1"/>
  <c r="E231" i="85"/>
  <c r="G231" i="85" s="1"/>
  <c r="J231" i="85" s="1"/>
  <c r="E231" i="86" s="1"/>
  <c r="G245" i="89"/>
  <c r="J245" i="89" s="1"/>
  <c r="E237" i="89"/>
  <c r="G237" i="89" s="1"/>
  <c r="J237" i="89" s="1"/>
  <c r="G232" i="83"/>
  <c r="J232" i="83" s="1"/>
  <c r="E232" i="84" s="1"/>
  <c r="G240" i="83"/>
  <c r="J240" i="83" s="1"/>
  <c r="E240" i="84" s="1"/>
  <c r="G241" i="83"/>
  <c r="J241" i="83" s="1"/>
  <c r="G249" i="84" s="1"/>
  <c r="J249" i="84" s="1"/>
  <c r="G229" i="91"/>
  <c r="J229" i="91" s="1"/>
  <c r="E229" i="92" s="1"/>
  <c r="G70" i="80"/>
  <c r="J70" i="80" s="1"/>
  <c r="G175" i="80"/>
  <c r="J175" i="80" s="1"/>
  <c r="G71" i="80"/>
  <c r="J71" i="80" s="1"/>
  <c r="G83" i="85"/>
  <c r="J83" i="85" s="1"/>
  <c r="G213" i="85"/>
  <c r="J213" i="85" s="1"/>
  <c r="G148" i="85"/>
  <c r="J148" i="85" s="1"/>
  <c r="G205" i="85"/>
  <c r="J205" i="85" s="1"/>
  <c r="G194" i="85"/>
  <c r="J194" i="85" s="1"/>
  <c r="G84" i="85"/>
  <c r="J84" i="85" s="1"/>
  <c r="G155" i="85"/>
  <c r="J155" i="85" s="1"/>
  <c r="G152" i="85"/>
  <c r="J152" i="85" s="1"/>
  <c r="G206" i="85"/>
  <c r="J206" i="85" s="1"/>
  <c r="G208" i="85"/>
  <c r="J208" i="85" s="1"/>
  <c r="G226" i="85"/>
  <c r="J226" i="85" s="1"/>
  <c r="G151" i="85"/>
  <c r="J151" i="85" s="1"/>
  <c r="G181" i="85"/>
  <c r="J181" i="85" s="1"/>
  <c r="G125" i="85"/>
  <c r="J125" i="85" s="1"/>
  <c r="G153" i="85"/>
  <c r="J153" i="85" s="1"/>
  <c r="G193" i="85"/>
  <c r="J193" i="85" s="1"/>
  <c r="G126" i="85"/>
  <c r="J126" i="85" s="1"/>
  <c r="G127" i="85"/>
  <c r="J127" i="85" s="1"/>
  <c r="G177" i="85"/>
  <c r="J177" i="85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E149" i="85" s="1"/>
  <c r="G210" i="84"/>
  <c r="J210" i="84" s="1"/>
  <c r="E210" i="85" s="1"/>
  <c r="G182" i="84"/>
  <c r="J182" i="84" s="1"/>
  <c r="E182" i="85" s="1"/>
  <c r="G198" i="84"/>
  <c r="J198" i="84" s="1"/>
  <c r="E198" i="85" s="1"/>
  <c r="G204" i="84"/>
  <c r="J204" i="84" s="1"/>
  <c r="E204" i="85" s="1"/>
  <c r="G209" i="84"/>
  <c r="J209" i="84" s="1"/>
  <c r="E209" i="85" s="1"/>
  <c r="G156" i="84"/>
  <c r="J156" i="84" s="1"/>
  <c r="E156" i="85" s="1"/>
  <c r="G203" i="84"/>
  <c r="J203" i="84" s="1"/>
  <c r="E203" i="85" s="1"/>
  <c r="G128" i="84"/>
  <c r="J128" i="84" s="1"/>
  <c r="E128" i="85" s="1"/>
  <c r="G113" i="84"/>
  <c r="J113" i="84" s="1"/>
  <c r="E113" i="85" s="1"/>
  <c r="G212" i="84"/>
  <c r="J212" i="84" s="1"/>
  <c r="E212" i="85" s="1"/>
  <c r="G195" i="84"/>
  <c r="J195" i="84" s="1"/>
  <c r="E195" i="85" s="1"/>
  <c r="G197" i="84"/>
  <c r="J197" i="84" s="1"/>
  <c r="E197" i="85" s="1"/>
  <c r="G150" i="84"/>
  <c r="J150" i="84" s="1"/>
  <c r="E150" i="85" s="1"/>
  <c r="G147" i="84"/>
  <c r="J147" i="84" s="1"/>
  <c r="E147" i="85" s="1"/>
  <c r="G196" i="84"/>
  <c r="J196" i="84" s="1"/>
  <c r="E196" i="85" s="1"/>
  <c r="G202" i="84"/>
  <c r="J202" i="84" s="1"/>
  <c r="E202" i="85" s="1"/>
  <c r="G211" i="84"/>
  <c r="J211" i="84" s="1"/>
  <c r="E211" i="85" s="1"/>
  <c r="G157" i="84"/>
  <c r="J157" i="84" s="1"/>
  <c r="E157" i="85" s="1"/>
  <c r="G10" i="84"/>
  <c r="J10" i="84" s="1"/>
  <c r="E10" i="85" s="1"/>
  <c r="G11" i="84"/>
  <c r="J11" i="84" s="1"/>
  <c r="E11" i="85" s="1"/>
  <c r="G9" i="84"/>
  <c r="J9" i="84" s="1"/>
  <c r="E9" i="85" s="1"/>
  <c r="G169" i="107"/>
  <c r="J169" i="107" s="1"/>
  <c r="E70" i="81" l="1"/>
  <c r="G70" i="81" s="1"/>
  <c r="J70" i="81" s="1"/>
  <c r="E71" i="81"/>
  <c r="G71" i="81" s="1"/>
  <c r="J71" i="81" s="1"/>
  <c r="E175" i="81"/>
  <c r="G175" i="81" s="1"/>
  <c r="J175" i="81" s="1"/>
  <c r="E83" i="86"/>
  <c r="G83" i="86" s="1"/>
  <c r="J83" i="86" s="1"/>
  <c r="E83" i="87" s="1"/>
  <c r="G83" i="87" s="1"/>
  <c r="J83" i="87" s="1"/>
  <c r="E83" i="88" s="1"/>
  <c r="E152" i="86"/>
  <c r="G152" i="86" s="1"/>
  <c r="J152" i="86" s="1"/>
  <c r="E152" i="87" s="1"/>
  <c r="G152" i="87" s="1"/>
  <c r="J152" i="87" s="1"/>
  <c r="E152" i="88" s="1"/>
  <c r="G245" i="90"/>
  <c r="J245" i="90" s="1"/>
  <c r="E237" i="90"/>
  <c r="G237" i="90" s="1"/>
  <c r="J237" i="90" s="1"/>
  <c r="E84" i="86"/>
  <c r="G84" i="86" s="1"/>
  <c r="J84" i="86" s="1"/>
  <c r="E84" i="87" s="1"/>
  <c r="G84" i="87" s="1"/>
  <c r="J84" i="87" s="1"/>
  <c r="E84" i="88" s="1"/>
  <c r="E181" i="86"/>
  <c r="G181" i="86" s="1"/>
  <c r="J181" i="86" s="1"/>
  <c r="E181" i="87" s="1"/>
  <c r="G181" i="87" s="1"/>
  <c r="J181" i="87" s="1"/>
  <c r="E181" i="88" s="1"/>
  <c r="E12" i="97"/>
  <c r="G12" i="97" s="1"/>
  <c r="J12" i="97" s="1"/>
  <c r="E206" i="86"/>
  <c r="G206" i="86" s="1"/>
  <c r="J206" i="86" s="1"/>
  <c r="E206" i="87" s="1"/>
  <c r="G206" i="87" s="1"/>
  <c r="J206" i="87" s="1"/>
  <c r="E206" i="88" s="1"/>
  <c r="E153" i="86"/>
  <c r="G153" i="86" s="1"/>
  <c r="J153" i="86" s="1"/>
  <c r="E153" i="87" s="1"/>
  <c r="G153" i="87" s="1"/>
  <c r="J153" i="87" s="1"/>
  <c r="E153" i="88" s="1"/>
  <c r="E177" i="86"/>
  <c r="G177" i="86" s="1"/>
  <c r="J177" i="86" s="1"/>
  <c r="E177" i="87" s="1"/>
  <c r="G177" i="87" s="1"/>
  <c r="J177" i="87" s="1"/>
  <c r="E177" i="88" s="1"/>
  <c r="E151" i="86"/>
  <c r="G151" i="86" s="1"/>
  <c r="J151" i="86" s="1"/>
  <c r="E151" i="87" s="1"/>
  <c r="G151" i="87" s="1"/>
  <c r="J151" i="87" s="1"/>
  <c r="E151" i="88" s="1"/>
  <c r="G252" i="86"/>
  <c r="J252" i="86" s="1"/>
  <c r="E239" i="86"/>
  <c r="G239" i="86" s="1"/>
  <c r="J239" i="86" s="1"/>
  <c r="E127" i="86"/>
  <c r="G127" i="86" s="1"/>
  <c r="J127" i="86" s="1"/>
  <c r="E127" i="87" s="1"/>
  <c r="G127" i="87" s="1"/>
  <c r="J127" i="87" s="1"/>
  <c r="E127" i="88" s="1"/>
  <c r="E226" i="86"/>
  <c r="G226" i="86" s="1"/>
  <c r="J226" i="86" s="1"/>
  <c r="E226" i="87" s="1"/>
  <c r="G226" i="87" s="1"/>
  <c r="J226" i="87" s="1"/>
  <c r="E226" i="88" s="1"/>
  <c r="E148" i="86"/>
  <c r="G148" i="86" s="1"/>
  <c r="J148" i="86" s="1"/>
  <c r="E148" i="87" s="1"/>
  <c r="G148" i="87" s="1"/>
  <c r="J148" i="87" s="1"/>
  <c r="E148" i="88" s="1"/>
  <c r="E125" i="86"/>
  <c r="G125" i="86" s="1"/>
  <c r="J125" i="86" s="1"/>
  <c r="E125" i="87" s="1"/>
  <c r="G125" i="87" s="1"/>
  <c r="J125" i="87" s="1"/>
  <c r="E125" i="88" s="1"/>
  <c r="E126" i="86"/>
  <c r="G126" i="86" s="1"/>
  <c r="J126" i="86" s="1"/>
  <c r="E126" i="87" s="1"/>
  <c r="G126" i="87" s="1"/>
  <c r="J126" i="87" s="1"/>
  <c r="E126" i="88" s="1"/>
  <c r="E208" i="86"/>
  <c r="G208" i="86" s="1"/>
  <c r="J208" i="86" s="1"/>
  <c r="E208" i="87" s="1"/>
  <c r="G208" i="87" s="1"/>
  <c r="J208" i="87" s="1"/>
  <c r="E208" i="88" s="1"/>
  <c r="E213" i="86"/>
  <c r="G213" i="86" s="1"/>
  <c r="J213" i="86" s="1"/>
  <c r="E213" i="87" s="1"/>
  <c r="G213" i="87" s="1"/>
  <c r="J213" i="87" s="1"/>
  <c r="E213" i="88" s="1"/>
  <c r="E205" i="86"/>
  <c r="G205" i="86" s="1"/>
  <c r="J205" i="86" s="1"/>
  <c r="E205" i="87" s="1"/>
  <c r="G205" i="87" s="1"/>
  <c r="J205" i="87" s="1"/>
  <c r="E205" i="88" s="1"/>
  <c r="E194" i="86"/>
  <c r="G194" i="86" s="1"/>
  <c r="J194" i="86" s="1"/>
  <c r="E194" i="87" s="1"/>
  <c r="G194" i="87" s="1"/>
  <c r="J194" i="87" s="1"/>
  <c r="E194" i="88" s="1"/>
  <c r="E193" i="86"/>
  <c r="G193" i="86" s="1"/>
  <c r="J193" i="86" s="1"/>
  <c r="E193" i="87" s="1"/>
  <c r="G193" i="87" s="1"/>
  <c r="J193" i="87" s="1"/>
  <c r="E193" i="88" s="1"/>
  <c r="E155" i="86"/>
  <c r="G155" i="86" s="1"/>
  <c r="J155" i="86" s="1"/>
  <c r="E155" i="87" s="1"/>
  <c r="G155" i="87" s="1"/>
  <c r="J155" i="87" s="1"/>
  <c r="E155" i="88" s="1"/>
  <c r="G232" i="84"/>
  <c r="J232" i="84" s="1"/>
  <c r="E232" i="85" s="1"/>
  <c r="G240" i="84"/>
  <c r="J240" i="84" s="1"/>
  <c r="E240" i="85" s="1"/>
  <c r="G241" i="84"/>
  <c r="J241" i="84" s="1"/>
  <c r="G229" i="92"/>
  <c r="J229" i="92" s="1"/>
  <c r="E229" i="93" s="1"/>
  <c r="G231" i="86"/>
  <c r="J231" i="86" s="1"/>
  <c r="G12" i="98"/>
  <c r="J12" i="98" s="1"/>
  <c r="G202" i="85"/>
  <c r="J202" i="85" s="1"/>
  <c r="G128" i="85"/>
  <c r="J128" i="85" s="1"/>
  <c r="G210" i="85"/>
  <c r="J210" i="85" s="1"/>
  <c r="G196" i="85"/>
  <c r="J196" i="85" s="1"/>
  <c r="G147" i="85"/>
  <c r="J147" i="85" s="1"/>
  <c r="G156" i="85"/>
  <c r="J156" i="85" s="1"/>
  <c r="G211" i="85"/>
  <c r="J211" i="85" s="1"/>
  <c r="G203" i="85"/>
  <c r="J203" i="85" s="1"/>
  <c r="G149" i="85"/>
  <c r="J149" i="85" s="1"/>
  <c r="G150" i="85"/>
  <c r="J150" i="85" s="1"/>
  <c r="G197" i="85"/>
  <c r="J197" i="85" s="1"/>
  <c r="G204" i="85"/>
  <c r="J204" i="85" s="1"/>
  <c r="G209" i="85"/>
  <c r="J209" i="85" s="1"/>
  <c r="G195" i="85"/>
  <c r="J195" i="85" s="1"/>
  <c r="G198" i="85"/>
  <c r="J198" i="85" s="1"/>
  <c r="G157" i="85"/>
  <c r="J157" i="85" s="1"/>
  <c r="G212" i="85"/>
  <c r="J212" i="85" s="1"/>
  <c r="G182" i="85"/>
  <c r="J182" i="85" s="1"/>
  <c r="G113" i="85"/>
  <c r="J113" i="85" s="1"/>
  <c r="E113" i="86" s="1"/>
  <c r="G45" i="106"/>
  <c r="J45" i="106" s="1"/>
  <c r="G45" i="107" s="1"/>
  <c r="J45" i="107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35" i="107" s="1"/>
  <c r="J35" i="107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E39" i="87" s="1"/>
  <c r="G9" i="85"/>
  <c r="J9" i="85" s="1"/>
  <c r="E9" i="86" s="1"/>
  <c r="G10" i="85"/>
  <c r="J10" i="85" s="1"/>
  <c r="E10" i="86" s="1"/>
  <c r="G11" i="85"/>
  <c r="J11" i="85" s="1"/>
  <c r="E11" i="86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175" i="82" l="1"/>
  <c r="G175" i="82" s="1"/>
  <c r="J175" i="82" s="1"/>
  <c r="E175" i="83" s="1"/>
  <c r="G175" i="83" s="1"/>
  <c r="J175" i="83" s="1"/>
  <c r="E175" i="84" s="1"/>
  <c r="E71" i="82"/>
  <c r="G71" i="82" s="1"/>
  <c r="J71" i="82" s="1"/>
  <c r="E71" i="83" s="1"/>
  <c r="G71" i="83" s="1"/>
  <c r="J71" i="83" s="1"/>
  <c r="E71" i="84" s="1"/>
  <c r="E70" i="82"/>
  <c r="G70" i="82" s="1"/>
  <c r="J70" i="82" s="1"/>
  <c r="E70" i="83" s="1"/>
  <c r="G70" i="83" s="1"/>
  <c r="J70" i="83" s="1"/>
  <c r="E70" i="84" s="1"/>
  <c r="G252" i="87"/>
  <c r="J252" i="87" s="1"/>
  <c r="E239" i="87"/>
  <c r="G239" i="87" s="1"/>
  <c r="J239" i="87" s="1"/>
  <c r="E212" i="86"/>
  <c r="G212" i="86" s="1"/>
  <c r="J212" i="86" s="1"/>
  <c r="E212" i="87" s="1"/>
  <c r="G212" i="87" s="1"/>
  <c r="J212" i="87" s="1"/>
  <c r="E212" i="88" s="1"/>
  <c r="E149" i="86"/>
  <c r="G149" i="86" s="1"/>
  <c r="J149" i="86" s="1"/>
  <c r="E149" i="87" s="1"/>
  <c r="G149" i="87" s="1"/>
  <c r="J149" i="87" s="1"/>
  <c r="E149" i="88" s="1"/>
  <c r="E202" i="86"/>
  <c r="G202" i="86" s="1"/>
  <c r="J202" i="86" s="1"/>
  <c r="E202" i="87" s="1"/>
  <c r="G202" i="87" s="1"/>
  <c r="J202" i="87" s="1"/>
  <c r="E202" i="88" s="1"/>
  <c r="E157" i="86"/>
  <c r="G157" i="86" s="1"/>
  <c r="J157" i="86" s="1"/>
  <c r="E157" i="87" s="1"/>
  <c r="G157" i="87" s="1"/>
  <c r="J157" i="87" s="1"/>
  <c r="E157" i="88" s="1"/>
  <c r="E203" i="86"/>
  <c r="G203" i="86" s="1"/>
  <c r="J203" i="86" s="1"/>
  <c r="E203" i="87" s="1"/>
  <c r="G203" i="87" s="1"/>
  <c r="J203" i="87" s="1"/>
  <c r="E203" i="88" s="1"/>
  <c r="E231" i="87"/>
  <c r="G231" i="87" s="1"/>
  <c r="J231" i="87" s="1"/>
  <c r="E195" i="86"/>
  <c r="G195" i="86" s="1"/>
  <c r="J195" i="86" s="1"/>
  <c r="E195" i="87" s="1"/>
  <c r="G195" i="87" s="1"/>
  <c r="J195" i="87" s="1"/>
  <c r="E195" i="88" s="1"/>
  <c r="E209" i="86"/>
  <c r="G209" i="86" s="1"/>
  <c r="J209" i="86" s="1"/>
  <c r="E209" i="87" s="1"/>
  <c r="G209" i="87" s="1"/>
  <c r="J209" i="87" s="1"/>
  <c r="E209" i="88" s="1"/>
  <c r="E147" i="86"/>
  <c r="G147" i="86" s="1"/>
  <c r="J147" i="86" s="1"/>
  <c r="E147" i="87" s="1"/>
  <c r="G147" i="87" s="1"/>
  <c r="J147" i="87" s="1"/>
  <c r="E147" i="88" s="1"/>
  <c r="E204" i="86"/>
  <c r="G204" i="86" s="1"/>
  <c r="J204" i="86" s="1"/>
  <c r="E204" i="87" s="1"/>
  <c r="G204" i="87" s="1"/>
  <c r="J204" i="87" s="1"/>
  <c r="E204" i="88" s="1"/>
  <c r="E196" i="86"/>
  <c r="G196" i="86" s="1"/>
  <c r="J196" i="86" s="1"/>
  <c r="E196" i="87" s="1"/>
  <c r="G196" i="87" s="1"/>
  <c r="J196" i="87" s="1"/>
  <c r="E196" i="88" s="1"/>
  <c r="G249" i="85"/>
  <c r="J249" i="85" s="1"/>
  <c r="E241" i="85"/>
  <c r="G241" i="85" s="1"/>
  <c r="J241" i="85" s="1"/>
  <c r="E211" i="86"/>
  <c r="G211" i="86" s="1"/>
  <c r="J211" i="86" s="1"/>
  <c r="E211" i="87" s="1"/>
  <c r="G211" i="87" s="1"/>
  <c r="J211" i="87" s="1"/>
  <c r="E211" i="88" s="1"/>
  <c r="E156" i="86"/>
  <c r="G156" i="86" s="1"/>
  <c r="J156" i="86" s="1"/>
  <c r="E156" i="87" s="1"/>
  <c r="G156" i="87" s="1"/>
  <c r="J156" i="87" s="1"/>
  <c r="E156" i="88" s="1"/>
  <c r="E197" i="86"/>
  <c r="G197" i="86" s="1"/>
  <c r="J197" i="86" s="1"/>
  <c r="E197" i="87" s="1"/>
  <c r="G197" i="87" s="1"/>
  <c r="J197" i="87" s="1"/>
  <c r="E197" i="88" s="1"/>
  <c r="G245" i="91"/>
  <c r="J245" i="91" s="1"/>
  <c r="E237" i="91"/>
  <c r="G237" i="91" s="1"/>
  <c r="J237" i="91" s="1"/>
  <c r="E182" i="86"/>
  <c r="G182" i="86" s="1"/>
  <c r="J182" i="86" s="1"/>
  <c r="E182" i="87" s="1"/>
  <c r="G182" i="87" s="1"/>
  <c r="J182" i="87" s="1"/>
  <c r="E182" i="88" s="1"/>
  <c r="E150" i="86"/>
  <c r="G150" i="86" s="1"/>
  <c r="J150" i="86" s="1"/>
  <c r="E150" i="87" s="1"/>
  <c r="G150" i="87" s="1"/>
  <c r="J150" i="87" s="1"/>
  <c r="E150" i="88" s="1"/>
  <c r="E128" i="86"/>
  <c r="G128" i="86" s="1"/>
  <c r="J128" i="86" s="1"/>
  <c r="E128" i="87" s="1"/>
  <c r="G128" i="87" s="1"/>
  <c r="J128" i="87" s="1"/>
  <c r="E128" i="88" s="1"/>
  <c r="E210" i="86"/>
  <c r="G210" i="86" s="1"/>
  <c r="J210" i="86" s="1"/>
  <c r="E210" i="87" s="1"/>
  <c r="G210" i="87" s="1"/>
  <c r="J210" i="87" s="1"/>
  <c r="E210" i="88" s="1"/>
  <c r="E198" i="86"/>
  <c r="G198" i="86" s="1"/>
  <c r="J198" i="86" s="1"/>
  <c r="E198" i="87" s="1"/>
  <c r="G198" i="87" s="1"/>
  <c r="J198" i="87" s="1"/>
  <c r="E198" i="88" s="1"/>
  <c r="G240" i="85"/>
  <c r="J240" i="85" s="1"/>
  <c r="E240" i="86" s="1"/>
  <c r="G232" i="85"/>
  <c r="J232" i="85" s="1"/>
  <c r="E232" i="86" s="1"/>
  <c r="G229" i="93"/>
  <c r="J229" i="93" s="1"/>
  <c r="E229" i="94" s="1"/>
  <c r="G12" i="99"/>
  <c r="J12" i="99" s="1"/>
  <c r="G12" i="100" s="1"/>
  <c r="J12" i="100" s="1"/>
  <c r="G12" i="101" s="1"/>
  <c r="J12" i="101" s="1"/>
  <c r="G12" i="102" s="1"/>
  <c r="J12" i="102" s="1"/>
  <c r="G12" i="103" s="1"/>
  <c r="J12" i="103" s="1"/>
  <c r="G12" i="104" s="1"/>
  <c r="J12" i="104" s="1"/>
  <c r="G12" i="105" s="1"/>
  <c r="J12" i="105" s="1"/>
  <c r="G12" i="106" s="1"/>
  <c r="J12" i="106" s="1"/>
  <c r="G181" i="88"/>
  <c r="J181" i="88" s="1"/>
  <c r="G194" i="88"/>
  <c r="J194" i="88" s="1"/>
  <c r="G206" i="88"/>
  <c r="J206" i="88" s="1"/>
  <c r="G226" i="88"/>
  <c r="J226" i="88" s="1"/>
  <c r="G153" i="88"/>
  <c r="J153" i="88" s="1"/>
  <c r="G213" i="88"/>
  <c r="J213" i="88" s="1"/>
  <c r="G151" i="88"/>
  <c r="J151" i="88" s="1"/>
  <c r="G152" i="88"/>
  <c r="J152" i="88" s="1"/>
  <c r="G155" i="88"/>
  <c r="J155" i="88" s="1"/>
  <c r="G125" i="88"/>
  <c r="J125" i="88" s="1"/>
  <c r="G9" i="86"/>
  <c r="J9" i="86" s="1"/>
  <c r="G39" i="87"/>
  <c r="J39" i="87" s="1"/>
  <c r="G11" i="86"/>
  <c r="J11" i="86" s="1"/>
  <c r="G126" i="88"/>
  <c r="J126" i="88" s="1"/>
  <c r="G127" i="88"/>
  <c r="J127" i="88" s="1"/>
  <c r="G177" i="88"/>
  <c r="J177" i="88" s="1"/>
  <c r="G148" i="88"/>
  <c r="J148" i="88" s="1"/>
  <c r="G208" i="88"/>
  <c r="J208" i="88" s="1"/>
  <c r="G10" i="86"/>
  <c r="J10" i="86" s="1"/>
  <c r="G84" i="88"/>
  <c r="J84" i="88" s="1"/>
  <c r="G83" i="88"/>
  <c r="J83" i="88" s="1"/>
  <c r="G193" i="88"/>
  <c r="J193" i="88" s="1"/>
  <c r="G205" i="88"/>
  <c r="J205" i="88" s="1"/>
  <c r="G63" i="106"/>
  <c r="J63" i="106" s="1"/>
  <c r="G63" i="107" s="1"/>
  <c r="J63" i="107" s="1"/>
  <c r="G129" i="106"/>
  <c r="J129" i="106" s="1"/>
  <c r="G129" i="107" s="1"/>
  <c r="J129" i="107" s="1"/>
  <c r="G94" i="105"/>
  <c r="J94" i="105" s="1"/>
  <c r="G60" i="106"/>
  <c r="J60" i="106" s="1"/>
  <c r="G60" i="107" s="1"/>
  <c r="J60" i="107" s="1"/>
  <c r="G109" i="105"/>
  <c r="J109" i="105" s="1"/>
  <c r="G75" i="104"/>
  <c r="J75" i="104" s="1"/>
  <c r="G178" i="106"/>
  <c r="J178" i="106" s="1"/>
  <c r="G178" i="107" s="1"/>
  <c r="J178" i="107" s="1"/>
  <c r="G113" i="86"/>
  <c r="J113" i="86" s="1"/>
  <c r="E113" i="87" s="1"/>
  <c r="G114" i="105"/>
  <c r="J114" i="105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G168" i="77"/>
  <c r="J168" i="77" s="1"/>
  <c r="E168" i="78" s="1"/>
  <c r="N204" i="64"/>
  <c r="X107" i="64"/>
  <c r="J206" i="64" s="1"/>
  <c r="K207" i="64" s="1"/>
  <c r="E231" i="88" l="1"/>
  <c r="G231" i="88" s="1"/>
  <c r="J231" i="88" s="1"/>
  <c r="E231" i="89" s="1"/>
  <c r="G231" i="89" s="1"/>
  <c r="J231" i="89" s="1"/>
  <c r="E231" i="90" s="1"/>
  <c r="E206" i="89"/>
  <c r="G206" i="89" s="1"/>
  <c r="J206" i="89" s="1"/>
  <c r="E206" i="90" s="1"/>
  <c r="G206" i="90" s="1"/>
  <c r="J206" i="90" s="1"/>
  <c r="E206" i="91" s="1"/>
  <c r="E125" i="89"/>
  <c r="G125" i="89" s="1"/>
  <c r="J125" i="89" s="1"/>
  <c r="E125" i="90" s="1"/>
  <c r="G125" i="90" s="1"/>
  <c r="J125" i="90" s="1"/>
  <c r="E125" i="91" s="1"/>
  <c r="E83" i="89"/>
  <c r="G83" i="89" s="1"/>
  <c r="J83" i="89" s="1"/>
  <c r="E83" i="90" s="1"/>
  <c r="G83" i="90" s="1"/>
  <c r="J83" i="90" s="1"/>
  <c r="E83" i="91" s="1"/>
  <c r="E84" i="89"/>
  <c r="G84" i="89" s="1"/>
  <c r="J84" i="89" s="1"/>
  <c r="E84" i="90" s="1"/>
  <c r="G84" i="90" s="1"/>
  <c r="J84" i="90" s="1"/>
  <c r="E84" i="91" s="1"/>
  <c r="E126" i="89"/>
  <c r="G126" i="89" s="1"/>
  <c r="J126" i="89" s="1"/>
  <c r="E126" i="90" s="1"/>
  <c r="G126" i="90" s="1"/>
  <c r="J126" i="90" s="1"/>
  <c r="E126" i="91" s="1"/>
  <c r="E213" i="89"/>
  <c r="G213" i="89" s="1"/>
  <c r="J213" i="89" s="1"/>
  <c r="E213" i="90" s="1"/>
  <c r="G213" i="90" s="1"/>
  <c r="J213" i="90" s="1"/>
  <c r="E213" i="91" s="1"/>
  <c r="E181" i="89"/>
  <c r="G181" i="89" s="1"/>
  <c r="J181" i="89" s="1"/>
  <c r="E181" i="90" s="1"/>
  <c r="G181" i="90" s="1"/>
  <c r="J181" i="90" s="1"/>
  <c r="E181" i="91" s="1"/>
  <c r="G249" i="86"/>
  <c r="J249" i="86" s="1"/>
  <c r="E241" i="86"/>
  <c r="G241" i="86" s="1"/>
  <c r="J241" i="86" s="1"/>
  <c r="G252" i="88"/>
  <c r="J252" i="88" s="1"/>
  <c r="E239" i="88"/>
  <c r="G239" i="88" s="1"/>
  <c r="J239" i="88" s="1"/>
  <c r="E9" i="87"/>
  <c r="G9" i="87" s="1"/>
  <c r="J9" i="87" s="1"/>
  <c r="E9" i="88" s="1"/>
  <c r="G9" i="88" s="1"/>
  <c r="J9" i="88" s="1"/>
  <c r="E151" i="89"/>
  <c r="G151" i="89" s="1"/>
  <c r="J151" i="89" s="1"/>
  <c r="E151" i="90" s="1"/>
  <c r="G151" i="90" s="1"/>
  <c r="J151" i="90" s="1"/>
  <c r="E151" i="91" s="1"/>
  <c r="E153" i="89"/>
  <c r="G153" i="89" s="1"/>
  <c r="J153" i="89" s="1"/>
  <c r="E153" i="90" s="1"/>
  <c r="G153" i="90" s="1"/>
  <c r="J153" i="90" s="1"/>
  <c r="E153" i="91" s="1"/>
  <c r="E226" i="89"/>
  <c r="G226" i="89" s="1"/>
  <c r="J226" i="89" s="1"/>
  <c r="E226" i="90" s="1"/>
  <c r="G226" i="90" s="1"/>
  <c r="J226" i="90" s="1"/>
  <c r="E226" i="91" s="1"/>
  <c r="E177" i="89"/>
  <c r="G177" i="89" s="1"/>
  <c r="J177" i="89" s="1"/>
  <c r="E177" i="90" s="1"/>
  <c r="G177" i="90" s="1"/>
  <c r="J177" i="90" s="1"/>
  <c r="E177" i="91" s="1"/>
  <c r="E127" i="89"/>
  <c r="G127" i="89" s="1"/>
  <c r="J127" i="89" s="1"/>
  <c r="E127" i="90" s="1"/>
  <c r="G127" i="90" s="1"/>
  <c r="J127" i="90" s="1"/>
  <c r="E127" i="91" s="1"/>
  <c r="E152" i="89"/>
  <c r="G152" i="89" s="1"/>
  <c r="J152" i="89" s="1"/>
  <c r="E152" i="90" s="1"/>
  <c r="G152" i="90" s="1"/>
  <c r="J152" i="90" s="1"/>
  <c r="E152" i="91" s="1"/>
  <c r="G245" i="92"/>
  <c r="J245" i="92" s="1"/>
  <c r="E245" i="93" s="1"/>
  <c r="E237" i="92"/>
  <c r="G237" i="92" s="1"/>
  <c r="J237" i="92" s="1"/>
  <c r="E148" i="89"/>
  <c r="G148" i="89" s="1"/>
  <c r="J148" i="89" s="1"/>
  <c r="E148" i="90" s="1"/>
  <c r="G148" i="90" s="1"/>
  <c r="J148" i="90" s="1"/>
  <c r="E148" i="91" s="1"/>
  <c r="E10" i="87"/>
  <c r="G10" i="87" s="1"/>
  <c r="J10" i="87" s="1"/>
  <c r="E10" i="88" s="1"/>
  <c r="G10" i="88" s="1"/>
  <c r="J10" i="88" s="1"/>
  <c r="G208" i="89"/>
  <c r="J208" i="89" s="1"/>
  <c r="E208" i="90" s="1"/>
  <c r="G208" i="90" s="1"/>
  <c r="J208" i="90" s="1"/>
  <c r="E208" i="91" s="1"/>
  <c r="E205" i="89"/>
  <c r="G205" i="89" s="1"/>
  <c r="J205" i="89" s="1"/>
  <c r="E205" i="90" s="1"/>
  <c r="G205" i="90" s="1"/>
  <c r="J205" i="90" s="1"/>
  <c r="E205" i="91" s="1"/>
  <c r="E194" i="89"/>
  <c r="G194" i="89" s="1"/>
  <c r="J194" i="89" s="1"/>
  <c r="E194" i="90" s="1"/>
  <c r="G194" i="90" s="1"/>
  <c r="J194" i="90" s="1"/>
  <c r="E194" i="91" s="1"/>
  <c r="E193" i="89"/>
  <c r="G193" i="89" s="1"/>
  <c r="J193" i="89" s="1"/>
  <c r="E193" i="90" s="1"/>
  <c r="G193" i="90" s="1"/>
  <c r="J193" i="90" s="1"/>
  <c r="E193" i="91" s="1"/>
  <c r="E155" i="89"/>
  <c r="G155" i="89" s="1"/>
  <c r="J155" i="89" s="1"/>
  <c r="E155" i="90" s="1"/>
  <c r="G155" i="90" s="1"/>
  <c r="J155" i="90" s="1"/>
  <c r="E155" i="91" s="1"/>
  <c r="E39" i="88"/>
  <c r="G39" i="88" s="1"/>
  <c r="J39" i="88" s="1"/>
  <c r="E39" i="89" s="1"/>
  <c r="G39" i="89" s="1"/>
  <c r="J39" i="89" s="1"/>
  <c r="E39" i="90" s="1"/>
  <c r="E11" i="87"/>
  <c r="G11" i="87" s="1"/>
  <c r="J11" i="87" s="1"/>
  <c r="E11" i="88" s="1"/>
  <c r="G11" i="88" s="1"/>
  <c r="J11" i="88" s="1"/>
  <c r="G229" i="94"/>
  <c r="J229" i="94" s="1"/>
  <c r="E229" i="95" s="1"/>
  <c r="G232" i="86"/>
  <c r="J232" i="86" s="1"/>
  <c r="E232" i="87" s="1"/>
  <c r="G240" i="86"/>
  <c r="J240" i="86" s="1"/>
  <c r="E240" i="87" s="1"/>
  <c r="G203" i="88"/>
  <c r="J203" i="88" s="1"/>
  <c r="G198" i="88"/>
  <c r="J198" i="88" s="1"/>
  <c r="G147" i="88"/>
  <c r="J147" i="88" s="1"/>
  <c r="G156" i="88"/>
  <c r="J156" i="88" s="1"/>
  <c r="G196" i="88"/>
  <c r="J196" i="88" s="1"/>
  <c r="G204" i="88"/>
  <c r="J204" i="88" s="1"/>
  <c r="G149" i="88"/>
  <c r="J149" i="88" s="1"/>
  <c r="G182" i="88"/>
  <c r="J182" i="88" s="1"/>
  <c r="G202" i="88"/>
  <c r="J202" i="88" s="1"/>
  <c r="G150" i="88"/>
  <c r="J150" i="88" s="1"/>
  <c r="G113" i="87"/>
  <c r="J113" i="87" s="1"/>
  <c r="E113" i="88" s="1"/>
  <c r="G22" i="77"/>
  <c r="J22" i="77" s="1"/>
  <c r="E22" i="78" s="1"/>
  <c r="G128" i="88"/>
  <c r="J128" i="88" s="1"/>
  <c r="G212" i="88"/>
  <c r="J212" i="88" s="1"/>
  <c r="G211" i="88"/>
  <c r="J211" i="88" s="1"/>
  <c r="G209" i="88"/>
  <c r="J209" i="88" s="1"/>
  <c r="G210" i="88"/>
  <c r="J210" i="88" s="1"/>
  <c r="G195" i="88"/>
  <c r="J195" i="88" s="1"/>
  <c r="G197" i="88"/>
  <c r="J197" i="88" s="1"/>
  <c r="G157" i="88"/>
  <c r="J157" i="88" s="1"/>
  <c r="G75" i="105"/>
  <c r="J75" i="105" s="1"/>
  <c r="G109" i="106"/>
  <c r="J109" i="106" s="1"/>
  <c r="G109" i="107" s="1"/>
  <c r="J109" i="107" s="1"/>
  <c r="G94" i="106"/>
  <c r="J94" i="106" s="1"/>
  <c r="G94" i="107" s="1"/>
  <c r="J94" i="107" s="1"/>
  <c r="G114" i="106"/>
  <c r="J114" i="106" s="1"/>
  <c r="G114" i="107" s="1"/>
  <c r="J114" i="107" s="1"/>
  <c r="G71" i="84"/>
  <c r="J71" i="84" s="1"/>
  <c r="E71" i="85" s="1"/>
  <c r="G190" i="77"/>
  <c r="J190" i="77" s="1"/>
  <c r="E190" i="78" s="1"/>
  <c r="G70" i="84"/>
  <c r="J70" i="84" s="1"/>
  <c r="E70" i="85" s="1"/>
  <c r="G82" i="77"/>
  <c r="J82" i="77" s="1"/>
  <c r="E82" i="78" s="1"/>
  <c r="G173" i="77"/>
  <c r="J173" i="77" s="1"/>
  <c r="G175" i="84"/>
  <c r="J175" i="84" s="1"/>
  <c r="E175" i="85" s="1"/>
  <c r="G103" i="77"/>
  <c r="J103" i="77" s="1"/>
  <c r="G104" i="77"/>
  <c r="J104" i="77" s="1"/>
  <c r="E104" i="78" s="1"/>
  <c r="G12" i="107"/>
  <c r="J12" i="107" s="1"/>
  <c r="G20" i="77"/>
  <c r="J20" i="77" s="1"/>
  <c r="E20" i="78" s="1"/>
  <c r="G24" i="77"/>
  <c r="J24" i="77" s="1"/>
  <c r="E24" i="78" s="1"/>
  <c r="G26" i="77"/>
  <c r="J26" i="77" s="1"/>
  <c r="E26" i="78" s="1"/>
  <c r="G25" i="77"/>
  <c r="J25" i="77" s="1"/>
  <c r="E25" i="78" s="1"/>
  <c r="G19" i="77"/>
  <c r="J19" i="77" s="1"/>
  <c r="E19" i="78" s="1"/>
  <c r="G21" i="77"/>
  <c r="J21" i="77" s="1"/>
  <c r="E21" i="78" s="1"/>
  <c r="G23" i="77"/>
  <c r="J23" i="77" s="1"/>
  <c r="E23" i="78" s="1"/>
  <c r="G168" i="78"/>
  <c r="J168" i="78" s="1"/>
  <c r="E168" i="79" s="1"/>
  <c r="K213" i="64"/>
  <c r="K215" i="64" s="1"/>
  <c r="G102" i="78" l="1"/>
  <c r="J102" i="78" s="1"/>
  <c r="E102" i="79" s="1"/>
  <c r="E103" i="78"/>
  <c r="G103" i="78" s="1"/>
  <c r="J103" i="78" s="1"/>
  <c r="E103" i="79" s="1"/>
  <c r="G174" i="78"/>
  <c r="J174" i="78" s="1"/>
  <c r="E174" i="79" s="1"/>
  <c r="E173" i="78"/>
  <c r="E9" i="89"/>
  <c r="G9" i="89" s="1"/>
  <c r="J9" i="89" s="1"/>
  <c r="E9" i="90" s="1"/>
  <c r="G9" i="90" s="1"/>
  <c r="J9" i="90" s="1"/>
  <c r="E9" i="91" s="1"/>
  <c r="E10" i="89"/>
  <c r="G10" i="89" s="1"/>
  <c r="J10" i="89" s="1"/>
  <c r="E10" i="90" s="1"/>
  <c r="G10" i="90" s="1"/>
  <c r="J10" i="90" s="1"/>
  <c r="E10" i="91" s="1"/>
  <c r="G252" i="89"/>
  <c r="J252" i="89" s="1"/>
  <c r="E239" i="89"/>
  <c r="G239" i="89" s="1"/>
  <c r="J239" i="89" s="1"/>
  <c r="E149" i="89"/>
  <c r="G149" i="89" s="1"/>
  <c r="J149" i="89" s="1"/>
  <c r="E149" i="90" s="1"/>
  <c r="G149" i="90" s="1"/>
  <c r="J149" i="90" s="1"/>
  <c r="E149" i="91" s="1"/>
  <c r="E157" i="89"/>
  <c r="G157" i="89" s="1"/>
  <c r="J157" i="89" s="1"/>
  <c r="E157" i="90" s="1"/>
  <c r="G157" i="90" s="1"/>
  <c r="J157" i="90" s="1"/>
  <c r="E157" i="91" s="1"/>
  <c r="E203" i="89"/>
  <c r="G203" i="89" s="1"/>
  <c r="J203" i="89" s="1"/>
  <c r="E203" i="90" s="1"/>
  <c r="G203" i="90" s="1"/>
  <c r="J203" i="90" s="1"/>
  <c r="E203" i="91" s="1"/>
  <c r="E197" i="89"/>
  <c r="G197" i="89" s="1"/>
  <c r="J197" i="89" s="1"/>
  <c r="E197" i="90" s="1"/>
  <c r="G197" i="90" s="1"/>
  <c r="J197" i="90" s="1"/>
  <c r="E197" i="91" s="1"/>
  <c r="G245" i="93"/>
  <c r="J245" i="93" s="1"/>
  <c r="E245" i="94" s="1"/>
  <c r="E237" i="93"/>
  <c r="G237" i="93" s="1"/>
  <c r="J237" i="93" s="1"/>
  <c r="G249" i="87"/>
  <c r="J249" i="87" s="1"/>
  <c r="E241" i="87"/>
  <c r="G241" i="87" s="1"/>
  <c r="J241" i="87" s="1"/>
  <c r="E195" i="89"/>
  <c r="G195" i="89" s="1"/>
  <c r="J195" i="89" s="1"/>
  <c r="E195" i="90" s="1"/>
  <c r="G195" i="90" s="1"/>
  <c r="J195" i="90" s="1"/>
  <c r="E195" i="91" s="1"/>
  <c r="E156" i="89"/>
  <c r="G156" i="89" s="1"/>
  <c r="J156" i="89" s="1"/>
  <c r="E156" i="90" s="1"/>
  <c r="G156" i="90" s="1"/>
  <c r="J156" i="90" s="1"/>
  <c r="E156" i="91" s="1"/>
  <c r="E211" i="89"/>
  <c r="G211" i="89" s="1"/>
  <c r="J211" i="89" s="1"/>
  <c r="E211" i="90" s="1"/>
  <c r="G211" i="90" s="1"/>
  <c r="J211" i="90" s="1"/>
  <c r="E211" i="91" s="1"/>
  <c r="E128" i="89"/>
  <c r="G128" i="89" s="1"/>
  <c r="J128" i="89" s="1"/>
  <c r="E128" i="90" s="1"/>
  <c r="G128" i="90" s="1"/>
  <c r="J128" i="90" s="1"/>
  <c r="E128" i="91" s="1"/>
  <c r="E196" i="89"/>
  <c r="G196" i="89" s="1"/>
  <c r="J196" i="89" s="1"/>
  <c r="E196" i="90" s="1"/>
  <c r="G196" i="90" s="1"/>
  <c r="J196" i="90" s="1"/>
  <c r="E196" i="91" s="1"/>
  <c r="E150" i="89"/>
  <c r="G150" i="89" s="1"/>
  <c r="J150" i="89" s="1"/>
  <c r="E150" i="90" s="1"/>
  <c r="G150" i="90" s="1"/>
  <c r="J150" i="90" s="1"/>
  <c r="E150" i="91" s="1"/>
  <c r="E147" i="89"/>
  <c r="G147" i="89" s="1"/>
  <c r="J147" i="89" s="1"/>
  <c r="E147" i="90" s="1"/>
  <c r="G147" i="90" s="1"/>
  <c r="J147" i="90" s="1"/>
  <c r="E147" i="91" s="1"/>
  <c r="E182" i="89"/>
  <c r="G182" i="89" s="1"/>
  <c r="J182" i="89" s="1"/>
  <c r="E182" i="90" s="1"/>
  <c r="G182" i="90" s="1"/>
  <c r="J182" i="90" s="1"/>
  <c r="E182" i="91" s="1"/>
  <c r="E212" i="89"/>
  <c r="G212" i="89" s="1"/>
  <c r="J212" i="89" s="1"/>
  <c r="E212" i="90" s="1"/>
  <c r="G212" i="90" s="1"/>
  <c r="J212" i="90" s="1"/>
  <c r="E212" i="91" s="1"/>
  <c r="E204" i="89"/>
  <c r="G204" i="89" s="1"/>
  <c r="J204" i="89" s="1"/>
  <c r="E204" i="90" s="1"/>
  <c r="G204" i="90" s="1"/>
  <c r="J204" i="90" s="1"/>
  <c r="E204" i="91" s="1"/>
  <c r="G209" i="89"/>
  <c r="J209" i="89" s="1"/>
  <c r="E209" i="90" s="1"/>
  <c r="G209" i="90" s="1"/>
  <c r="J209" i="90" s="1"/>
  <c r="E209" i="91" s="1"/>
  <c r="E202" i="89"/>
  <c r="G202" i="89" s="1"/>
  <c r="J202" i="89" s="1"/>
  <c r="E202" i="90" s="1"/>
  <c r="G202" i="90" s="1"/>
  <c r="J202" i="90" s="1"/>
  <c r="E202" i="91" s="1"/>
  <c r="E210" i="89"/>
  <c r="G210" i="89" s="1"/>
  <c r="J210" i="89" s="1"/>
  <c r="E210" i="90" s="1"/>
  <c r="G210" i="90" s="1"/>
  <c r="J210" i="90" s="1"/>
  <c r="E210" i="91" s="1"/>
  <c r="E198" i="89"/>
  <c r="G198" i="89" s="1"/>
  <c r="J198" i="89" s="1"/>
  <c r="E198" i="90" s="1"/>
  <c r="G198" i="90" s="1"/>
  <c r="J198" i="90" s="1"/>
  <c r="E198" i="91" s="1"/>
  <c r="E11" i="89"/>
  <c r="G11" i="89" s="1"/>
  <c r="J11" i="89" s="1"/>
  <c r="G11" i="90" s="1"/>
  <c r="J11" i="90" s="1"/>
  <c r="E11" i="91" s="1"/>
  <c r="G231" i="90"/>
  <c r="J231" i="90" s="1"/>
  <c r="E231" i="91" s="1"/>
  <c r="G240" i="87"/>
  <c r="J240" i="87" s="1"/>
  <c r="E240" i="88" s="1"/>
  <c r="G232" i="87"/>
  <c r="J232" i="87" s="1"/>
  <c r="E232" i="88" s="1"/>
  <c r="G229" i="95"/>
  <c r="J229" i="95" s="1"/>
  <c r="G113" i="88"/>
  <c r="J113" i="88" s="1"/>
  <c r="G175" i="85"/>
  <c r="J175" i="85" s="1"/>
  <c r="G70" i="85"/>
  <c r="J70" i="85" s="1"/>
  <c r="G71" i="85"/>
  <c r="J71" i="85" s="1"/>
  <c r="G173" i="78"/>
  <c r="J173" i="78" s="1"/>
  <c r="G190" i="78"/>
  <c r="J190" i="78" s="1"/>
  <c r="E190" i="79" s="1"/>
  <c r="G82" i="78"/>
  <c r="J82" i="78" s="1"/>
  <c r="E82" i="79" s="1"/>
  <c r="G104" i="78"/>
  <c r="J104" i="78" s="1"/>
  <c r="E104" i="79" s="1"/>
  <c r="G84" i="91"/>
  <c r="J84" i="91" s="1"/>
  <c r="E84" i="92" s="1"/>
  <c r="G151" i="91"/>
  <c r="J151" i="91" s="1"/>
  <c r="E151" i="92" s="1"/>
  <c r="G194" i="91"/>
  <c r="J194" i="91" s="1"/>
  <c r="E194" i="92" s="1"/>
  <c r="G206" i="91"/>
  <c r="J206" i="91" s="1"/>
  <c r="E206" i="92" s="1"/>
  <c r="G181" i="91"/>
  <c r="J181" i="91" s="1"/>
  <c r="E181" i="92" s="1"/>
  <c r="G153" i="91"/>
  <c r="J153" i="91" s="1"/>
  <c r="E153" i="92" s="1"/>
  <c r="G148" i="91"/>
  <c r="J148" i="91" s="1"/>
  <c r="E148" i="92" s="1"/>
  <c r="G152" i="91"/>
  <c r="J152" i="91" s="1"/>
  <c r="E152" i="92" s="1"/>
  <c r="G193" i="91"/>
  <c r="J193" i="91" s="1"/>
  <c r="E193" i="92" s="1"/>
  <c r="G205" i="91"/>
  <c r="J205" i="91" s="1"/>
  <c r="E205" i="92" s="1"/>
  <c r="G75" i="106"/>
  <c r="J75" i="106" s="1"/>
  <c r="G75" i="107" s="1"/>
  <c r="J75" i="107" s="1"/>
  <c r="G127" i="91"/>
  <c r="J127" i="91" s="1"/>
  <c r="E127" i="92" s="1"/>
  <c r="G155" i="91"/>
  <c r="J155" i="91" s="1"/>
  <c r="E155" i="92" s="1"/>
  <c r="G226" i="91"/>
  <c r="J226" i="91" s="1"/>
  <c r="E226" i="92" s="1"/>
  <c r="G83" i="91"/>
  <c r="J83" i="91" s="1"/>
  <c r="E83" i="92" s="1"/>
  <c r="G39" i="90"/>
  <c r="J39" i="90" s="1"/>
  <c r="E39" i="91" s="1"/>
  <c r="G208" i="91"/>
  <c r="J208" i="91" s="1"/>
  <c r="E208" i="92" s="1"/>
  <c r="G213" i="91"/>
  <c r="J213" i="91" s="1"/>
  <c r="E213" i="92" s="1"/>
  <c r="G126" i="91"/>
  <c r="J126" i="91" s="1"/>
  <c r="E126" i="92" s="1"/>
  <c r="G177" i="91"/>
  <c r="J177" i="91" s="1"/>
  <c r="E177" i="92" s="1"/>
  <c r="G125" i="91"/>
  <c r="J125" i="91" s="1"/>
  <c r="E125" i="92" s="1"/>
  <c r="G256" i="77"/>
  <c r="J256" i="77" s="1"/>
  <c r="G256" i="78" s="1"/>
  <c r="J256" i="78" s="1"/>
  <c r="G154" i="77"/>
  <c r="J154" i="77" s="1"/>
  <c r="E154" i="78" s="1"/>
  <c r="G130" i="77"/>
  <c r="J130" i="77" s="1"/>
  <c r="E130" i="78" s="1"/>
  <c r="G86" i="77"/>
  <c r="J86" i="77" s="1"/>
  <c r="E86" i="78" s="1"/>
  <c r="G225" i="77"/>
  <c r="J225" i="77" s="1"/>
  <c r="G59" i="77"/>
  <c r="J59" i="77" s="1"/>
  <c r="E59" i="78" s="1"/>
  <c r="G162" i="77"/>
  <c r="J162" i="77" s="1"/>
  <c r="E162" i="78" s="1"/>
  <c r="G166" i="77"/>
  <c r="J166" i="77" s="1"/>
  <c r="G74" i="77"/>
  <c r="J74" i="77" s="1"/>
  <c r="G142" i="77"/>
  <c r="J142" i="77" s="1"/>
  <c r="E142" i="78" s="1"/>
  <c r="G227" i="77"/>
  <c r="J227" i="77" s="1"/>
  <c r="G56" i="77"/>
  <c r="J56" i="77" s="1"/>
  <c r="G160" i="77"/>
  <c r="J160" i="77" s="1"/>
  <c r="G146" i="77"/>
  <c r="J146" i="77" s="1"/>
  <c r="E146" i="78" s="1"/>
  <c r="G254" i="77"/>
  <c r="J254" i="77" s="1"/>
  <c r="G143" i="77"/>
  <c r="J143" i="77" s="1"/>
  <c r="G108" i="77"/>
  <c r="J108" i="77" s="1"/>
  <c r="G258" i="77"/>
  <c r="J258" i="77" s="1"/>
  <c r="G116" i="77"/>
  <c r="J116" i="77" s="1"/>
  <c r="E116" i="78" s="1"/>
  <c r="G141" i="77"/>
  <c r="J141" i="77" s="1"/>
  <c r="G171" i="77"/>
  <c r="J171" i="77" s="1"/>
  <c r="G144" i="77"/>
  <c r="J144" i="77" s="1"/>
  <c r="E144" i="78" s="1"/>
  <c r="G164" i="77"/>
  <c r="J164" i="77" s="1"/>
  <c r="E164" i="78" s="1"/>
  <c r="G158" i="77"/>
  <c r="J158" i="77" s="1"/>
  <c r="G36" i="77"/>
  <c r="J36" i="77" s="1"/>
  <c r="G30" i="77"/>
  <c r="J30" i="77" s="1"/>
  <c r="E30" i="78" s="1"/>
  <c r="G163" i="77"/>
  <c r="J163" i="77" s="1"/>
  <c r="E163" i="78" s="1"/>
  <c r="G46" i="77"/>
  <c r="J46" i="77" s="1"/>
  <c r="G49" i="77"/>
  <c r="J49" i="77" s="1"/>
  <c r="G172" i="77"/>
  <c r="J172" i="77" s="1"/>
  <c r="E172" i="78" s="1"/>
  <c r="G101" i="77"/>
  <c r="J101" i="77" s="1"/>
  <c r="E101" i="78" s="1"/>
  <c r="G54" i="77"/>
  <c r="J54" i="77" s="1"/>
  <c r="G51" i="77"/>
  <c r="J51" i="77" s="1"/>
  <c r="G81" i="77"/>
  <c r="J81" i="77" s="1"/>
  <c r="E81" i="78" s="1"/>
  <c r="G111" i="77"/>
  <c r="J111" i="77" s="1"/>
  <c r="E111" i="78" s="1"/>
  <c r="G28" i="77"/>
  <c r="J28" i="77" s="1"/>
  <c r="G47" i="77"/>
  <c r="J47" i="77" s="1"/>
  <c r="G62" i="77"/>
  <c r="J62" i="77" s="1"/>
  <c r="E62" i="78" s="1"/>
  <c r="G137" i="77"/>
  <c r="J137" i="77" s="1"/>
  <c r="E137" i="78" s="1"/>
  <c r="G34" i="77"/>
  <c r="J34" i="77" s="1"/>
  <c r="G80" i="77"/>
  <c r="J80" i="77" s="1"/>
  <c r="G42" i="77"/>
  <c r="J42" i="77" s="1"/>
  <c r="E42" i="78" s="1"/>
  <c r="G145" i="77"/>
  <c r="J145" i="77" s="1"/>
  <c r="E145" i="78" s="1"/>
  <c r="G29" i="77"/>
  <c r="J29" i="77" s="1"/>
  <c r="G93" i="77"/>
  <c r="J93" i="77" s="1"/>
  <c r="G185" i="77"/>
  <c r="J185" i="77" s="1"/>
  <c r="E185" i="78" s="1"/>
  <c r="G48" i="77"/>
  <c r="J48" i="77" s="1"/>
  <c r="E48" i="78" s="1"/>
  <c r="G50" i="77"/>
  <c r="J50" i="77" s="1"/>
  <c r="G253" i="78"/>
  <c r="J253" i="78" s="1"/>
  <c r="G95" i="77"/>
  <c r="J95" i="77" s="1"/>
  <c r="E95" i="78" s="1"/>
  <c r="G233" i="77"/>
  <c r="J233" i="77" s="1"/>
  <c r="E233" i="78" s="1"/>
  <c r="G57" i="77"/>
  <c r="J57" i="77" s="1"/>
  <c r="G52" i="77"/>
  <c r="J52" i="77" s="1"/>
  <c r="G180" i="77"/>
  <c r="J180" i="77" s="1"/>
  <c r="E180" i="78" s="1"/>
  <c r="G222" i="77"/>
  <c r="J222" i="77" s="1"/>
  <c r="E222" i="78" s="1"/>
  <c r="G112" i="77"/>
  <c r="J112" i="77" s="1"/>
  <c r="E112" i="78" s="1"/>
  <c r="G66" i="77"/>
  <c r="J66" i="77" s="1"/>
  <c r="G69" i="77"/>
  <c r="J69" i="77" s="1"/>
  <c r="E69" i="78" s="1"/>
  <c r="G139" i="77"/>
  <c r="J139" i="77" s="1"/>
  <c r="E139" i="78" s="1"/>
  <c r="G99" i="77"/>
  <c r="J99" i="77" s="1"/>
  <c r="G192" i="77"/>
  <c r="J192" i="77" s="1"/>
  <c r="G32" i="77"/>
  <c r="J32" i="77" s="1"/>
  <c r="E32" i="78" s="1"/>
  <c r="G55" i="77"/>
  <c r="J55" i="77" s="1"/>
  <c r="E55" i="78" s="1"/>
  <c r="G65" i="77"/>
  <c r="J65" i="77" s="1"/>
  <c r="G41" i="77"/>
  <c r="J41" i="77" s="1"/>
  <c r="G53" i="77"/>
  <c r="J53" i="77" s="1"/>
  <c r="E53" i="78" s="1"/>
  <c r="G90" i="77"/>
  <c r="J90" i="77" s="1"/>
  <c r="E90" i="78" s="1"/>
  <c r="G61" i="77"/>
  <c r="J61" i="77" s="1"/>
  <c r="G73" i="77"/>
  <c r="J73" i="77" s="1"/>
  <c r="E73" i="78" s="1"/>
  <c r="G106" i="77"/>
  <c r="J106" i="77" s="1"/>
  <c r="E106" i="78" s="1"/>
  <c r="G170" i="77"/>
  <c r="J170" i="77" s="1"/>
  <c r="G79" i="77"/>
  <c r="J79" i="77" s="1"/>
  <c r="G223" i="77"/>
  <c r="J223" i="77" s="1"/>
  <c r="E223" i="78" s="1"/>
  <c r="G176" i="77"/>
  <c r="J176" i="77" s="1"/>
  <c r="E176" i="78" s="1"/>
  <c r="G33" i="77"/>
  <c r="J33" i="77" s="1"/>
  <c r="G135" i="77"/>
  <c r="J135" i="77" s="1"/>
  <c r="G117" i="77"/>
  <c r="J117" i="77" s="1"/>
  <c r="E117" i="78" s="1"/>
  <c r="G72" i="77"/>
  <c r="J72" i="77" s="1"/>
  <c r="E72" i="78" s="1"/>
  <c r="G37" i="77"/>
  <c r="J37" i="77" s="1"/>
  <c r="G255" i="77"/>
  <c r="J255" i="77" s="1"/>
  <c r="G255" i="78" s="1"/>
  <c r="J255" i="78" s="1"/>
  <c r="G191" i="77"/>
  <c r="J191" i="77" s="1"/>
  <c r="E191" i="78" s="1"/>
  <c r="G107" i="77"/>
  <c r="J107" i="77" s="1"/>
  <c r="E107" i="78" s="1"/>
  <c r="G27" i="77"/>
  <c r="J27" i="77" s="1"/>
  <c r="G97" i="77"/>
  <c r="J97" i="77" s="1"/>
  <c r="E97" i="78" s="1"/>
  <c r="G228" i="77"/>
  <c r="J228" i="77" s="1"/>
  <c r="G85" i="77"/>
  <c r="J85" i="77" s="1"/>
  <c r="E85" i="78" s="1"/>
  <c r="G118" i="77"/>
  <c r="J118" i="77" s="1"/>
  <c r="G58" i="77"/>
  <c r="J58" i="77" s="1"/>
  <c r="G220" i="77"/>
  <c r="J220" i="77" s="1"/>
  <c r="E220" i="78" s="1"/>
  <c r="G183" i="77"/>
  <c r="J183" i="77" s="1"/>
  <c r="E183" i="78" s="1"/>
  <c r="G230" i="77"/>
  <c r="J230" i="77" s="1"/>
  <c r="E230" i="78" s="1"/>
  <c r="G43" i="77"/>
  <c r="J43" i="77" s="1"/>
  <c r="G91" i="77"/>
  <c r="J91" i="77" s="1"/>
  <c r="E91" i="78" s="1"/>
  <c r="G121" i="77"/>
  <c r="J121" i="77" s="1"/>
  <c r="E121" i="78" s="1"/>
  <c r="G40" i="77"/>
  <c r="J40" i="77" s="1"/>
  <c r="G110" i="77"/>
  <c r="J110" i="77" s="1"/>
  <c r="E110" i="78" s="1"/>
  <c r="G159" i="77"/>
  <c r="J159" i="77" s="1"/>
  <c r="E159" i="78" s="1"/>
  <c r="G78" i="77"/>
  <c r="J78" i="77" s="1"/>
  <c r="G100" i="77"/>
  <c r="J100" i="77" s="1"/>
  <c r="G92" i="77"/>
  <c r="J92" i="77" s="1"/>
  <c r="E92" i="78" s="1"/>
  <c r="G224" i="77"/>
  <c r="J224" i="77" s="1"/>
  <c r="E224" i="78" s="1"/>
  <c r="G89" i="77"/>
  <c r="J89" i="77" s="1"/>
  <c r="G98" i="77"/>
  <c r="J98" i="77" s="1"/>
  <c r="G248" i="77"/>
  <c r="J248" i="77" s="1"/>
  <c r="G67" i="77"/>
  <c r="J67" i="77" s="1"/>
  <c r="E67" i="78" s="1"/>
  <c r="G77" i="77"/>
  <c r="J77" i="77" s="1"/>
  <c r="G64" i="77"/>
  <c r="J64" i="77" s="1"/>
  <c r="G123" i="77"/>
  <c r="J123" i="77" s="1"/>
  <c r="E123" i="78" s="1"/>
  <c r="G138" i="77"/>
  <c r="J138" i="77" s="1"/>
  <c r="E138" i="78" s="1"/>
  <c r="G31" i="77"/>
  <c r="J31" i="77" s="1"/>
  <c r="G179" i="77"/>
  <c r="J179" i="77" s="1"/>
  <c r="G68" i="77"/>
  <c r="J68" i="77" s="1"/>
  <c r="E68" i="78" s="1"/>
  <c r="G120" i="77"/>
  <c r="J120" i="77" s="1"/>
  <c r="E120" i="78" s="1"/>
  <c r="G44" i="77"/>
  <c r="J44" i="77" s="1"/>
  <c r="G215" i="77"/>
  <c r="J215" i="77" s="1"/>
  <c r="G167" i="77"/>
  <c r="J167" i="77" s="1"/>
  <c r="E167" i="78" s="1"/>
  <c r="G234" i="77"/>
  <c r="J234" i="77" s="1"/>
  <c r="G115" i="77"/>
  <c r="J115" i="77" s="1"/>
  <c r="G140" i="77"/>
  <c r="J140" i="77" s="1"/>
  <c r="G184" i="77"/>
  <c r="J184" i="77" s="1"/>
  <c r="E184" i="78" s="1"/>
  <c r="G23" i="78"/>
  <c r="J23" i="78" s="1"/>
  <c r="E23" i="79" s="1"/>
  <c r="G21" i="78"/>
  <c r="J21" i="78" s="1"/>
  <c r="E21" i="79" s="1"/>
  <c r="G26" i="78"/>
  <c r="J26" i="78" s="1"/>
  <c r="E26" i="79" s="1"/>
  <c r="G24" i="78"/>
  <c r="J24" i="78" s="1"/>
  <c r="E24" i="79" s="1"/>
  <c r="G168" i="79"/>
  <c r="J168" i="79" s="1"/>
  <c r="E168" i="80" s="1"/>
  <c r="G22" i="78"/>
  <c r="J22" i="78" s="1"/>
  <c r="E22" i="79" s="1"/>
  <c r="G20" i="78"/>
  <c r="J20" i="78" s="1"/>
  <c r="E20" i="79" s="1"/>
  <c r="G19" i="78"/>
  <c r="J19" i="78" s="1"/>
  <c r="E19" i="79" s="1"/>
  <c r="G25" i="78"/>
  <c r="J25" i="78" s="1"/>
  <c r="E25" i="79" s="1"/>
  <c r="K216" i="64"/>
  <c r="E40" i="78" l="1"/>
  <c r="G40" i="78" s="1"/>
  <c r="J40" i="78" s="1"/>
  <c r="E40" i="79" s="1"/>
  <c r="G40" i="79" s="1"/>
  <c r="J40" i="79" s="1"/>
  <c r="G174" i="79"/>
  <c r="J174" i="79" s="1"/>
  <c r="E174" i="80" s="1"/>
  <c r="E173" i="79"/>
  <c r="E115" i="78"/>
  <c r="G115" i="78" s="1"/>
  <c r="J115" i="78" s="1"/>
  <c r="E115" i="79" s="1"/>
  <c r="G115" i="79" s="1"/>
  <c r="J115" i="79" s="1"/>
  <c r="E31" i="78"/>
  <c r="G31" i="78" s="1"/>
  <c r="J31" i="78" s="1"/>
  <c r="E31" i="79" s="1"/>
  <c r="G31" i="79" s="1"/>
  <c r="J31" i="79" s="1"/>
  <c r="E89" i="78"/>
  <c r="G89" i="78" s="1"/>
  <c r="J89" i="78" s="1"/>
  <c r="E89" i="79" s="1"/>
  <c r="G89" i="79" s="1"/>
  <c r="J89" i="79" s="1"/>
  <c r="E98" i="78"/>
  <c r="G98" i="78" s="1"/>
  <c r="J98" i="78" s="1"/>
  <c r="E98" i="79" s="1"/>
  <c r="G98" i="79" s="1"/>
  <c r="J98" i="79" s="1"/>
  <c r="E192" i="78"/>
  <c r="G192" i="78" s="1"/>
  <c r="J192" i="78" s="1"/>
  <c r="E93" i="78"/>
  <c r="G93" i="78" s="1"/>
  <c r="J93" i="78" s="1"/>
  <c r="E93" i="79" s="1"/>
  <c r="G93" i="79" s="1"/>
  <c r="J93" i="79" s="1"/>
  <c r="G93" i="80" s="1"/>
  <c r="J93" i="80" s="1"/>
  <c r="E49" i="78"/>
  <c r="G49" i="78" s="1"/>
  <c r="J49" i="78" s="1"/>
  <c r="E49" i="79" s="1"/>
  <c r="G49" i="79" s="1"/>
  <c r="J49" i="79" s="1"/>
  <c r="E171" i="78"/>
  <c r="G171" i="78" s="1"/>
  <c r="J171" i="78" s="1"/>
  <c r="E171" i="79" s="1"/>
  <c r="G171" i="79" s="1"/>
  <c r="J171" i="79" s="1"/>
  <c r="E160" i="78"/>
  <c r="G160" i="78" s="1"/>
  <c r="J160" i="78" s="1"/>
  <c r="E225" i="78"/>
  <c r="G225" i="78" s="1"/>
  <c r="J225" i="78" s="1"/>
  <c r="E225" i="79" s="1"/>
  <c r="G225" i="79" s="1"/>
  <c r="J225" i="79" s="1"/>
  <c r="E140" i="78"/>
  <c r="G140" i="78" s="1"/>
  <c r="J140" i="78" s="1"/>
  <c r="E140" i="79" s="1"/>
  <c r="G140" i="79" s="1"/>
  <c r="J140" i="79" s="1"/>
  <c r="E170" i="78"/>
  <c r="G170" i="78" s="1"/>
  <c r="J170" i="78" s="1"/>
  <c r="G247" i="78"/>
  <c r="J247" i="78" s="1"/>
  <c r="G242" i="79" s="1"/>
  <c r="J242" i="79" s="1"/>
  <c r="G250" i="80" s="1"/>
  <c r="J250" i="80" s="1"/>
  <c r="E234" i="78"/>
  <c r="E47" i="78"/>
  <c r="G47" i="78" s="1"/>
  <c r="J47" i="78" s="1"/>
  <c r="E47" i="79" s="1"/>
  <c r="G47" i="79" s="1"/>
  <c r="J47" i="79" s="1"/>
  <c r="E43" i="78"/>
  <c r="G43" i="78" s="1"/>
  <c r="J43" i="78" s="1"/>
  <c r="E43" i="79" s="1"/>
  <c r="G43" i="79" s="1"/>
  <c r="J43" i="79" s="1"/>
  <c r="E135" i="78"/>
  <c r="G135" i="78" s="1"/>
  <c r="J135" i="78" s="1"/>
  <c r="E135" i="79" s="1"/>
  <c r="E61" i="78"/>
  <c r="G61" i="78" s="1"/>
  <c r="J61" i="78" s="1"/>
  <c r="E61" i="79" s="1"/>
  <c r="G61" i="79" s="1"/>
  <c r="J61" i="79" s="1"/>
  <c r="E99" i="78"/>
  <c r="G99" i="78" s="1"/>
  <c r="J99" i="78" s="1"/>
  <c r="E99" i="79" s="1"/>
  <c r="G99" i="79" s="1"/>
  <c r="J99" i="79" s="1"/>
  <c r="E57" i="78"/>
  <c r="G57" i="78" s="1"/>
  <c r="J57" i="78" s="1"/>
  <c r="E57" i="79" s="1"/>
  <c r="G57" i="79" s="1"/>
  <c r="J57" i="79" s="1"/>
  <c r="E29" i="78"/>
  <c r="G29" i="78" s="1"/>
  <c r="J29" i="78" s="1"/>
  <c r="E29" i="79" s="1"/>
  <c r="G29" i="79" s="1"/>
  <c r="J29" i="79" s="1"/>
  <c r="E28" i="78"/>
  <c r="G28" i="78" s="1"/>
  <c r="J28" i="78" s="1"/>
  <c r="E28" i="79" s="1"/>
  <c r="G28" i="79" s="1"/>
  <c r="J28" i="79" s="1"/>
  <c r="E46" i="78"/>
  <c r="G46" i="78" s="1"/>
  <c r="J46" i="78" s="1"/>
  <c r="E46" i="79" s="1"/>
  <c r="G46" i="79" s="1"/>
  <c r="J46" i="79" s="1"/>
  <c r="E141" i="78"/>
  <c r="G141" i="78" s="1"/>
  <c r="J141" i="78" s="1"/>
  <c r="E141" i="79" s="1"/>
  <c r="G141" i="79" s="1"/>
  <c r="J141" i="79" s="1"/>
  <c r="E56" i="78"/>
  <c r="G56" i="78" s="1"/>
  <c r="J56" i="78" s="1"/>
  <c r="E56" i="79" s="1"/>
  <c r="G56" i="79" s="1"/>
  <c r="J56" i="79" s="1"/>
  <c r="E37" i="78"/>
  <c r="G37" i="78" s="1"/>
  <c r="J37" i="78" s="1"/>
  <c r="E37" i="79" s="1"/>
  <c r="G37" i="79" s="1"/>
  <c r="J37" i="79" s="1"/>
  <c r="E215" i="78"/>
  <c r="G215" i="78" s="1"/>
  <c r="J215" i="78" s="1"/>
  <c r="E215" i="79" s="1"/>
  <c r="G215" i="79" s="1"/>
  <c r="J215" i="79" s="1"/>
  <c r="E64" i="78"/>
  <c r="G64" i="78" s="1"/>
  <c r="J64" i="78" s="1"/>
  <c r="E64" i="79" s="1"/>
  <c r="G64" i="79" s="1"/>
  <c r="J64" i="79" s="1"/>
  <c r="E100" i="78"/>
  <c r="G100" i="78" s="1"/>
  <c r="J100" i="78" s="1"/>
  <c r="E100" i="79" s="1"/>
  <c r="G100" i="79" s="1"/>
  <c r="J100" i="79" s="1"/>
  <c r="E27" i="78"/>
  <c r="G27" i="78" s="1"/>
  <c r="J27" i="78" s="1"/>
  <c r="E27" i="79" s="1"/>
  <c r="G27" i="79" s="1"/>
  <c r="J27" i="79" s="1"/>
  <c r="E33" i="78"/>
  <c r="G33" i="78" s="1"/>
  <c r="J33" i="78" s="1"/>
  <c r="E33" i="79" s="1"/>
  <c r="G33" i="79" s="1"/>
  <c r="J33" i="79" s="1"/>
  <c r="E118" i="78"/>
  <c r="G118" i="78" s="1"/>
  <c r="J118" i="78" s="1"/>
  <c r="E118" i="79" s="1"/>
  <c r="G118" i="79" s="1"/>
  <c r="J118" i="79" s="1"/>
  <c r="G236" i="78"/>
  <c r="J236" i="78" s="1"/>
  <c r="E228" i="78"/>
  <c r="E52" i="78"/>
  <c r="G52" i="78" s="1"/>
  <c r="J52" i="78" s="1"/>
  <c r="E52" i="79" s="1"/>
  <c r="G52" i="79" s="1"/>
  <c r="J52" i="79" s="1"/>
  <c r="E44" i="78"/>
  <c r="G44" i="78" s="1"/>
  <c r="J44" i="78" s="1"/>
  <c r="E44" i="79" s="1"/>
  <c r="G44" i="79" s="1"/>
  <c r="J44" i="79" s="1"/>
  <c r="E77" i="78"/>
  <c r="G77" i="78" s="1"/>
  <c r="J77" i="78" s="1"/>
  <c r="E77" i="79" s="1"/>
  <c r="G77" i="79" s="1"/>
  <c r="J77" i="79" s="1"/>
  <c r="E78" i="78"/>
  <c r="G78" i="78" s="1"/>
  <c r="J78" i="78" s="1"/>
  <c r="E78" i="79" s="1"/>
  <c r="G78" i="79" s="1"/>
  <c r="J78" i="79" s="1"/>
  <c r="E179" i="78"/>
  <c r="G179" i="78" s="1"/>
  <c r="J179" i="78" s="1"/>
  <c r="E179" i="79" s="1"/>
  <c r="G179" i="79" s="1"/>
  <c r="J179" i="79" s="1"/>
  <c r="E41" i="78"/>
  <c r="G41" i="78" s="1"/>
  <c r="J41" i="78" s="1"/>
  <c r="E41" i="79" s="1"/>
  <c r="G41" i="79" s="1"/>
  <c r="J41" i="79" s="1"/>
  <c r="E66" i="78"/>
  <c r="G66" i="78" s="1"/>
  <c r="J66" i="78" s="1"/>
  <c r="E80" i="78"/>
  <c r="G80" i="78" s="1"/>
  <c r="J80" i="78" s="1"/>
  <c r="E80" i="79" s="1"/>
  <c r="G80" i="79" s="1"/>
  <c r="J80" i="79" s="1"/>
  <c r="E36" i="78"/>
  <c r="G36" i="78" s="1"/>
  <c r="J36" i="78" s="1"/>
  <c r="E36" i="79" s="1"/>
  <c r="G36" i="79" s="1"/>
  <c r="J36" i="79" s="1"/>
  <c r="E108" i="78"/>
  <c r="G108" i="78" s="1"/>
  <c r="J108" i="78" s="1"/>
  <c r="E108" i="79" s="1"/>
  <c r="G108" i="79" s="1"/>
  <c r="J108" i="79" s="1"/>
  <c r="E74" i="78"/>
  <c r="G74" i="78" s="1"/>
  <c r="J74" i="78" s="1"/>
  <c r="E74" i="79" s="1"/>
  <c r="G74" i="79" s="1"/>
  <c r="J74" i="79" s="1"/>
  <c r="E51" i="78"/>
  <c r="G51" i="78" s="1"/>
  <c r="J51" i="78" s="1"/>
  <c r="E51" i="79" s="1"/>
  <c r="G51" i="79" s="1"/>
  <c r="J51" i="79" s="1"/>
  <c r="E58" i="78"/>
  <c r="G58" i="78" s="1"/>
  <c r="J58" i="78" s="1"/>
  <c r="E58" i="79" s="1"/>
  <c r="G58" i="79" s="1"/>
  <c r="J58" i="79" s="1"/>
  <c r="E79" i="78"/>
  <c r="G79" i="78" s="1"/>
  <c r="J79" i="78" s="1"/>
  <c r="E65" i="78"/>
  <c r="G65" i="78" s="1"/>
  <c r="J65" i="78" s="1"/>
  <c r="E50" i="78"/>
  <c r="G50" i="78" s="1"/>
  <c r="J50" i="78" s="1"/>
  <c r="E50" i="79" s="1"/>
  <c r="G50" i="79" s="1"/>
  <c r="J50" i="79" s="1"/>
  <c r="E34" i="78"/>
  <c r="G34" i="78" s="1"/>
  <c r="J34" i="78" s="1"/>
  <c r="E34" i="79" s="1"/>
  <c r="G34" i="79" s="1"/>
  <c r="J34" i="79" s="1"/>
  <c r="E54" i="78"/>
  <c r="G54" i="78" s="1"/>
  <c r="J54" i="78" s="1"/>
  <c r="E54" i="79" s="1"/>
  <c r="G54" i="79" s="1"/>
  <c r="J54" i="79" s="1"/>
  <c r="E158" i="78"/>
  <c r="G158" i="78" s="1"/>
  <c r="J158" i="78" s="1"/>
  <c r="E143" i="78"/>
  <c r="G143" i="78" s="1"/>
  <c r="J143" i="78" s="1"/>
  <c r="E143" i="79" s="1"/>
  <c r="G143" i="79" s="1"/>
  <c r="J143" i="79" s="1"/>
  <c r="E166" i="78"/>
  <c r="G166" i="78" s="1"/>
  <c r="J166" i="78" s="1"/>
  <c r="G245" i="94"/>
  <c r="J245" i="94" s="1"/>
  <c r="E237" i="94"/>
  <c r="G237" i="94" s="1"/>
  <c r="J237" i="94" s="1"/>
  <c r="E71" i="86"/>
  <c r="G71" i="86" s="1"/>
  <c r="J71" i="86" s="1"/>
  <c r="E71" i="87" s="1"/>
  <c r="G71" i="87" s="1"/>
  <c r="J71" i="87" s="1"/>
  <c r="E71" i="88" s="1"/>
  <c r="G229" i="96"/>
  <c r="J229" i="96" s="1"/>
  <c r="E229" i="97" s="1"/>
  <c r="G229" i="97" s="1"/>
  <c r="J229" i="97" s="1"/>
  <c r="G237" i="98" s="1"/>
  <c r="J237" i="98" s="1"/>
  <c r="G245" i="99" s="1"/>
  <c r="J245" i="99" s="1"/>
  <c r="E70" i="86"/>
  <c r="G70" i="86" s="1"/>
  <c r="J70" i="86" s="1"/>
  <c r="E70" i="87" s="1"/>
  <c r="G70" i="87" s="1"/>
  <c r="J70" i="87" s="1"/>
  <c r="E70" i="88" s="1"/>
  <c r="G249" i="88"/>
  <c r="J249" i="88" s="1"/>
  <c r="E241" i="88"/>
  <c r="G252" i="90"/>
  <c r="J252" i="90" s="1"/>
  <c r="E239" i="90"/>
  <c r="G239" i="90" s="1"/>
  <c r="J239" i="90" s="1"/>
  <c r="E175" i="86"/>
  <c r="G175" i="86" s="1"/>
  <c r="J175" i="86" s="1"/>
  <c r="E175" i="87" s="1"/>
  <c r="G175" i="87" s="1"/>
  <c r="J175" i="87" s="1"/>
  <c r="E175" i="88" s="1"/>
  <c r="E113" i="89"/>
  <c r="G113" i="89" s="1"/>
  <c r="J113" i="89" s="1"/>
  <c r="E113" i="90" s="1"/>
  <c r="G113" i="90" s="1"/>
  <c r="J113" i="90" s="1"/>
  <c r="G235" i="78"/>
  <c r="J235" i="78" s="1"/>
  <c r="G86" i="78"/>
  <c r="J86" i="78" s="1"/>
  <c r="G87" i="78"/>
  <c r="J87" i="78" s="1"/>
  <c r="G240" i="88"/>
  <c r="J240" i="88" s="1"/>
  <c r="E240" i="89" s="1"/>
  <c r="G241" i="88"/>
  <c r="J241" i="88" s="1"/>
  <c r="G232" i="88"/>
  <c r="J232" i="88" s="1"/>
  <c r="E232" i="89" s="1"/>
  <c r="G230" i="78"/>
  <c r="J230" i="78" s="1"/>
  <c r="G238" i="78"/>
  <c r="J238" i="78" s="1"/>
  <c r="G231" i="91"/>
  <c r="J231" i="91" s="1"/>
  <c r="E231" i="92" s="1"/>
  <c r="G253" i="79"/>
  <c r="J253" i="79" s="1"/>
  <c r="G259" i="78"/>
  <c r="J259" i="78" s="1"/>
  <c r="G102" i="79"/>
  <c r="J102" i="79" s="1"/>
  <c r="E102" i="80" s="1"/>
  <c r="G10" i="91"/>
  <c r="J10" i="91" s="1"/>
  <c r="E10" i="92" s="1"/>
  <c r="G9" i="91"/>
  <c r="J9" i="91" s="1"/>
  <c r="E9" i="92" s="1"/>
  <c r="G104" i="79"/>
  <c r="J104" i="79" s="1"/>
  <c r="G11" i="91"/>
  <c r="J11" i="91" s="1"/>
  <c r="E11" i="92" s="1"/>
  <c r="G186" i="79"/>
  <c r="J186" i="79" s="1"/>
  <c r="G190" i="79"/>
  <c r="J190" i="79" s="1"/>
  <c r="E190" i="80" s="1"/>
  <c r="G256" i="79"/>
  <c r="J256" i="79" s="1"/>
  <c r="G256" i="80" s="1"/>
  <c r="J256" i="80" s="1"/>
  <c r="G167" i="78"/>
  <c r="J167" i="78" s="1"/>
  <c r="E167" i="79" s="1"/>
  <c r="G92" i="78"/>
  <c r="J92" i="78" s="1"/>
  <c r="E92" i="79" s="1"/>
  <c r="G228" i="78"/>
  <c r="J228" i="78" s="1"/>
  <c r="G176" i="78"/>
  <c r="J176" i="78" s="1"/>
  <c r="E176" i="79" s="1"/>
  <c r="G139" i="78"/>
  <c r="J139" i="78" s="1"/>
  <c r="E139" i="79" s="1"/>
  <c r="G42" i="78"/>
  <c r="J42" i="78" s="1"/>
  <c r="E42" i="79" s="1"/>
  <c r="G30" i="78"/>
  <c r="J30" i="78" s="1"/>
  <c r="E30" i="79" s="1"/>
  <c r="G142" i="78"/>
  <c r="J142" i="78" s="1"/>
  <c r="E142" i="79" s="1"/>
  <c r="G163" i="78"/>
  <c r="J163" i="78" s="1"/>
  <c r="E163" i="79" s="1"/>
  <c r="G67" i="78"/>
  <c r="J67" i="78" s="1"/>
  <c r="E67" i="79" s="1"/>
  <c r="G183" i="78"/>
  <c r="J183" i="78" s="1"/>
  <c r="E183" i="79" s="1"/>
  <c r="G97" i="78"/>
  <c r="J97" i="78" s="1"/>
  <c r="E97" i="79" s="1"/>
  <c r="G223" i="78"/>
  <c r="J223" i="78" s="1"/>
  <c r="E223" i="79" s="1"/>
  <c r="G69" i="78"/>
  <c r="J69" i="78" s="1"/>
  <c r="E69" i="79" s="1"/>
  <c r="G48" i="78"/>
  <c r="J48" i="78" s="1"/>
  <c r="E48" i="79" s="1"/>
  <c r="G101" i="78"/>
  <c r="J101" i="78" s="1"/>
  <c r="E101" i="79" s="1"/>
  <c r="G254" i="78"/>
  <c r="J254" i="78" s="1"/>
  <c r="G184" i="78"/>
  <c r="J184" i="78" s="1"/>
  <c r="E184" i="79" s="1"/>
  <c r="G248" i="78"/>
  <c r="J248" i="78" s="1"/>
  <c r="G220" i="78"/>
  <c r="J220" i="78" s="1"/>
  <c r="E220" i="79" s="1"/>
  <c r="G72" i="78"/>
  <c r="J72" i="78" s="1"/>
  <c r="E72" i="79" s="1"/>
  <c r="G55" i="78"/>
  <c r="J55" i="78" s="1"/>
  <c r="E55" i="79" s="1"/>
  <c r="G185" i="78"/>
  <c r="J185" i="78" s="1"/>
  <c r="E185" i="79" s="1"/>
  <c r="G172" i="78"/>
  <c r="J172" i="78" s="1"/>
  <c r="E172" i="79" s="1"/>
  <c r="G146" i="78"/>
  <c r="J146" i="78" s="1"/>
  <c r="E146" i="79" s="1"/>
  <c r="G85" i="78"/>
  <c r="J85" i="78" s="1"/>
  <c r="E85" i="79" s="1"/>
  <c r="G227" i="78"/>
  <c r="J227" i="78" s="1"/>
  <c r="G138" i="78"/>
  <c r="J138" i="78" s="1"/>
  <c r="E138" i="79" s="1"/>
  <c r="G121" i="78"/>
  <c r="J121" i="78" s="1"/>
  <c r="G117" i="78"/>
  <c r="J117" i="78" s="1"/>
  <c r="E117" i="79" s="1"/>
  <c r="G32" i="78"/>
  <c r="J32" i="78" s="1"/>
  <c r="E32" i="79" s="1"/>
  <c r="G233" i="78"/>
  <c r="J233" i="78" s="1"/>
  <c r="E233" i="79" s="1"/>
  <c r="G111" i="78"/>
  <c r="J111" i="78" s="1"/>
  <c r="E111" i="79" s="1"/>
  <c r="G116" i="78"/>
  <c r="J116" i="78" s="1"/>
  <c r="E116" i="79" s="1"/>
  <c r="G130" i="78"/>
  <c r="J130" i="78" s="1"/>
  <c r="E130" i="79" s="1"/>
  <c r="G234" i="78"/>
  <c r="J234" i="78" s="1"/>
  <c r="G123" i="78"/>
  <c r="J123" i="78" s="1"/>
  <c r="E123" i="79" s="1"/>
  <c r="G91" i="78"/>
  <c r="J91" i="78" s="1"/>
  <c r="E91" i="79" s="1"/>
  <c r="G107" i="78"/>
  <c r="J107" i="78" s="1"/>
  <c r="E107" i="79" s="1"/>
  <c r="G90" i="78"/>
  <c r="J90" i="78" s="1"/>
  <c r="E90" i="79" s="1"/>
  <c r="G112" i="78"/>
  <c r="J112" i="78" s="1"/>
  <c r="E112" i="79" s="1"/>
  <c r="G95" i="78"/>
  <c r="J95" i="78" s="1"/>
  <c r="E95" i="79" s="1"/>
  <c r="G81" i="78"/>
  <c r="J81" i="78" s="1"/>
  <c r="E81" i="79" s="1"/>
  <c r="G258" i="78"/>
  <c r="J258" i="78" s="1"/>
  <c r="G154" i="78"/>
  <c r="J154" i="78" s="1"/>
  <c r="E154" i="79" s="1"/>
  <c r="G120" i="78"/>
  <c r="J120" i="78" s="1"/>
  <c r="G159" i="78"/>
  <c r="J159" i="78" s="1"/>
  <c r="E159" i="79" s="1"/>
  <c r="G191" i="78"/>
  <c r="J191" i="78" s="1"/>
  <c r="E191" i="79" s="1"/>
  <c r="G53" i="78"/>
  <c r="J53" i="78" s="1"/>
  <c r="E53" i="79" s="1"/>
  <c r="G222" i="78"/>
  <c r="J222" i="78" s="1"/>
  <c r="E222" i="79" s="1"/>
  <c r="G137" i="78"/>
  <c r="J137" i="78" s="1"/>
  <c r="E137" i="79" s="1"/>
  <c r="G164" i="78"/>
  <c r="J164" i="78" s="1"/>
  <c r="E164" i="79" s="1"/>
  <c r="G162" i="78"/>
  <c r="J162" i="78" s="1"/>
  <c r="E162" i="79" s="1"/>
  <c r="G224" i="78"/>
  <c r="J224" i="78" s="1"/>
  <c r="E224" i="79" s="1"/>
  <c r="G73" i="78"/>
  <c r="J73" i="78" s="1"/>
  <c r="E73" i="79" s="1"/>
  <c r="G145" i="78"/>
  <c r="J145" i="78" s="1"/>
  <c r="E145" i="79" s="1"/>
  <c r="G255" i="79"/>
  <c r="J255" i="79" s="1"/>
  <c r="G255" i="80" s="1"/>
  <c r="J255" i="80" s="1"/>
  <c r="G68" i="78"/>
  <c r="J68" i="78" s="1"/>
  <c r="E68" i="79" s="1"/>
  <c r="G110" i="78"/>
  <c r="J110" i="78" s="1"/>
  <c r="E110" i="79" s="1"/>
  <c r="G106" i="78"/>
  <c r="J106" i="78" s="1"/>
  <c r="E106" i="79" s="1"/>
  <c r="G180" i="78"/>
  <c r="J180" i="78" s="1"/>
  <c r="E180" i="79" s="1"/>
  <c r="G62" i="78"/>
  <c r="J62" i="78" s="1"/>
  <c r="E62" i="79" s="1"/>
  <c r="G144" i="78"/>
  <c r="J144" i="78" s="1"/>
  <c r="E144" i="79" s="1"/>
  <c r="G59" i="78"/>
  <c r="J59" i="78" s="1"/>
  <c r="E59" i="79" s="1"/>
  <c r="G196" i="91"/>
  <c r="J196" i="91" s="1"/>
  <c r="E196" i="92" s="1"/>
  <c r="G203" i="91"/>
  <c r="J203" i="91" s="1"/>
  <c r="E203" i="92" s="1"/>
  <c r="G208" i="92"/>
  <c r="J208" i="92" s="1"/>
  <c r="E208" i="93" s="1"/>
  <c r="G211" i="91"/>
  <c r="J211" i="91" s="1"/>
  <c r="E211" i="92" s="1"/>
  <c r="G157" i="91"/>
  <c r="J157" i="91" s="1"/>
  <c r="E157" i="92" s="1"/>
  <c r="G39" i="91"/>
  <c r="J39" i="91" s="1"/>
  <c r="E39" i="92" s="1"/>
  <c r="G193" i="92"/>
  <c r="J193" i="92" s="1"/>
  <c r="E193" i="93" s="1"/>
  <c r="G210" i="91"/>
  <c r="J210" i="91" s="1"/>
  <c r="E210" i="92" s="1"/>
  <c r="G212" i="91"/>
  <c r="J212" i="91" s="1"/>
  <c r="E212" i="92" s="1"/>
  <c r="G147" i="91"/>
  <c r="J147" i="91" s="1"/>
  <c r="E147" i="92" s="1"/>
  <c r="G205" i="92"/>
  <c r="J205" i="92" s="1"/>
  <c r="E205" i="93" s="1"/>
  <c r="G198" i="91"/>
  <c r="J198" i="91" s="1"/>
  <c r="E198" i="92" s="1"/>
  <c r="G125" i="92"/>
  <c r="J125" i="92" s="1"/>
  <c r="E125" i="93" s="1"/>
  <c r="G128" i="91"/>
  <c r="J128" i="91" s="1"/>
  <c r="E128" i="92" s="1"/>
  <c r="G153" i="92"/>
  <c r="J153" i="92" s="1"/>
  <c r="E153" i="93" s="1"/>
  <c r="G177" i="92"/>
  <c r="J177" i="92" s="1"/>
  <c r="E177" i="93" s="1"/>
  <c r="G155" i="92"/>
  <c r="J155" i="92" s="1"/>
  <c r="E155" i="93" s="1"/>
  <c r="G181" i="92"/>
  <c r="J181" i="92" s="1"/>
  <c r="E181" i="93" s="1"/>
  <c r="G156" i="91"/>
  <c r="J156" i="91" s="1"/>
  <c r="E156" i="92" s="1"/>
  <c r="G119" i="77"/>
  <c r="J119" i="77" s="1"/>
  <c r="G122" i="77"/>
  <c r="J122" i="77" s="1"/>
  <c r="G132" i="77"/>
  <c r="J132" i="77" s="1"/>
  <c r="E132" i="78" s="1"/>
  <c r="G165" i="77"/>
  <c r="J165" i="77" s="1"/>
  <c r="G194" i="92"/>
  <c r="J194" i="92" s="1"/>
  <c r="E194" i="93" s="1"/>
  <c r="G221" i="77"/>
  <c r="J221" i="77" s="1"/>
  <c r="G161" i="77"/>
  <c r="J161" i="77" s="1"/>
  <c r="E161" i="78" s="1"/>
  <c r="G126" i="92"/>
  <c r="J126" i="92" s="1"/>
  <c r="E126" i="93" s="1"/>
  <c r="G202" i="91"/>
  <c r="J202" i="91" s="1"/>
  <c r="E202" i="92" s="1"/>
  <c r="G83" i="92"/>
  <c r="J83" i="92" s="1"/>
  <c r="E83" i="93" s="1"/>
  <c r="G127" i="92"/>
  <c r="J127" i="92" s="1"/>
  <c r="E127" i="93" s="1"/>
  <c r="G209" i="91"/>
  <c r="J209" i="91" s="1"/>
  <c r="E209" i="92" s="1"/>
  <c r="G152" i="92"/>
  <c r="J152" i="92" s="1"/>
  <c r="E152" i="93" s="1"/>
  <c r="G204" i="91"/>
  <c r="J204" i="91" s="1"/>
  <c r="E204" i="92" s="1"/>
  <c r="G206" i="92"/>
  <c r="J206" i="92" s="1"/>
  <c r="E206" i="93" s="1"/>
  <c r="G195" i="91"/>
  <c r="J195" i="91" s="1"/>
  <c r="E195" i="92" s="1"/>
  <c r="G151" i="92"/>
  <c r="J151" i="92" s="1"/>
  <c r="E151" i="93" s="1"/>
  <c r="G134" i="77"/>
  <c r="J134" i="77" s="1"/>
  <c r="E134" i="78" s="1"/>
  <c r="G38" i="77"/>
  <c r="J38" i="77" s="1"/>
  <c r="G96" i="77"/>
  <c r="J96" i="77" s="1"/>
  <c r="E96" i="78" s="1"/>
  <c r="G136" i="77"/>
  <c r="J136" i="77" s="1"/>
  <c r="G213" i="92"/>
  <c r="J213" i="92" s="1"/>
  <c r="E213" i="93" s="1"/>
  <c r="G182" i="91"/>
  <c r="J182" i="91" s="1"/>
  <c r="E182" i="92" s="1"/>
  <c r="G226" i="92"/>
  <c r="J226" i="92" s="1"/>
  <c r="E226" i="93" s="1"/>
  <c r="G197" i="91"/>
  <c r="J197" i="91" s="1"/>
  <c r="E197" i="92" s="1"/>
  <c r="G149" i="91"/>
  <c r="J149" i="91" s="1"/>
  <c r="E149" i="92" s="1"/>
  <c r="G148" i="92"/>
  <c r="J148" i="92" s="1"/>
  <c r="E148" i="93" s="1"/>
  <c r="G150" i="91"/>
  <c r="J150" i="91" s="1"/>
  <c r="E150" i="92" s="1"/>
  <c r="G84" i="92"/>
  <c r="J84" i="92" s="1"/>
  <c r="E84" i="93" s="1"/>
  <c r="G23" i="79"/>
  <c r="J23" i="79" s="1"/>
  <c r="E23" i="80" s="1"/>
  <c r="G22" i="79"/>
  <c r="J22" i="79" s="1"/>
  <c r="E22" i="80" s="1"/>
  <c r="G24" i="79"/>
  <c r="J24" i="79" s="1"/>
  <c r="E24" i="80" s="1"/>
  <c r="G20" i="79"/>
  <c r="J20" i="79" s="1"/>
  <c r="E20" i="80" s="1"/>
  <c r="G26" i="79"/>
  <c r="J26" i="79" s="1"/>
  <c r="E26" i="80" s="1"/>
  <c r="G21" i="79"/>
  <c r="J21" i="79" s="1"/>
  <c r="E21" i="80" s="1"/>
  <c r="G25" i="79"/>
  <c r="J25" i="79" s="1"/>
  <c r="E25" i="80" s="1"/>
  <c r="G19" i="79"/>
  <c r="J19" i="79" s="1"/>
  <c r="E19" i="80" s="1"/>
  <c r="G168" i="80"/>
  <c r="J168" i="80" s="1"/>
  <c r="E168" i="81" s="1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E34" i="80" l="1"/>
  <c r="G34" i="80" s="1"/>
  <c r="J34" i="80" s="1"/>
  <c r="E34" i="81" s="1"/>
  <c r="G34" i="81" s="1"/>
  <c r="J34" i="81" s="1"/>
  <c r="E34" i="82" s="1"/>
  <c r="E77" i="80"/>
  <c r="G77" i="80" s="1"/>
  <c r="J77" i="80" s="1"/>
  <c r="E77" i="81" s="1"/>
  <c r="G77" i="81" s="1"/>
  <c r="J77" i="81" s="1"/>
  <c r="E77" i="82" s="1"/>
  <c r="E100" i="80"/>
  <c r="G100" i="80" s="1"/>
  <c r="J100" i="80" s="1"/>
  <c r="E100" i="81" s="1"/>
  <c r="G100" i="81" s="1"/>
  <c r="J100" i="81" s="1"/>
  <c r="E100" i="82" s="1"/>
  <c r="E29" i="80"/>
  <c r="G29" i="80" s="1"/>
  <c r="J29" i="80" s="1"/>
  <c r="E29" i="81" s="1"/>
  <c r="G29" i="81" s="1"/>
  <c r="J29" i="81" s="1"/>
  <c r="E29" i="82" s="1"/>
  <c r="E192" i="79"/>
  <c r="G192" i="79" s="1"/>
  <c r="J192" i="79" s="1"/>
  <c r="E192" i="80" s="1"/>
  <c r="G192" i="80" s="1"/>
  <c r="J192" i="80" s="1"/>
  <c r="E192" i="81" s="1"/>
  <c r="G192" i="81" s="1"/>
  <c r="J192" i="81" s="1"/>
  <c r="E192" i="82" s="1"/>
  <c r="E36" i="80"/>
  <c r="G36" i="80" s="1"/>
  <c r="J36" i="80" s="1"/>
  <c r="E36" i="81" s="1"/>
  <c r="G36" i="81" s="1"/>
  <c r="J36" i="81" s="1"/>
  <c r="E36" i="82" s="1"/>
  <c r="E166" i="79"/>
  <c r="G166" i="79" s="1"/>
  <c r="J166" i="79" s="1"/>
  <c r="E166" i="80" s="1"/>
  <c r="G166" i="80" s="1"/>
  <c r="J166" i="80" s="1"/>
  <c r="E166" i="81" s="1"/>
  <c r="G166" i="81" s="1"/>
  <c r="J166" i="81" s="1"/>
  <c r="E166" i="82" s="1"/>
  <c r="E65" i="79"/>
  <c r="G65" i="79" s="1"/>
  <c r="J65" i="79" s="1"/>
  <c r="E65" i="80" s="1"/>
  <c r="G65" i="80" s="1"/>
  <c r="J65" i="80" s="1"/>
  <c r="E65" i="81" s="1"/>
  <c r="G65" i="81" s="1"/>
  <c r="J65" i="81" s="1"/>
  <c r="E65" i="82" s="1"/>
  <c r="E44" i="80"/>
  <c r="G44" i="80" s="1"/>
  <c r="J44" i="80" s="1"/>
  <c r="E44" i="81" s="1"/>
  <c r="G44" i="81" s="1"/>
  <c r="J44" i="81" s="1"/>
  <c r="E44" i="82" s="1"/>
  <c r="E64" i="80"/>
  <c r="G64" i="80" s="1"/>
  <c r="J64" i="80" s="1"/>
  <c r="E64" i="81" s="1"/>
  <c r="G64" i="81" s="1"/>
  <c r="J64" i="81" s="1"/>
  <c r="E64" i="82" s="1"/>
  <c r="E57" i="80"/>
  <c r="G57" i="80" s="1"/>
  <c r="J57" i="80" s="1"/>
  <c r="E57" i="81" s="1"/>
  <c r="G57" i="81" s="1"/>
  <c r="J57" i="81" s="1"/>
  <c r="E57" i="82" s="1"/>
  <c r="E170" i="79"/>
  <c r="G170" i="79" s="1"/>
  <c r="J170" i="79" s="1"/>
  <c r="E170" i="80" s="1"/>
  <c r="G170" i="80" s="1"/>
  <c r="J170" i="80" s="1"/>
  <c r="E170" i="81" s="1"/>
  <c r="G170" i="81" s="1"/>
  <c r="J170" i="81" s="1"/>
  <c r="E170" i="82" s="1"/>
  <c r="E98" i="80"/>
  <c r="G98" i="80" s="1"/>
  <c r="J98" i="80" s="1"/>
  <c r="E98" i="81" s="1"/>
  <c r="G98" i="81" s="1"/>
  <c r="J98" i="81" s="1"/>
  <c r="E98" i="82" s="1"/>
  <c r="E52" i="80"/>
  <c r="G52" i="80" s="1"/>
  <c r="J52" i="80" s="1"/>
  <c r="E52" i="81" s="1"/>
  <c r="G52" i="81" s="1"/>
  <c r="J52" i="81" s="1"/>
  <c r="E52" i="82" s="1"/>
  <c r="E140" i="80"/>
  <c r="G140" i="80" s="1"/>
  <c r="J140" i="80" s="1"/>
  <c r="E140" i="81" s="1"/>
  <c r="G140" i="81" s="1"/>
  <c r="J140" i="81" s="1"/>
  <c r="E140" i="82" s="1"/>
  <c r="E89" i="80"/>
  <c r="G89" i="80" s="1"/>
  <c r="J89" i="80" s="1"/>
  <c r="E89" i="81" s="1"/>
  <c r="G89" i="81" s="1"/>
  <c r="J89" i="81" s="1"/>
  <c r="E89" i="82" s="1"/>
  <c r="E58" i="80"/>
  <c r="G58" i="80" s="1"/>
  <c r="J58" i="80" s="1"/>
  <c r="E66" i="79"/>
  <c r="G66" i="79" s="1"/>
  <c r="J66" i="79" s="1"/>
  <c r="E66" i="80" s="1"/>
  <c r="G66" i="80" s="1"/>
  <c r="J66" i="80" s="1"/>
  <c r="E66" i="81" s="1"/>
  <c r="G66" i="81" s="1"/>
  <c r="J66" i="81" s="1"/>
  <c r="E66" i="82" s="1"/>
  <c r="E37" i="80"/>
  <c r="G37" i="80" s="1"/>
  <c r="J37" i="80" s="1"/>
  <c r="E37" i="81" s="1"/>
  <c r="G37" i="81" s="1"/>
  <c r="J37" i="81" s="1"/>
  <c r="E37" i="82" s="1"/>
  <c r="E61" i="80"/>
  <c r="G61" i="80" s="1"/>
  <c r="J61" i="80" s="1"/>
  <c r="E61" i="81" s="1"/>
  <c r="G61" i="81" s="1"/>
  <c r="J61" i="81" s="1"/>
  <c r="E61" i="82" s="1"/>
  <c r="E225" i="80"/>
  <c r="G225" i="80" s="1"/>
  <c r="J225" i="80" s="1"/>
  <c r="E225" i="81" s="1"/>
  <c r="G225" i="81" s="1"/>
  <c r="J225" i="81" s="1"/>
  <c r="E225" i="82" s="1"/>
  <c r="E31" i="80"/>
  <c r="G31" i="80" s="1"/>
  <c r="J31" i="80" s="1"/>
  <c r="E31" i="81" s="1"/>
  <c r="G31" i="81" s="1"/>
  <c r="J31" i="81" s="1"/>
  <c r="E31" i="82" s="1"/>
  <c r="E215" i="80"/>
  <c r="G215" i="80" s="1"/>
  <c r="J215" i="80" s="1"/>
  <c r="E215" i="81" s="1"/>
  <c r="G215" i="81" s="1"/>
  <c r="J215" i="81" s="1"/>
  <c r="E215" i="82" s="1"/>
  <c r="E158" i="79"/>
  <c r="G158" i="79" s="1"/>
  <c r="J158" i="79" s="1"/>
  <c r="E158" i="80" s="1"/>
  <c r="G158" i="80" s="1"/>
  <c r="J158" i="80" s="1"/>
  <c r="E158" i="81" s="1"/>
  <c r="G158" i="81" s="1"/>
  <c r="J158" i="81" s="1"/>
  <c r="E158" i="82" s="1"/>
  <c r="E41" i="80"/>
  <c r="G41" i="80" s="1"/>
  <c r="J41" i="80" s="1"/>
  <c r="E41" i="81" s="1"/>
  <c r="G41" i="81" s="1"/>
  <c r="J41" i="81" s="1"/>
  <c r="E41" i="82" s="1"/>
  <c r="E56" i="80"/>
  <c r="G56" i="80" s="1"/>
  <c r="J56" i="80" s="1"/>
  <c r="E56" i="81" s="1"/>
  <c r="G56" i="81" s="1"/>
  <c r="J56" i="81" s="1"/>
  <c r="E56" i="82" s="1"/>
  <c r="E160" i="79"/>
  <c r="G160" i="79" s="1"/>
  <c r="J160" i="79" s="1"/>
  <c r="E160" i="80" s="1"/>
  <c r="G160" i="80" s="1"/>
  <c r="J160" i="80" s="1"/>
  <c r="E160" i="81" s="1"/>
  <c r="G160" i="81" s="1"/>
  <c r="J160" i="81" s="1"/>
  <c r="E160" i="82" s="1"/>
  <c r="E115" i="80"/>
  <c r="G115" i="80" s="1"/>
  <c r="J115" i="80" s="1"/>
  <c r="E115" i="81" s="1"/>
  <c r="G115" i="81" s="1"/>
  <c r="J115" i="81" s="1"/>
  <c r="E115" i="82" s="1"/>
  <c r="E79" i="79"/>
  <c r="G79" i="79" s="1"/>
  <c r="J79" i="79" s="1"/>
  <c r="E79" i="80" s="1"/>
  <c r="G79" i="80" s="1"/>
  <c r="J79" i="80" s="1"/>
  <c r="E79" i="81" s="1"/>
  <c r="G79" i="81" s="1"/>
  <c r="J79" i="81" s="1"/>
  <c r="E79" i="82" s="1"/>
  <c r="E99" i="80"/>
  <c r="G99" i="80" s="1"/>
  <c r="J99" i="80" s="1"/>
  <c r="E99" i="81" s="1"/>
  <c r="G99" i="81" s="1"/>
  <c r="J99" i="81" s="1"/>
  <c r="E99" i="82" s="1"/>
  <c r="E54" i="80"/>
  <c r="G54" i="80" s="1"/>
  <c r="J54" i="80" s="1"/>
  <c r="E54" i="81" s="1"/>
  <c r="G54" i="81" s="1"/>
  <c r="J54" i="81" s="1"/>
  <c r="E54" i="82" s="1"/>
  <c r="E179" i="80"/>
  <c r="G179" i="80" s="1"/>
  <c r="J179" i="80" s="1"/>
  <c r="E179" i="81" s="1"/>
  <c r="G179" i="81" s="1"/>
  <c r="J179" i="81" s="1"/>
  <c r="E179" i="82" s="1"/>
  <c r="E118" i="80"/>
  <c r="G118" i="80" s="1"/>
  <c r="J118" i="80" s="1"/>
  <c r="E118" i="81" s="1"/>
  <c r="G118" i="81" s="1"/>
  <c r="J118" i="81" s="1"/>
  <c r="E118" i="82" s="1"/>
  <c r="E141" i="80"/>
  <c r="G141" i="80" s="1"/>
  <c r="J141" i="80" s="1"/>
  <c r="E141" i="81" s="1"/>
  <c r="G141" i="81" s="1"/>
  <c r="J141" i="81" s="1"/>
  <c r="E141" i="82" s="1"/>
  <c r="E43" i="80"/>
  <c r="G43" i="80" s="1"/>
  <c r="J43" i="80" s="1"/>
  <c r="E43" i="81" s="1"/>
  <c r="G43" i="81" s="1"/>
  <c r="J43" i="81" s="1"/>
  <c r="E43" i="82" s="1"/>
  <c r="E171" i="80"/>
  <c r="G171" i="80" s="1"/>
  <c r="J171" i="80" s="1"/>
  <c r="E171" i="81" s="1"/>
  <c r="G171" i="81" s="1"/>
  <c r="J171" i="81" s="1"/>
  <c r="E171" i="82" s="1"/>
  <c r="G74" i="80"/>
  <c r="J74" i="80" s="1"/>
  <c r="E74" i="81" s="1"/>
  <c r="G74" i="81" s="1"/>
  <c r="J74" i="81" s="1"/>
  <c r="E74" i="82" s="1"/>
  <c r="E74" i="80"/>
  <c r="E33" i="80"/>
  <c r="G33" i="80" s="1"/>
  <c r="J33" i="80" s="1"/>
  <c r="E33" i="81" s="1"/>
  <c r="G33" i="81" s="1"/>
  <c r="J33" i="81" s="1"/>
  <c r="E33" i="82" s="1"/>
  <c r="E46" i="80"/>
  <c r="G46" i="80" s="1"/>
  <c r="J46" i="80" s="1"/>
  <c r="E46" i="81" s="1"/>
  <c r="G46" i="81" s="1"/>
  <c r="J46" i="81" s="1"/>
  <c r="E46" i="82" s="1"/>
  <c r="E47" i="80"/>
  <c r="G47" i="80" s="1"/>
  <c r="J47" i="80" s="1"/>
  <c r="E47" i="81" s="1"/>
  <c r="G47" i="81" s="1"/>
  <c r="J47" i="81" s="1"/>
  <c r="E47" i="82" s="1"/>
  <c r="E49" i="80"/>
  <c r="G49" i="80" s="1"/>
  <c r="J49" i="80" s="1"/>
  <c r="E49" i="81" s="1"/>
  <c r="G49" i="81" s="1"/>
  <c r="J49" i="81" s="1"/>
  <c r="E49" i="82" s="1"/>
  <c r="E108" i="80"/>
  <c r="G108" i="80" s="1"/>
  <c r="J108" i="80" s="1"/>
  <c r="E108" i="81" s="1"/>
  <c r="G108" i="81" s="1"/>
  <c r="J108" i="81" s="1"/>
  <c r="E108" i="82" s="1"/>
  <c r="E27" i="80"/>
  <c r="G27" i="80" s="1"/>
  <c r="J27" i="80" s="1"/>
  <c r="E27" i="81" s="1"/>
  <c r="G27" i="81" s="1"/>
  <c r="J27" i="81" s="1"/>
  <c r="E27" i="82" s="1"/>
  <c r="E28" i="80"/>
  <c r="G28" i="80" s="1"/>
  <c r="J28" i="80" s="1"/>
  <c r="E28" i="81" s="1"/>
  <c r="G28" i="81" s="1"/>
  <c r="J28" i="81" s="1"/>
  <c r="E28" i="82" s="1"/>
  <c r="E40" i="80"/>
  <c r="G40" i="80" s="1"/>
  <c r="J40" i="80" s="1"/>
  <c r="E40" i="81" s="1"/>
  <c r="G40" i="81" s="1"/>
  <c r="J40" i="81" s="1"/>
  <c r="E40" i="82" s="1"/>
  <c r="E136" i="78"/>
  <c r="G136" i="78" s="1"/>
  <c r="J136" i="78" s="1"/>
  <c r="E136" i="79" s="1"/>
  <c r="E50" i="80"/>
  <c r="G50" i="80" s="1"/>
  <c r="J50" i="80" s="1"/>
  <c r="E50" i="81" s="1"/>
  <c r="G50" i="81" s="1"/>
  <c r="J50" i="81" s="1"/>
  <c r="E50" i="82" s="1"/>
  <c r="E78" i="80"/>
  <c r="G78" i="80" s="1"/>
  <c r="J78" i="80" s="1"/>
  <c r="E78" i="81" s="1"/>
  <c r="G78" i="81" s="1"/>
  <c r="J78" i="81" s="1"/>
  <c r="E78" i="82" s="1"/>
  <c r="E104" i="80"/>
  <c r="G104" i="80" s="1"/>
  <c r="J104" i="80" s="1"/>
  <c r="E104" i="81" s="1"/>
  <c r="G104" i="81" s="1"/>
  <c r="J104" i="81" s="1"/>
  <c r="E104" i="82" s="1"/>
  <c r="E165" i="78"/>
  <c r="G165" i="78" s="1"/>
  <c r="J165" i="78" s="1"/>
  <c r="E80" i="80"/>
  <c r="G80" i="80" s="1"/>
  <c r="J80" i="80" s="1"/>
  <c r="E80" i="81" s="1"/>
  <c r="G80" i="81" s="1"/>
  <c r="J80" i="81" s="1"/>
  <c r="E80" i="82" s="1"/>
  <c r="E230" i="79"/>
  <c r="G230" i="79" s="1"/>
  <c r="J230" i="79" s="1"/>
  <c r="E38" i="78"/>
  <c r="G38" i="78" s="1"/>
  <c r="J38" i="78" s="1"/>
  <c r="E38" i="79" s="1"/>
  <c r="G38" i="79" s="1"/>
  <c r="J38" i="79" s="1"/>
  <c r="E122" i="78"/>
  <c r="G122" i="78" s="1"/>
  <c r="J122" i="78" s="1"/>
  <c r="E122" i="79" s="1"/>
  <c r="G122" i="79" s="1"/>
  <c r="J122" i="79" s="1"/>
  <c r="E143" i="80"/>
  <c r="G143" i="80" s="1"/>
  <c r="J143" i="80" s="1"/>
  <c r="E143" i="81" s="1"/>
  <c r="G143" i="81" s="1"/>
  <c r="J143" i="81" s="1"/>
  <c r="E143" i="82" s="1"/>
  <c r="G88" i="79"/>
  <c r="J88" i="79" s="1"/>
  <c r="E88" i="80" s="1"/>
  <c r="E87" i="79"/>
  <c r="G87" i="79" s="1"/>
  <c r="J87" i="79" s="1"/>
  <c r="E221" i="78"/>
  <c r="G221" i="78" s="1"/>
  <c r="J221" i="78" s="1"/>
  <c r="G247" i="79"/>
  <c r="J247" i="79" s="1"/>
  <c r="G242" i="80" s="1"/>
  <c r="J242" i="80" s="1"/>
  <c r="G250" i="81" s="1"/>
  <c r="J250" i="81" s="1"/>
  <c r="E234" i="79"/>
  <c r="G234" i="79" s="1"/>
  <c r="J234" i="79" s="1"/>
  <c r="E186" i="80"/>
  <c r="G186" i="80" s="1"/>
  <c r="J186" i="80" s="1"/>
  <c r="E186" i="81" s="1"/>
  <c r="G186" i="81" s="1"/>
  <c r="J186" i="81" s="1"/>
  <c r="E186" i="82" s="1"/>
  <c r="E86" i="79"/>
  <c r="G86" i="79" s="1"/>
  <c r="J86" i="79" s="1"/>
  <c r="E86" i="80" s="1"/>
  <c r="G244" i="79"/>
  <c r="J244" i="79" s="1"/>
  <c r="E236" i="79"/>
  <c r="G236" i="79" s="1"/>
  <c r="J236" i="79" s="1"/>
  <c r="E228" i="79"/>
  <c r="G243" i="79"/>
  <c r="J243" i="79" s="1"/>
  <c r="G251" i="80" s="1"/>
  <c r="J251" i="80" s="1"/>
  <c r="E235" i="79"/>
  <c r="G235" i="79" s="1"/>
  <c r="J235" i="79" s="1"/>
  <c r="E51" i="80"/>
  <c r="G51" i="80" s="1"/>
  <c r="J51" i="80" s="1"/>
  <c r="E51" i="81" s="1"/>
  <c r="G51" i="81" s="1"/>
  <c r="J51" i="81" s="1"/>
  <c r="E51" i="82" s="1"/>
  <c r="G246" i="79"/>
  <c r="J246" i="79" s="1"/>
  <c r="E238" i="79"/>
  <c r="G238" i="79" s="1"/>
  <c r="J238" i="79" s="1"/>
  <c r="G249" i="89"/>
  <c r="J249" i="89" s="1"/>
  <c r="E241" i="89"/>
  <c r="G241" i="89" s="1"/>
  <c r="J241" i="89" s="1"/>
  <c r="G252" i="91"/>
  <c r="J252" i="91" s="1"/>
  <c r="E239" i="91"/>
  <c r="G239" i="91" s="1"/>
  <c r="J239" i="91" s="1"/>
  <c r="G245" i="95"/>
  <c r="J245" i="95" s="1"/>
  <c r="E237" i="95"/>
  <c r="G237" i="95" s="1"/>
  <c r="J237" i="95" s="1"/>
  <c r="E113" i="91"/>
  <c r="G113" i="91" s="1"/>
  <c r="J113" i="91" s="1"/>
  <c r="G229" i="98"/>
  <c r="J229" i="98" s="1"/>
  <c r="G237" i="99" s="1"/>
  <c r="J237" i="99" s="1"/>
  <c r="G245" i="100" s="1"/>
  <c r="J245" i="100" s="1"/>
  <c r="G231" i="92"/>
  <c r="J231" i="92" s="1"/>
  <c r="E231" i="93" s="1"/>
  <c r="G232" i="89"/>
  <c r="J232" i="89" s="1"/>
  <c r="E232" i="90" s="1"/>
  <c r="G240" i="89"/>
  <c r="J240" i="89" s="1"/>
  <c r="E240" i="90" s="1"/>
  <c r="G253" i="80"/>
  <c r="J253" i="80" s="1"/>
  <c r="G259" i="79"/>
  <c r="J259" i="79" s="1"/>
  <c r="G110" i="79"/>
  <c r="J110" i="79" s="1"/>
  <c r="E110" i="80" s="1"/>
  <c r="G11" i="92"/>
  <c r="J11" i="92" s="1"/>
  <c r="E11" i="93" s="1"/>
  <c r="G112" i="79"/>
  <c r="J112" i="79" s="1"/>
  <c r="G111" i="79"/>
  <c r="J111" i="79" s="1"/>
  <c r="G62" i="79"/>
  <c r="J62" i="79" s="1"/>
  <c r="E62" i="80" s="1"/>
  <c r="G97" i="79"/>
  <c r="J97" i="79" s="1"/>
  <c r="G145" i="79"/>
  <c r="J145" i="79" s="1"/>
  <c r="G233" i="79"/>
  <c r="J233" i="79" s="1"/>
  <c r="E233" i="80" s="1"/>
  <c r="G53" i="79"/>
  <c r="J53" i="79" s="1"/>
  <c r="G191" i="79"/>
  <c r="J191" i="79" s="1"/>
  <c r="G90" i="79"/>
  <c r="J90" i="79" s="1"/>
  <c r="G144" i="79"/>
  <c r="J144" i="79" s="1"/>
  <c r="G101" i="79"/>
  <c r="J101" i="79" s="1"/>
  <c r="G162" i="79"/>
  <c r="J162" i="79" s="1"/>
  <c r="G154" i="79"/>
  <c r="J154" i="79" s="1"/>
  <c r="G123" i="79"/>
  <c r="J123" i="79" s="1"/>
  <c r="G121" i="79"/>
  <c r="J121" i="79" s="1"/>
  <c r="G121" i="80" s="1"/>
  <c r="J121" i="80" s="1"/>
  <c r="G121" i="81" s="1"/>
  <c r="J121" i="81" s="1"/>
  <c r="G164" i="79"/>
  <c r="J164" i="79" s="1"/>
  <c r="G258" i="79"/>
  <c r="J258" i="79" s="1"/>
  <c r="G173" i="79"/>
  <c r="J173" i="79" s="1"/>
  <c r="G138" i="79"/>
  <c r="J138" i="79" s="1"/>
  <c r="G220" i="79"/>
  <c r="J220" i="79" s="1"/>
  <c r="G176" i="79"/>
  <c r="J176" i="79" s="1"/>
  <c r="E176" i="80" s="1"/>
  <c r="G222" i="79"/>
  <c r="J222" i="79" s="1"/>
  <c r="E222" i="80" s="1"/>
  <c r="G116" i="79"/>
  <c r="J116" i="79" s="1"/>
  <c r="E116" i="80" s="1"/>
  <c r="G185" i="79"/>
  <c r="J185" i="79" s="1"/>
  <c r="E185" i="80" s="1"/>
  <c r="G228" i="79"/>
  <c r="J228" i="79" s="1"/>
  <c r="G180" i="79"/>
  <c r="J180" i="79" s="1"/>
  <c r="E180" i="80" s="1"/>
  <c r="G73" i="79"/>
  <c r="J73" i="79" s="1"/>
  <c r="E73" i="80" s="1"/>
  <c r="G107" i="79"/>
  <c r="J107" i="79" s="1"/>
  <c r="E107" i="80" s="1"/>
  <c r="G55" i="79"/>
  <c r="J55" i="79" s="1"/>
  <c r="E55" i="80" s="1"/>
  <c r="G163" i="79"/>
  <c r="J163" i="79" s="1"/>
  <c r="E163" i="80" s="1"/>
  <c r="G92" i="79"/>
  <c r="J92" i="79" s="1"/>
  <c r="G130" i="79"/>
  <c r="J130" i="79" s="1"/>
  <c r="E130" i="80" s="1"/>
  <c r="G183" i="79"/>
  <c r="J183" i="79" s="1"/>
  <c r="E183" i="80" s="1"/>
  <c r="G6" i="77"/>
  <c r="J6" i="77" s="1"/>
  <c r="E6" i="78" s="1"/>
  <c r="G106" i="79"/>
  <c r="J106" i="79" s="1"/>
  <c r="E106" i="80" s="1"/>
  <c r="G224" i="79"/>
  <c r="J224" i="79" s="1"/>
  <c r="E224" i="80" s="1"/>
  <c r="G91" i="79"/>
  <c r="J91" i="79" s="1"/>
  <c r="E91" i="80" s="1"/>
  <c r="G72" i="79"/>
  <c r="J72" i="79" s="1"/>
  <c r="E72" i="80" s="1"/>
  <c r="G48" i="79"/>
  <c r="J48" i="79" s="1"/>
  <c r="E48" i="80" s="1"/>
  <c r="G167" i="79"/>
  <c r="J167" i="79" s="1"/>
  <c r="E167" i="80" s="1"/>
  <c r="G142" i="79"/>
  <c r="J142" i="79" s="1"/>
  <c r="G9" i="92"/>
  <c r="J9" i="92" s="1"/>
  <c r="E9" i="93" s="1"/>
  <c r="G71" i="88"/>
  <c r="J71" i="88" s="1"/>
  <c r="G227" i="79"/>
  <c r="J227" i="79" s="1"/>
  <c r="G59" i="79"/>
  <c r="J59" i="79" s="1"/>
  <c r="E59" i="80" s="1"/>
  <c r="G95" i="79"/>
  <c r="J95" i="79" s="1"/>
  <c r="E95" i="80" s="1"/>
  <c r="G85" i="79"/>
  <c r="J85" i="79" s="1"/>
  <c r="E85" i="80" s="1"/>
  <c r="G223" i="79"/>
  <c r="J223" i="79" s="1"/>
  <c r="E223" i="80" s="1"/>
  <c r="G30" i="79"/>
  <c r="J30" i="79" s="1"/>
  <c r="E30" i="80" s="1"/>
  <c r="G81" i="79"/>
  <c r="J81" i="79" s="1"/>
  <c r="E81" i="80" s="1"/>
  <c r="G69" i="79"/>
  <c r="J69" i="79" s="1"/>
  <c r="E69" i="80" s="1"/>
  <c r="G68" i="79"/>
  <c r="J68" i="79" s="1"/>
  <c r="E68" i="80" s="1"/>
  <c r="G159" i="79"/>
  <c r="J159" i="79" s="1"/>
  <c r="E159" i="80" s="1"/>
  <c r="G32" i="79"/>
  <c r="J32" i="79" s="1"/>
  <c r="E32" i="80" s="1"/>
  <c r="G146" i="79"/>
  <c r="J146" i="79" s="1"/>
  <c r="E146" i="80" s="1"/>
  <c r="G42" i="79"/>
  <c r="J42" i="79" s="1"/>
  <c r="E42" i="80" s="1"/>
  <c r="G120" i="79"/>
  <c r="J120" i="79" s="1"/>
  <c r="G117" i="79"/>
  <c r="J117" i="79" s="1"/>
  <c r="E117" i="80" s="1"/>
  <c r="G184" i="79"/>
  <c r="J184" i="79" s="1"/>
  <c r="E184" i="80" s="1"/>
  <c r="G139" i="79"/>
  <c r="J139" i="79" s="1"/>
  <c r="E139" i="80" s="1"/>
  <c r="G137" i="79"/>
  <c r="J137" i="79" s="1"/>
  <c r="E137" i="80" s="1"/>
  <c r="G172" i="79"/>
  <c r="J172" i="79" s="1"/>
  <c r="G10" i="92"/>
  <c r="J10" i="92" s="1"/>
  <c r="E10" i="93" s="1"/>
  <c r="G175" i="88"/>
  <c r="J175" i="88" s="1"/>
  <c r="G70" i="88"/>
  <c r="J70" i="88" s="1"/>
  <c r="G67" i="79"/>
  <c r="J67" i="79" s="1"/>
  <c r="E67" i="80" s="1"/>
  <c r="G254" i="79"/>
  <c r="J254" i="79" s="1"/>
  <c r="G103" i="79"/>
  <c r="J103" i="79" s="1"/>
  <c r="E103" i="80" s="1"/>
  <c r="G190" i="80"/>
  <c r="J190" i="80" s="1"/>
  <c r="G248" i="79"/>
  <c r="J248" i="79" s="1"/>
  <c r="G82" i="79"/>
  <c r="J82" i="79" s="1"/>
  <c r="E82" i="80" s="1"/>
  <c r="G134" i="78"/>
  <c r="J134" i="78" s="1"/>
  <c r="E134" i="79" s="1"/>
  <c r="G119" i="78"/>
  <c r="J119" i="78" s="1"/>
  <c r="G161" i="78"/>
  <c r="J161" i="78" s="1"/>
  <c r="E161" i="79" s="1"/>
  <c r="G96" i="78"/>
  <c r="J96" i="78" s="1"/>
  <c r="E96" i="79" s="1"/>
  <c r="G132" i="78"/>
  <c r="J132" i="78" s="1"/>
  <c r="E132" i="79" s="1"/>
  <c r="G205" i="93"/>
  <c r="J205" i="93" s="1"/>
  <c r="E205" i="94" s="1"/>
  <c r="G148" i="93"/>
  <c r="J148" i="93" s="1"/>
  <c r="E148" i="94" s="1"/>
  <c r="G209" i="92"/>
  <c r="J209" i="92" s="1"/>
  <c r="E209" i="93" s="1"/>
  <c r="G128" i="92"/>
  <c r="J128" i="92" s="1"/>
  <c r="E128" i="93" s="1"/>
  <c r="G39" i="92"/>
  <c r="J39" i="92" s="1"/>
  <c r="E39" i="93" s="1"/>
  <c r="G182" i="92"/>
  <c r="J182" i="92" s="1"/>
  <c r="E182" i="93" s="1"/>
  <c r="G210" i="92"/>
  <c r="J210" i="92" s="1"/>
  <c r="E210" i="93" s="1"/>
  <c r="G155" i="93"/>
  <c r="J155" i="93" s="1"/>
  <c r="E155" i="94" s="1"/>
  <c r="G195" i="92"/>
  <c r="J195" i="92" s="1"/>
  <c r="E195" i="93" s="1"/>
  <c r="G202" i="92"/>
  <c r="J202" i="92" s="1"/>
  <c r="E202" i="93" s="1"/>
  <c r="G197" i="92"/>
  <c r="J197" i="92" s="1"/>
  <c r="E197" i="93" s="1"/>
  <c r="G196" i="92"/>
  <c r="J196" i="92" s="1"/>
  <c r="E196" i="93" s="1"/>
  <c r="G194" i="93"/>
  <c r="J194" i="93" s="1"/>
  <c r="E194" i="94" s="1"/>
  <c r="G211" i="92"/>
  <c r="J211" i="92" s="1"/>
  <c r="E211" i="93" s="1"/>
  <c r="G204" i="92"/>
  <c r="J204" i="92" s="1"/>
  <c r="E204" i="93" s="1"/>
  <c r="G133" i="77"/>
  <c r="J133" i="77" s="1"/>
  <c r="G150" i="92"/>
  <c r="J150" i="92" s="1"/>
  <c r="E150" i="93" s="1"/>
  <c r="G226" i="93"/>
  <c r="J226" i="93" s="1"/>
  <c r="E226" i="94" s="1"/>
  <c r="G151" i="93"/>
  <c r="J151" i="93" s="1"/>
  <c r="E151" i="94" s="1"/>
  <c r="G152" i="93"/>
  <c r="J152" i="93" s="1"/>
  <c r="E152" i="94" s="1"/>
  <c r="G83" i="93"/>
  <c r="J83" i="93" s="1"/>
  <c r="E83" i="94" s="1"/>
  <c r="G181" i="93"/>
  <c r="J181" i="93" s="1"/>
  <c r="E181" i="94" s="1"/>
  <c r="G153" i="93"/>
  <c r="J153" i="93" s="1"/>
  <c r="E153" i="94" s="1"/>
  <c r="G198" i="92"/>
  <c r="J198" i="92" s="1"/>
  <c r="E198" i="93" s="1"/>
  <c r="G212" i="92"/>
  <c r="J212" i="92" s="1"/>
  <c r="E212" i="93" s="1"/>
  <c r="G157" i="92"/>
  <c r="J157" i="92" s="1"/>
  <c r="E157" i="93" s="1"/>
  <c r="G203" i="92"/>
  <c r="J203" i="92" s="1"/>
  <c r="E203" i="93" s="1"/>
  <c r="G131" i="77"/>
  <c r="J131" i="77" s="1"/>
  <c r="E131" i="78" s="1"/>
  <c r="G214" i="77"/>
  <c r="J214" i="77" s="1"/>
  <c r="G84" i="93"/>
  <c r="J84" i="93" s="1"/>
  <c r="E84" i="94" s="1"/>
  <c r="G149" i="92"/>
  <c r="J149" i="92" s="1"/>
  <c r="E149" i="93" s="1"/>
  <c r="G213" i="93"/>
  <c r="J213" i="93" s="1"/>
  <c r="E213" i="94" s="1"/>
  <c r="G206" i="93"/>
  <c r="J206" i="93" s="1"/>
  <c r="E206" i="94" s="1"/>
  <c r="G127" i="93"/>
  <c r="J127" i="93" s="1"/>
  <c r="E127" i="94" s="1"/>
  <c r="G126" i="93"/>
  <c r="J126" i="93" s="1"/>
  <c r="E126" i="94" s="1"/>
  <c r="G156" i="92"/>
  <c r="J156" i="92" s="1"/>
  <c r="E156" i="93" s="1"/>
  <c r="G177" i="93"/>
  <c r="J177" i="93" s="1"/>
  <c r="E177" i="94" s="1"/>
  <c r="G125" i="93"/>
  <c r="J125" i="93" s="1"/>
  <c r="E125" i="94" s="1"/>
  <c r="G147" i="92"/>
  <c r="J147" i="92" s="1"/>
  <c r="E147" i="93" s="1"/>
  <c r="G193" i="93"/>
  <c r="J193" i="93" s="1"/>
  <c r="E193" i="94" s="1"/>
  <c r="G208" i="93"/>
  <c r="J208" i="93" s="1"/>
  <c r="E208" i="94" s="1"/>
  <c r="G21" i="80"/>
  <c r="J21" i="80" s="1"/>
  <c r="E21" i="81" s="1"/>
  <c r="G26" i="80"/>
  <c r="J26" i="80" s="1"/>
  <c r="E26" i="81" s="1"/>
  <c r="G19" i="80"/>
  <c r="J19" i="80" s="1"/>
  <c r="E19" i="81" s="1"/>
  <c r="G58" i="81"/>
  <c r="J58" i="81" s="1"/>
  <c r="G20" i="80"/>
  <c r="J20" i="80" s="1"/>
  <c r="E20" i="81" s="1"/>
  <c r="G24" i="80"/>
  <c r="J24" i="80" s="1"/>
  <c r="E24" i="81" s="1"/>
  <c r="G93" i="81"/>
  <c r="J93" i="81" s="1"/>
  <c r="G168" i="81"/>
  <c r="J168" i="81" s="1"/>
  <c r="E168" i="82" s="1"/>
  <c r="G22" i="80"/>
  <c r="J22" i="80" s="1"/>
  <c r="E22" i="81" s="1"/>
  <c r="G25" i="80"/>
  <c r="J25" i="80" s="1"/>
  <c r="E25" i="81" s="1"/>
  <c r="G23" i="80"/>
  <c r="J23" i="80" s="1"/>
  <c r="E23" i="81" s="1"/>
  <c r="G255" i="81"/>
  <c r="J255" i="81" s="1"/>
  <c r="G256" i="81"/>
  <c r="J256" i="81" s="1"/>
  <c r="G18" i="77"/>
  <c r="J18" i="77" s="1"/>
  <c r="E18" i="78" s="1"/>
  <c r="G8" i="77"/>
  <c r="J8" i="77" s="1"/>
  <c r="E8" i="78" s="1"/>
  <c r="G13" i="77"/>
  <c r="J13" i="77" s="1"/>
  <c r="E13" i="78" s="1"/>
  <c r="G17" i="77"/>
  <c r="J17" i="77" s="1"/>
  <c r="E17" i="78" s="1"/>
  <c r="G16" i="77"/>
  <c r="J16" i="77" s="1"/>
  <c r="E16" i="78" s="1"/>
  <c r="G7" i="77"/>
  <c r="J7" i="77" s="1"/>
  <c r="E7" i="78" s="1"/>
  <c r="G15" i="77"/>
  <c r="J15" i="77" s="1"/>
  <c r="E15" i="78" s="1"/>
  <c r="G14" i="77"/>
  <c r="J14" i="77" s="1"/>
  <c r="E14" i="78" s="1"/>
  <c r="G243" i="80" l="1"/>
  <c r="J243" i="80" s="1"/>
  <c r="G251" i="81" s="1"/>
  <c r="J251" i="81" s="1"/>
  <c r="E235" i="80"/>
  <c r="G235" i="80" s="1"/>
  <c r="J235" i="80" s="1"/>
  <c r="G246" i="80"/>
  <c r="J246" i="80" s="1"/>
  <c r="E238" i="80"/>
  <c r="G238" i="80" s="1"/>
  <c r="J238" i="80" s="1"/>
  <c r="E230" i="80"/>
  <c r="G230" i="80" s="1"/>
  <c r="J230" i="80" s="1"/>
  <c r="E230" i="81" s="1"/>
  <c r="E133" i="78"/>
  <c r="G133" i="78" s="1"/>
  <c r="J133" i="78" s="1"/>
  <c r="E133" i="79" s="1"/>
  <c r="G133" i="79" s="1"/>
  <c r="J133" i="79" s="1"/>
  <c r="E133" i="80" s="1"/>
  <c r="G133" i="80" s="1"/>
  <c r="J133" i="80" s="1"/>
  <c r="E133" i="81" s="1"/>
  <c r="E164" i="80"/>
  <c r="G164" i="80" s="1"/>
  <c r="J164" i="80" s="1"/>
  <c r="E191" i="80"/>
  <c r="G191" i="80" s="1"/>
  <c r="J191" i="80" s="1"/>
  <c r="E112" i="80"/>
  <c r="G112" i="80" s="1"/>
  <c r="J112" i="80" s="1"/>
  <c r="E53" i="80"/>
  <c r="G53" i="80" s="1"/>
  <c r="J53" i="80" s="1"/>
  <c r="G88" i="80"/>
  <c r="J88" i="80" s="1"/>
  <c r="E88" i="81" s="1"/>
  <c r="E87" i="80"/>
  <c r="G87" i="80" s="1"/>
  <c r="J87" i="80" s="1"/>
  <c r="E123" i="80"/>
  <c r="G123" i="80" s="1"/>
  <c r="J123" i="80" s="1"/>
  <c r="E122" i="80"/>
  <c r="G122" i="80" s="1"/>
  <c r="J122" i="80" s="1"/>
  <c r="E122" i="81" s="1"/>
  <c r="G122" i="81" s="1"/>
  <c r="J122" i="81" s="1"/>
  <c r="E122" i="82" s="1"/>
  <c r="E220" i="80"/>
  <c r="G220" i="80" s="1"/>
  <c r="J220" i="80" s="1"/>
  <c r="G154" i="80"/>
  <c r="J154" i="80" s="1"/>
  <c r="E154" i="80"/>
  <c r="E145" i="80"/>
  <c r="G145" i="80" s="1"/>
  <c r="J145" i="80" s="1"/>
  <c r="E138" i="80"/>
  <c r="G138" i="80" s="1"/>
  <c r="J138" i="80" s="1"/>
  <c r="E162" i="80"/>
  <c r="G162" i="80" s="1"/>
  <c r="J162" i="80" s="1"/>
  <c r="E97" i="80"/>
  <c r="G97" i="80" s="1"/>
  <c r="J97" i="80" s="1"/>
  <c r="E97" i="81" s="1"/>
  <c r="G97" i="81" s="1"/>
  <c r="J97" i="81" s="1"/>
  <c r="E97" i="82" s="1"/>
  <c r="G244" i="80"/>
  <c r="J244" i="80" s="1"/>
  <c r="E236" i="80"/>
  <c r="G236" i="80" s="1"/>
  <c r="J236" i="80" s="1"/>
  <c r="E142" i="80"/>
  <c r="G142" i="80" s="1"/>
  <c r="J142" i="80" s="1"/>
  <c r="G247" i="80"/>
  <c r="J247" i="80" s="1"/>
  <c r="G242" i="81" s="1"/>
  <c r="J242" i="81" s="1"/>
  <c r="G250" i="82" s="1"/>
  <c r="J250" i="82" s="1"/>
  <c r="E234" i="80"/>
  <c r="E101" i="80"/>
  <c r="G101" i="80" s="1"/>
  <c r="J101" i="80" s="1"/>
  <c r="E38" i="80"/>
  <c r="G38" i="80" s="1"/>
  <c r="J38" i="80" s="1"/>
  <c r="E38" i="81" s="1"/>
  <c r="G38" i="81" s="1"/>
  <c r="J38" i="81" s="1"/>
  <c r="E38" i="82" s="1"/>
  <c r="E165" i="79"/>
  <c r="G165" i="79" s="1"/>
  <c r="J165" i="79" s="1"/>
  <c r="E165" i="80" s="1"/>
  <c r="G165" i="80" s="1"/>
  <c r="J165" i="80" s="1"/>
  <c r="E165" i="81" s="1"/>
  <c r="G165" i="81" s="1"/>
  <c r="J165" i="81" s="1"/>
  <c r="E165" i="82" s="1"/>
  <c r="E172" i="80"/>
  <c r="G172" i="80" s="1"/>
  <c r="J172" i="80" s="1"/>
  <c r="E228" i="80"/>
  <c r="G228" i="80" s="1"/>
  <c r="J228" i="80" s="1"/>
  <c r="E228" i="81" s="1"/>
  <c r="G174" i="80"/>
  <c r="J174" i="80" s="1"/>
  <c r="E174" i="81" s="1"/>
  <c r="E173" i="80"/>
  <c r="G173" i="80" s="1"/>
  <c r="J173" i="80" s="1"/>
  <c r="E144" i="80"/>
  <c r="G144" i="80" s="1"/>
  <c r="J144" i="80" s="1"/>
  <c r="E190" i="81"/>
  <c r="G190" i="81" s="1"/>
  <c r="J190" i="81" s="1"/>
  <c r="E190" i="82" s="1"/>
  <c r="G190" i="82" s="1"/>
  <c r="J190" i="82" s="1"/>
  <c r="E190" i="83" s="1"/>
  <c r="E90" i="80"/>
  <c r="G90" i="80" s="1"/>
  <c r="J90" i="80" s="1"/>
  <c r="E111" i="80"/>
  <c r="G111" i="80" s="1"/>
  <c r="J111" i="80" s="1"/>
  <c r="E221" i="79"/>
  <c r="G221" i="79" s="1"/>
  <c r="J221" i="79" s="1"/>
  <c r="E221" i="80" s="1"/>
  <c r="G221" i="80" s="1"/>
  <c r="J221" i="80" s="1"/>
  <c r="E221" i="81" s="1"/>
  <c r="G221" i="81" s="1"/>
  <c r="J221" i="81" s="1"/>
  <c r="E221" i="82" s="1"/>
  <c r="E70" i="89"/>
  <c r="G70" i="89" s="1"/>
  <c r="J70" i="89" s="1"/>
  <c r="E70" i="90" s="1"/>
  <c r="G70" i="90" s="1"/>
  <c r="J70" i="90" s="1"/>
  <c r="E70" i="91" s="1"/>
  <c r="E71" i="89"/>
  <c r="G71" i="89" s="1"/>
  <c r="J71" i="89" s="1"/>
  <c r="E71" i="90" s="1"/>
  <c r="G71" i="90" s="1"/>
  <c r="J71" i="90" s="1"/>
  <c r="E71" i="91" s="1"/>
  <c r="G252" i="92"/>
  <c r="J252" i="92" s="1"/>
  <c r="E252" i="93" s="1"/>
  <c r="E239" i="92"/>
  <c r="G239" i="92" s="1"/>
  <c r="J239" i="92" s="1"/>
  <c r="G249" i="90"/>
  <c r="J249" i="90" s="1"/>
  <c r="E241" i="90"/>
  <c r="G241" i="90" s="1"/>
  <c r="J241" i="90" s="1"/>
  <c r="G245" i="96"/>
  <c r="J245" i="96" s="1"/>
  <c r="G237" i="96"/>
  <c r="J237" i="96" s="1"/>
  <c r="E175" i="89"/>
  <c r="G175" i="89" s="1"/>
  <c r="J175" i="89" s="1"/>
  <c r="E175" i="90" s="1"/>
  <c r="G175" i="90" s="1"/>
  <c r="J175" i="90" s="1"/>
  <c r="E175" i="91" s="1"/>
  <c r="E113" i="92"/>
  <c r="G113" i="92" s="1"/>
  <c r="J113" i="92" s="1"/>
  <c r="E113" i="93" s="1"/>
  <c r="G113" i="93" s="1"/>
  <c r="J113" i="93" s="1"/>
  <c r="E113" i="94" s="1"/>
  <c r="G113" i="94" s="1"/>
  <c r="J113" i="94" s="1"/>
  <c r="E113" i="95" s="1"/>
  <c r="G86" i="80"/>
  <c r="J86" i="80" s="1"/>
  <c r="E86" i="81" s="1"/>
  <c r="G229" i="99"/>
  <c r="J229" i="99" s="1"/>
  <c r="G229" i="100" s="1"/>
  <c r="J229" i="100" s="1"/>
  <c r="G232" i="90"/>
  <c r="J232" i="90" s="1"/>
  <c r="E232" i="91" s="1"/>
  <c r="G240" i="90"/>
  <c r="J240" i="90" s="1"/>
  <c r="E240" i="91" s="1"/>
  <c r="G230" i="81"/>
  <c r="J230" i="81" s="1"/>
  <c r="E230" i="82" s="1"/>
  <c r="G237" i="100"/>
  <c r="J237" i="100" s="1"/>
  <c r="G245" i="101" s="1"/>
  <c r="J245" i="101" s="1"/>
  <c r="G231" i="93"/>
  <c r="J231" i="93" s="1"/>
  <c r="E231" i="94" s="1"/>
  <c r="G253" i="81"/>
  <c r="J253" i="81" s="1"/>
  <c r="G259" i="80"/>
  <c r="J259" i="80" s="1"/>
  <c r="G103" i="80"/>
  <c r="J103" i="80" s="1"/>
  <c r="E103" i="81" s="1"/>
  <c r="G102" i="80"/>
  <c r="J102" i="80" s="1"/>
  <c r="E102" i="81" s="1"/>
  <c r="G10" i="93"/>
  <c r="J10" i="93" s="1"/>
  <c r="E10" i="94" s="1"/>
  <c r="G30" i="80"/>
  <c r="J30" i="80" s="1"/>
  <c r="G183" i="80"/>
  <c r="J183" i="80" s="1"/>
  <c r="G258" i="80"/>
  <c r="J258" i="80" s="1"/>
  <c r="G258" i="81" s="1"/>
  <c r="J258" i="81" s="1"/>
  <c r="G258" i="82" s="1"/>
  <c r="J258" i="82" s="1"/>
  <c r="G116" i="80"/>
  <c r="J116" i="80" s="1"/>
  <c r="G120" i="80"/>
  <c r="J120" i="80" s="1"/>
  <c r="G120" i="81" s="1"/>
  <c r="J120" i="81" s="1"/>
  <c r="G120" i="82" s="1"/>
  <c r="J120" i="82" s="1"/>
  <c r="G73" i="80"/>
  <c r="J73" i="80" s="1"/>
  <c r="G91" i="80"/>
  <c r="J91" i="80" s="1"/>
  <c r="G176" i="80"/>
  <c r="J176" i="80" s="1"/>
  <c r="G48" i="80"/>
  <c r="J48" i="80" s="1"/>
  <c r="G137" i="80"/>
  <c r="J137" i="80" s="1"/>
  <c r="G85" i="80"/>
  <c r="J85" i="80" s="1"/>
  <c r="G92" i="80"/>
  <c r="J92" i="80" s="1"/>
  <c r="G92" i="81" s="1"/>
  <c r="J92" i="81" s="1"/>
  <c r="G92" i="82" s="1"/>
  <c r="J92" i="82" s="1"/>
  <c r="G159" i="80"/>
  <c r="J159" i="80" s="1"/>
  <c r="G146" i="80"/>
  <c r="J146" i="80" s="1"/>
  <c r="G11" i="93"/>
  <c r="J11" i="93" s="1"/>
  <c r="E11" i="94" s="1"/>
  <c r="G81" i="80"/>
  <c r="J81" i="80" s="1"/>
  <c r="G106" i="80"/>
  <c r="J106" i="80" s="1"/>
  <c r="G184" i="80"/>
  <c r="J184" i="80" s="1"/>
  <c r="G59" i="80"/>
  <c r="J59" i="80" s="1"/>
  <c r="G55" i="80"/>
  <c r="J55" i="80" s="1"/>
  <c r="G234" i="80"/>
  <c r="J234" i="80" s="1"/>
  <c r="G132" i="79"/>
  <c r="J132" i="79" s="1"/>
  <c r="G96" i="79"/>
  <c r="J96" i="79" s="1"/>
  <c r="E96" i="80" s="1"/>
  <c r="G161" i="79"/>
  <c r="J161" i="79" s="1"/>
  <c r="E161" i="80" s="1"/>
  <c r="G119" i="79"/>
  <c r="J119" i="79" s="1"/>
  <c r="G117" i="80"/>
  <c r="J117" i="80" s="1"/>
  <c r="G32" i="80"/>
  <c r="J32" i="80" s="1"/>
  <c r="G69" i="80"/>
  <c r="J69" i="80" s="1"/>
  <c r="G223" i="80"/>
  <c r="J223" i="80" s="1"/>
  <c r="G227" i="80"/>
  <c r="J227" i="80" s="1"/>
  <c r="G167" i="80"/>
  <c r="J167" i="80" s="1"/>
  <c r="G224" i="80"/>
  <c r="J224" i="80" s="1"/>
  <c r="G130" i="80"/>
  <c r="J130" i="80" s="1"/>
  <c r="G107" i="80"/>
  <c r="J107" i="80" s="1"/>
  <c r="G185" i="80"/>
  <c r="J185" i="80" s="1"/>
  <c r="G139" i="80"/>
  <c r="J139" i="80" s="1"/>
  <c r="G42" i="80"/>
  <c r="J42" i="80" s="1"/>
  <c r="G68" i="80"/>
  <c r="J68" i="80" s="1"/>
  <c r="G95" i="80"/>
  <c r="J95" i="80" s="1"/>
  <c r="G9" i="93"/>
  <c r="J9" i="93" s="1"/>
  <c r="E9" i="94" s="1"/>
  <c r="G72" i="80"/>
  <c r="J72" i="80" s="1"/>
  <c r="G163" i="80"/>
  <c r="J163" i="80" s="1"/>
  <c r="G180" i="80"/>
  <c r="J180" i="80" s="1"/>
  <c r="G222" i="80"/>
  <c r="J222" i="80" s="1"/>
  <c r="G233" i="80"/>
  <c r="J233" i="80" s="1"/>
  <c r="E233" i="81" s="1"/>
  <c r="G62" i="80"/>
  <c r="J62" i="80" s="1"/>
  <c r="G110" i="80"/>
  <c r="J110" i="80" s="1"/>
  <c r="G67" i="80"/>
  <c r="J67" i="80" s="1"/>
  <c r="G136" i="79"/>
  <c r="J136" i="79" s="1"/>
  <c r="G214" i="78"/>
  <c r="J214" i="78" s="1"/>
  <c r="G131" i="78"/>
  <c r="J131" i="78" s="1"/>
  <c r="E131" i="79" s="1"/>
  <c r="G135" i="79"/>
  <c r="J135" i="79" s="1"/>
  <c r="G82" i="80"/>
  <c r="J82" i="80" s="1"/>
  <c r="E82" i="81" s="1"/>
  <c r="G248" i="80"/>
  <c r="J248" i="80" s="1"/>
  <c r="G254" i="80"/>
  <c r="J254" i="80" s="1"/>
  <c r="G39" i="93"/>
  <c r="J39" i="93" s="1"/>
  <c r="E39" i="94" s="1"/>
  <c r="G193" i="94"/>
  <c r="J193" i="94" s="1"/>
  <c r="E193" i="95" s="1"/>
  <c r="G206" i="94"/>
  <c r="J206" i="94" s="1"/>
  <c r="E206" i="95" s="1"/>
  <c r="G147" i="93"/>
  <c r="J147" i="93" s="1"/>
  <c r="E147" i="94" s="1"/>
  <c r="G213" i="94"/>
  <c r="J213" i="94" s="1"/>
  <c r="E213" i="95" s="1"/>
  <c r="G202" i="93"/>
  <c r="J202" i="93" s="1"/>
  <c r="E202" i="94" s="1"/>
  <c r="G127" i="94"/>
  <c r="J127" i="94" s="1"/>
  <c r="E127" i="95" s="1"/>
  <c r="G209" i="93"/>
  <c r="J209" i="93" s="1"/>
  <c r="E209" i="94" s="1"/>
  <c r="G177" i="94"/>
  <c r="J177" i="94" s="1"/>
  <c r="E177" i="95" s="1"/>
  <c r="G153" i="94"/>
  <c r="J153" i="94" s="1"/>
  <c r="E153" i="95" s="1"/>
  <c r="G194" i="94"/>
  <c r="J194" i="94" s="1"/>
  <c r="E194" i="95" s="1"/>
  <c r="G148" i="94"/>
  <c r="J148" i="94" s="1"/>
  <c r="E148" i="95" s="1"/>
  <c r="G204" i="93"/>
  <c r="J204" i="93" s="1"/>
  <c r="E204" i="94" s="1"/>
  <c r="G125" i="94"/>
  <c r="J125" i="94" s="1"/>
  <c r="E125" i="95" s="1"/>
  <c r="G156" i="93"/>
  <c r="J156" i="93" s="1"/>
  <c r="E156" i="94" s="1"/>
  <c r="G84" i="94"/>
  <c r="J84" i="94" s="1"/>
  <c r="E84" i="95" s="1"/>
  <c r="G203" i="93"/>
  <c r="J203" i="93" s="1"/>
  <c r="E203" i="94" s="1"/>
  <c r="G196" i="93"/>
  <c r="J196" i="93" s="1"/>
  <c r="E196" i="94" s="1"/>
  <c r="G205" i="94"/>
  <c r="J205" i="94" s="1"/>
  <c r="E205" i="95" s="1"/>
  <c r="G208" i="94"/>
  <c r="J208" i="94" s="1"/>
  <c r="E208" i="95" s="1"/>
  <c r="G195" i="93"/>
  <c r="J195" i="93" s="1"/>
  <c r="E195" i="94" s="1"/>
  <c r="G210" i="93"/>
  <c r="J210" i="93" s="1"/>
  <c r="E210" i="94" s="1"/>
  <c r="G182" i="93"/>
  <c r="J182" i="93" s="1"/>
  <c r="E182" i="94" s="1"/>
  <c r="G226" i="94"/>
  <c r="J226" i="94" s="1"/>
  <c r="E226" i="95" s="1"/>
  <c r="G212" i="93"/>
  <c r="J212" i="93" s="1"/>
  <c r="E212" i="94" s="1"/>
  <c r="G83" i="94"/>
  <c r="J83" i="94" s="1"/>
  <c r="E83" i="95" s="1"/>
  <c r="G150" i="93"/>
  <c r="J150" i="93" s="1"/>
  <c r="E150" i="94" s="1"/>
  <c r="G181" i="94"/>
  <c r="J181" i="94" s="1"/>
  <c r="E181" i="95" s="1"/>
  <c r="G157" i="93"/>
  <c r="J157" i="93" s="1"/>
  <c r="E157" i="94" s="1"/>
  <c r="G198" i="93"/>
  <c r="J198" i="93" s="1"/>
  <c r="E198" i="94" s="1"/>
  <c r="G152" i="94"/>
  <c r="J152" i="94" s="1"/>
  <c r="E152" i="95" s="1"/>
  <c r="G151" i="94"/>
  <c r="J151" i="94" s="1"/>
  <c r="E151" i="95" s="1"/>
  <c r="G126" i="94"/>
  <c r="J126" i="94" s="1"/>
  <c r="E126" i="95" s="1"/>
  <c r="G149" i="93"/>
  <c r="J149" i="93" s="1"/>
  <c r="E149" i="94" s="1"/>
  <c r="G211" i="93"/>
  <c r="J211" i="93" s="1"/>
  <c r="E211" i="94" s="1"/>
  <c r="G197" i="93"/>
  <c r="J197" i="93" s="1"/>
  <c r="E197" i="94" s="1"/>
  <c r="G155" i="94"/>
  <c r="J155" i="94" s="1"/>
  <c r="E155" i="95" s="1"/>
  <c r="G128" i="93"/>
  <c r="J128" i="93" s="1"/>
  <c r="E128" i="94" s="1"/>
  <c r="G89" i="82"/>
  <c r="J89" i="82" s="1"/>
  <c r="E89" i="83" s="1"/>
  <c r="G108" i="82"/>
  <c r="J108" i="82" s="1"/>
  <c r="E108" i="83" s="1"/>
  <c r="G19" i="81"/>
  <c r="J19" i="81" s="1"/>
  <c r="E19" i="82" s="1"/>
  <c r="G36" i="82"/>
  <c r="J36" i="82" s="1"/>
  <c r="E36" i="83" s="1"/>
  <c r="G43" i="82"/>
  <c r="J43" i="82" s="1"/>
  <c r="E43" i="83" s="1"/>
  <c r="G74" i="82"/>
  <c r="J74" i="82" s="1"/>
  <c r="E74" i="83" s="1"/>
  <c r="G78" i="82"/>
  <c r="J78" i="82" s="1"/>
  <c r="E78" i="83" s="1"/>
  <c r="G225" i="82"/>
  <c r="J225" i="82" s="1"/>
  <c r="E225" i="83" s="1"/>
  <c r="G64" i="82"/>
  <c r="J64" i="82" s="1"/>
  <c r="E64" i="83" s="1"/>
  <c r="G57" i="82"/>
  <c r="J57" i="82" s="1"/>
  <c r="E57" i="83" s="1"/>
  <c r="G79" i="82"/>
  <c r="J79" i="82" s="1"/>
  <c r="E79" i="83" s="1"/>
  <c r="G166" i="82"/>
  <c r="J166" i="82" s="1"/>
  <c r="E166" i="83" s="1"/>
  <c r="G52" i="82"/>
  <c r="J52" i="82" s="1"/>
  <c r="E52" i="83" s="1"/>
  <c r="G80" i="82"/>
  <c r="J80" i="82" s="1"/>
  <c r="E80" i="83" s="1"/>
  <c r="G158" i="82"/>
  <c r="J158" i="82" s="1"/>
  <c r="E158" i="83" s="1"/>
  <c r="G22" i="81"/>
  <c r="J22" i="81" s="1"/>
  <c r="E22" i="82" s="1"/>
  <c r="G41" i="82"/>
  <c r="J41" i="82" s="1"/>
  <c r="E41" i="83" s="1"/>
  <c r="G143" i="82"/>
  <c r="J143" i="82" s="1"/>
  <c r="E143" i="83" s="1"/>
  <c r="G98" i="82"/>
  <c r="J98" i="82" s="1"/>
  <c r="E98" i="83" s="1"/>
  <c r="G61" i="82"/>
  <c r="J61" i="82" s="1"/>
  <c r="E61" i="83" s="1"/>
  <c r="G121" i="82"/>
  <c r="J121" i="82" s="1"/>
  <c r="G93" i="82"/>
  <c r="J93" i="82" s="1"/>
  <c r="G118" i="82"/>
  <c r="J118" i="82" s="1"/>
  <c r="E118" i="83" s="1"/>
  <c r="G21" i="81"/>
  <c r="J21" i="81" s="1"/>
  <c r="E21" i="82" s="1"/>
  <c r="G44" i="82"/>
  <c r="J44" i="82" s="1"/>
  <c r="E44" i="83" s="1"/>
  <c r="G24" i="81"/>
  <c r="J24" i="81" s="1"/>
  <c r="E24" i="82" s="1"/>
  <c r="G140" i="82"/>
  <c r="J140" i="82" s="1"/>
  <c r="E140" i="83" s="1"/>
  <c r="G58" i="82"/>
  <c r="J58" i="82" s="1"/>
  <c r="G77" i="82"/>
  <c r="J77" i="82" s="1"/>
  <c r="E77" i="83" s="1"/>
  <c r="G25" i="81"/>
  <c r="J25" i="81" s="1"/>
  <c r="E25" i="82" s="1"/>
  <c r="G170" i="82"/>
  <c r="J170" i="82" s="1"/>
  <c r="E170" i="83" s="1"/>
  <c r="G192" i="82"/>
  <c r="J192" i="82" s="1"/>
  <c r="E192" i="83" s="1"/>
  <c r="G115" i="82"/>
  <c r="J115" i="82" s="1"/>
  <c r="E115" i="83" s="1"/>
  <c r="G37" i="82"/>
  <c r="J37" i="82" s="1"/>
  <c r="E37" i="83" s="1"/>
  <c r="G28" i="82"/>
  <c r="J28" i="82" s="1"/>
  <c r="E28" i="83" s="1"/>
  <c r="G168" i="82"/>
  <c r="J168" i="82" s="1"/>
  <c r="E168" i="83" s="1"/>
  <c r="G51" i="82"/>
  <c r="J51" i="82" s="1"/>
  <c r="E51" i="83" s="1"/>
  <c r="G20" i="81"/>
  <c r="J20" i="81" s="1"/>
  <c r="E20" i="82" s="1"/>
  <c r="G26" i="81"/>
  <c r="J26" i="81" s="1"/>
  <c r="E26" i="82" s="1"/>
  <c r="G47" i="82"/>
  <c r="J47" i="82" s="1"/>
  <c r="E47" i="83" s="1"/>
  <c r="G56" i="82"/>
  <c r="J56" i="82" s="1"/>
  <c r="E56" i="83" s="1"/>
  <c r="G23" i="81"/>
  <c r="J23" i="81" s="1"/>
  <c r="E23" i="82" s="1"/>
  <c r="G49" i="82"/>
  <c r="J49" i="82" s="1"/>
  <c r="E49" i="83" s="1"/>
  <c r="G99" i="82"/>
  <c r="J99" i="82" s="1"/>
  <c r="E99" i="83" s="1"/>
  <c r="G29" i="82"/>
  <c r="J29" i="82" s="1"/>
  <c r="E29" i="83" s="1"/>
  <c r="G171" i="82"/>
  <c r="J171" i="82" s="1"/>
  <c r="E171" i="83" s="1"/>
  <c r="G54" i="82"/>
  <c r="J54" i="82" s="1"/>
  <c r="E54" i="83" s="1"/>
  <c r="G160" i="82"/>
  <c r="J160" i="82" s="1"/>
  <c r="E160" i="83" s="1"/>
  <c r="G179" i="82"/>
  <c r="J179" i="82" s="1"/>
  <c r="E179" i="83" s="1"/>
  <c r="G66" i="82"/>
  <c r="J66" i="82" s="1"/>
  <c r="E66" i="83" s="1"/>
  <c r="G33" i="82"/>
  <c r="J33" i="82" s="1"/>
  <c r="E33" i="83" s="1"/>
  <c r="G27" i="82"/>
  <c r="J27" i="82" s="1"/>
  <c r="E27" i="83" s="1"/>
  <c r="G46" i="82"/>
  <c r="J46" i="82" s="1"/>
  <c r="E46" i="83" s="1"/>
  <c r="G50" i="82"/>
  <c r="J50" i="82" s="1"/>
  <c r="E50" i="83" s="1"/>
  <c r="G40" i="82"/>
  <c r="J40" i="82" s="1"/>
  <c r="E40" i="83" s="1"/>
  <c r="G141" i="82"/>
  <c r="J141" i="82" s="1"/>
  <c r="E141" i="83" s="1"/>
  <c r="G65" i="82"/>
  <c r="J65" i="82" s="1"/>
  <c r="E65" i="83" s="1"/>
  <c r="G31" i="82"/>
  <c r="J31" i="82" s="1"/>
  <c r="E31" i="83" s="1"/>
  <c r="G7" i="78"/>
  <c r="J7" i="78" s="1"/>
  <c r="E7" i="79" s="1"/>
  <c r="G16" i="78"/>
  <c r="J16" i="78" s="1"/>
  <c r="E16" i="79" s="1"/>
  <c r="G8" i="78"/>
  <c r="J8" i="78" s="1"/>
  <c r="E8" i="79" s="1"/>
  <c r="G14" i="78"/>
  <c r="J14" i="78" s="1"/>
  <c r="E14" i="79" s="1"/>
  <c r="G6" i="78"/>
  <c r="J6" i="78" s="1"/>
  <c r="E6" i="79" s="1"/>
  <c r="G15" i="78"/>
  <c r="J15" i="78" s="1"/>
  <c r="E15" i="79" s="1"/>
  <c r="G17" i="78"/>
  <c r="J17" i="78" s="1"/>
  <c r="E17" i="79" s="1"/>
  <c r="G100" i="82"/>
  <c r="J100" i="82" s="1"/>
  <c r="E100" i="83" s="1"/>
  <c r="G34" i="82"/>
  <c r="J34" i="82" s="1"/>
  <c r="E34" i="83" s="1"/>
  <c r="G215" i="82"/>
  <c r="J215" i="82" s="1"/>
  <c r="E215" i="83" s="1"/>
  <c r="G18" i="78"/>
  <c r="J18" i="78" s="1"/>
  <c r="E18" i="79" s="1"/>
  <c r="G186" i="82"/>
  <c r="J186" i="82" s="1"/>
  <c r="E186" i="83" s="1"/>
  <c r="G13" i="78"/>
  <c r="J13" i="78" s="1"/>
  <c r="E13" i="79" s="1"/>
  <c r="G256" i="82"/>
  <c r="J256" i="82" s="1"/>
  <c r="G255" i="82"/>
  <c r="J255" i="82" s="1"/>
  <c r="G104" i="82"/>
  <c r="J104" i="82" s="1"/>
  <c r="E104" i="83" s="1"/>
  <c r="E191" i="81" l="1"/>
  <c r="G191" i="81" s="1"/>
  <c r="J191" i="81" s="1"/>
  <c r="E191" i="82" s="1"/>
  <c r="G191" i="82" s="1"/>
  <c r="J191" i="82" s="1"/>
  <c r="E191" i="83" s="1"/>
  <c r="G191" i="83" s="1"/>
  <c r="J191" i="83" s="1"/>
  <c r="E191" i="84" s="1"/>
  <c r="G246" i="81"/>
  <c r="J246" i="81" s="1"/>
  <c r="E238" i="81"/>
  <c r="G238" i="81" s="1"/>
  <c r="J238" i="81" s="1"/>
  <c r="E164" i="81"/>
  <c r="G164" i="81" s="1"/>
  <c r="J164" i="81" s="1"/>
  <c r="E164" i="82" s="1"/>
  <c r="G164" i="82" s="1"/>
  <c r="J164" i="82" s="1"/>
  <c r="E164" i="83" s="1"/>
  <c r="G164" i="83" s="1"/>
  <c r="J164" i="83" s="1"/>
  <c r="E164" i="84" s="1"/>
  <c r="E53" i="81"/>
  <c r="G53" i="81" s="1"/>
  <c r="J53" i="81" s="1"/>
  <c r="E53" i="82" s="1"/>
  <c r="G53" i="82" s="1"/>
  <c r="J53" i="82" s="1"/>
  <c r="E53" i="83" s="1"/>
  <c r="G53" i="83" s="1"/>
  <c r="J53" i="83" s="1"/>
  <c r="E53" i="84" s="1"/>
  <c r="G243" i="81"/>
  <c r="J243" i="81" s="1"/>
  <c r="G251" i="82" s="1"/>
  <c r="J251" i="82" s="1"/>
  <c r="E235" i="81"/>
  <c r="G235" i="81" s="1"/>
  <c r="J235" i="81" s="1"/>
  <c r="E112" i="81"/>
  <c r="G112" i="81" s="1"/>
  <c r="J112" i="81" s="1"/>
  <c r="E112" i="82" s="1"/>
  <c r="G112" i="82" s="1"/>
  <c r="J112" i="82" s="1"/>
  <c r="E112" i="83" s="1"/>
  <c r="G112" i="83" s="1"/>
  <c r="J112" i="83" s="1"/>
  <c r="E112" i="84" s="1"/>
  <c r="E220" i="81"/>
  <c r="G220" i="81" s="1"/>
  <c r="J220" i="81" s="1"/>
  <c r="E220" i="82" s="1"/>
  <c r="G220" i="82" s="1"/>
  <c r="J220" i="82" s="1"/>
  <c r="E220" i="83" s="1"/>
  <c r="G220" i="83" s="1"/>
  <c r="J220" i="83" s="1"/>
  <c r="E220" i="84" s="1"/>
  <c r="E135" i="80"/>
  <c r="G135" i="80" s="1"/>
  <c r="J135" i="80" s="1"/>
  <c r="E68" i="81"/>
  <c r="G68" i="81" s="1"/>
  <c r="J68" i="81" s="1"/>
  <c r="E132" i="80"/>
  <c r="G132" i="80" s="1"/>
  <c r="J132" i="80" s="1"/>
  <c r="E176" i="81"/>
  <c r="G176" i="81" s="1"/>
  <c r="J176" i="81" s="1"/>
  <c r="E167" i="81"/>
  <c r="G167" i="81" s="1"/>
  <c r="J167" i="81" s="1"/>
  <c r="E48" i="81"/>
  <c r="G48" i="81" s="1"/>
  <c r="J48" i="81" s="1"/>
  <c r="G174" i="81"/>
  <c r="J174" i="81" s="1"/>
  <c r="E174" i="82" s="1"/>
  <c r="E173" i="81"/>
  <c r="E42" i="81"/>
  <c r="G42" i="81" s="1"/>
  <c r="J42" i="81" s="1"/>
  <c r="E223" i="81"/>
  <c r="G223" i="81" s="1"/>
  <c r="J223" i="81" s="1"/>
  <c r="G247" i="81"/>
  <c r="J247" i="81" s="1"/>
  <c r="G242" i="82" s="1"/>
  <c r="J242" i="82" s="1"/>
  <c r="E234" i="81"/>
  <c r="G234" i="81" s="1"/>
  <c r="J234" i="81" s="1"/>
  <c r="E234" i="82" s="1"/>
  <c r="E91" i="81"/>
  <c r="G91" i="81" s="1"/>
  <c r="J91" i="81" s="1"/>
  <c r="E144" i="81"/>
  <c r="G144" i="81" s="1"/>
  <c r="J144" i="81" s="1"/>
  <c r="E144" i="82" s="1"/>
  <c r="G144" i="82" s="1"/>
  <c r="J144" i="82" s="1"/>
  <c r="E144" i="83" s="1"/>
  <c r="G144" i="83" s="1"/>
  <c r="J144" i="83" s="1"/>
  <c r="E144" i="84" s="1"/>
  <c r="E142" i="81"/>
  <c r="G142" i="81" s="1"/>
  <c r="J142" i="81" s="1"/>
  <c r="E142" i="82" s="1"/>
  <c r="G142" i="82" s="1"/>
  <c r="J142" i="82" s="1"/>
  <c r="E142" i="83" s="1"/>
  <c r="G142" i="83" s="1"/>
  <c r="J142" i="83" s="1"/>
  <c r="E142" i="84" s="1"/>
  <c r="E138" i="81"/>
  <c r="G138" i="81" s="1"/>
  <c r="J138" i="81" s="1"/>
  <c r="E138" i="82" s="1"/>
  <c r="G138" i="82" s="1"/>
  <c r="J138" i="82" s="1"/>
  <c r="E138" i="83" s="1"/>
  <c r="G138" i="83" s="1"/>
  <c r="J138" i="83" s="1"/>
  <c r="E138" i="84" s="1"/>
  <c r="E95" i="81"/>
  <c r="G95" i="81" s="1"/>
  <c r="J95" i="81" s="1"/>
  <c r="E172" i="81"/>
  <c r="G172" i="81" s="1"/>
  <c r="J172" i="81" s="1"/>
  <c r="E172" i="82" s="1"/>
  <c r="G172" i="82" s="1"/>
  <c r="J172" i="82" s="1"/>
  <c r="E172" i="83" s="1"/>
  <c r="G172" i="83" s="1"/>
  <c r="J172" i="83" s="1"/>
  <c r="E172" i="84" s="1"/>
  <c r="E222" i="81"/>
  <c r="G222" i="81" s="1"/>
  <c r="J222" i="81" s="1"/>
  <c r="E139" i="81"/>
  <c r="G139" i="81" s="1"/>
  <c r="J139" i="81" s="1"/>
  <c r="E69" i="81"/>
  <c r="G69" i="81" s="1"/>
  <c r="J69" i="81" s="1"/>
  <c r="E55" i="81"/>
  <c r="G55" i="81" s="1"/>
  <c r="J55" i="81" s="1"/>
  <c r="E146" i="81"/>
  <c r="G146" i="81" s="1"/>
  <c r="J146" i="81" s="1"/>
  <c r="E73" i="81"/>
  <c r="G73" i="81" s="1"/>
  <c r="J73" i="81" s="1"/>
  <c r="E136" i="80"/>
  <c r="G136" i="80" s="1"/>
  <c r="J136" i="80" s="1"/>
  <c r="E136" i="81" s="1"/>
  <c r="G136" i="81" s="1"/>
  <c r="J136" i="81" s="1"/>
  <c r="E136" i="82" s="1"/>
  <c r="E180" i="81"/>
  <c r="G180" i="81" s="1"/>
  <c r="J180" i="81" s="1"/>
  <c r="E185" i="81"/>
  <c r="G185" i="81" s="1"/>
  <c r="J185" i="81" s="1"/>
  <c r="E32" i="81"/>
  <c r="G32" i="81" s="1"/>
  <c r="J32" i="81" s="1"/>
  <c r="E59" i="81"/>
  <c r="G59" i="81" s="1"/>
  <c r="J59" i="81" s="1"/>
  <c r="E159" i="81"/>
  <c r="G159" i="81" s="1"/>
  <c r="J159" i="81" s="1"/>
  <c r="E111" i="81"/>
  <c r="G111" i="81" s="1"/>
  <c r="J111" i="81" s="1"/>
  <c r="E111" i="82" s="1"/>
  <c r="G111" i="82" s="1"/>
  <c r="J111" i="82" s="1"/>
  <c r="E111" i="83" s="1"/>
  <c r="G111" i="83" s="1"/>
  <c r="J111" i="83" s="1"/>
  <c r="E111" i="84" s="1"/>
  <c r="E145" i="81"/>
  <c r="G145" i="81" s="1"/>
  <c r="J145" i="81" s="1"/>
  <c r="E145" i="82" s="1"/>
  <c r="G145" i="82" s="1"/>
  <c r="J145" i="82" s="1"/>
  <c r="E145" i="83" s="1"/>
  <c r="G145" i="83" s="1"/>
  <c r="J145" i="83" s="1"/>
  <c r="E145" i="84" s="1"/>
  <c r="E123" i="81"/>
  <c r="G123" i="81" s="1"/>
  <c r="J123" i="81" s="1"/>
  <c r="E123" i="82" s="1"/>
  <c r="G123" i="82" s="1"/>
  <c r="J123" i="82" s="1"/>
  <c r="E123" i="83" s="1"/>
  <c r="G123" i="83" s="1"/>
  <c r="J123" i="83" s="1"/>
  <c r="E123" i="84" s="1"/>
  <c r="E30" i="81"/>
  <c r="G30" i="81" s="1"/>
  <c r="J30" i="81" s="1"/>
  <c r="E162" i="81"/>
  <c r="G162" i="81" s="1"/>
  <c r="J162" i="81" s="1"/>
  <c r="E162" i="82" s="1"/>
  <c r="G162" i="82" s="1"/>
  <c r="J162" i="82" s="1"/>
  <c r="E162" i="83" s="1"/>
  <c r="G162" i="83" s="1"/>
  <c r="J162" i="83" s="1"/>
  <c r="E162" i="84" s="1"/>
  <c r="E163" i="81"/>
  <c r="G163" i="81" s="1"/>
  <c r="J163" i="81" s="1"/>
  <c r="E107" i="81"/>
  <c r="G107" i="81" s="1"/>
  <c r="J107" i="81" s="1"/>
  <c r="E117" i="81"/>
  <c r="G117" i="81" s="1"/>
  <c r="J117" i="81" s="1"/>
  <c r="E184" i="81"/>
  <c r="G184" i="81" s="1"/>
  <c r="J184" i="81" s="1"/>
  <c r="E116" i="81"/>
  <c r="G116" i="81" s="1"/>
  <c r="J116" i="81" s="1"/>
  <c r="G88" i="81"/>
  <c r="J88" i="81" s="1"/>
  <c r="E88" i="82" s="1"/>
  <c r="E87" i="81"/>
  <c r="G87" i="81" s="1"/>
  <c r="J87" i="81" s="1"/>
  <c r="E67" i="81"/>
  <c r="G67" i="81" s="1"/>
  <c r="J67" i="81" s="1"/>
  <c r="E72" i="81"/>
  <c r="G72" i="81" s="1"/>
  <c r="J72" i="81" s="1"/>
  <c r="E130" i="81"/>
  <c r="G130" i="81" s="1"/>
  <c r="J130" i="81" s="1"/>
  <c r="E85" i="81"/>
  <c r="G85" i="81" s="1"/>
  <c r="J85" i="81" s="1"/>
  <c r="E90" i="81"/>
  <c r="G90" i="81" s="1"/>
  <c r="J90" i="81" s="1"/>
  <c r="E90" i="82" s="1"/>
  <c r="G90" i="82" s="1"/>
  <c r="J90" i="82" s="1"/>
  <c r="E90" i="83" s="1"/>
  <c r="G90" i="83" s="1"/>
  <c r="J90" i="83" s="1"/>
  <c r="E90" i="84" s="1"/>
  <c r="G244" i="81"/>
  <c r="J244" i="81" s="1"/>
  <c r="E236" i="81"/>
  <c r="G236" i="81" s="1"/>
  <c r="J236" i="81" s="1"/>
  <c r="E101" i="81"/>
  <c r="G101" i="81" s="1"/>
  <c r="J101" i="81" s="1"/>
  <c r="E101" i="82" s="1"/>
  <c r="G101" i="82" s="1"/>
  <c r="J101" i="82" s="1"/>
  <c r="E101" i="83" s="1"/>
  <c r="G101" i="83" s="1"/>
  <c r="J101" i="83" s="1"/>
  <c r="E101" i="84" s="1"/>
  <c r="E154" i="81"/>
  <c r="G154" i="81" s="1"/>
  <c r="J154" i="81" s="1"/>
  <c r="E154" i="82" s="1"/>
  <c r="G154" i="82" s="1"/>
  <c r="J154" i="82" s="1"/>
  <c r="E154" i="83" s="1"/>
  <c r="G154" i="83" s="1"/>
  <c r="J154" i="83" s="1"/>
  <c r="E62" i="81"/>
  <c r="G62" i="81" s="1"/>
  <c r="J62" i="81" s="1"/>
  <c r="E81" i="81"/>
  <c r="G81" i="81" s="1"/>
  <c r="J81" i="81" s="1"/>
  <c r="E110" i="81"/>
  <c r="G110" i="81" s="1"/>
  <c r="J110" i="81" s="1"/>
  <c r="E224" i="81"/>
  <c r="G224" i="81" s="1"/>
  <c r="J224" i="81" s="1"/>
  <c r="E106" i="81"/>
  <c r="G106" i="81" s="1"/>
  <c r="J106" i="81" s="1"/>
  <c r="E137" i="81"/>
  <c r="G137" i="81" s="1"/>
  <c r="J137" i="81" s="1"/>
  <c r="E183" i="81"/>
  <c r="G183" i="81" s="1"/>
  <c r="J183" i="81" s="1"/>
  <c r="G249" i="91"/>
  <c r="J249" i="91" s="1"/>
  <c r="E241" i="91"/>
  <c r="G241" i="91" s="1"/>
  <c r="J241" i="91" s="1"/>
  <c r="G252" i="93"/>
  <c r="J252" i="93" s="1"/>
  <c r="E252" i="94" s="1"/>
  <c r="E239" i="93"/>
  <c r="G239" i="93" s="1"/>
  <c r="J239" i="93" s="1"/>
  <c r="G245" i="97"/>
  <c r="J245" i="97" s="1"/>
  <c r="E237" i="97"/>
  <c r="G237" i="97" s="1"/>
  <c r="J237" i="97" s="1"/>
  <c r="G245" i="98" s="1"/>
  <c r="J245" i="98" s="1"/>
  <c r="G250" i="83"/>
  <c r="J250" i="83" s="1"/>
  <c r="E242" i="83"/>
  <c r="G86" i="81"/>
  <c r="J86" i="81" s="1"/>
  <c r="E86" i="82" s="1"/>
  <c r="G231" i="94"/>
  <c r="J231" i="94" s="1"/>
  <c r="E231" i="95" s="1"/>
  <c r="G227" i="81"/>
  <c r="J227" i="81" s="1"/>
  <c r="G229" i="101"/>
  <c r="J229" i="101" s="1"/>
  <c r="G237" i="101"/>
  <c r="J237" i="101" s="1"/>
  <c r="G245" i="102" s="1"/>
  <c r="J245" i="102" s="1"/>
  <c r="G228" i="81"/>
  <c r="J228" i="81" s="1"/>
  <c r="E228" i="82" s="1"/>
  <c r="G230" i="82"/>
  <c r="J230" i="82" s="1"/>
  <c r="E230" i="83" s="1"/>
  <c r="G232" i="91"/>
  <c r="J232" i="91" s="1"/>
  <c r="E232" i="92" s="1"/>
  <c r="G240" i="91"/>
  <c r="J240" i="91" s="1"/>
  <c r="E240" i="92" s="1"/>
  <c r="G253" i="82"/>
  <c r="J253" i="82" s="1"/>
  <c r="G259" i="81"/>
  <c r="J259" i="81" s="1"/>
  <c r="G102" i="81"/>
  <c r="J102" i="81" s="1"/>
  <c r="E102" i="82" s="1"/>
  <c r="G96" i="80"/>
  <c r="J96" i="80" s="1"/>
  <c r="G11" i="94"/>
  <c r="J11" i="94" s="1"/>
  <c r="E11" i="95" s="1"/>
  <c r="G119" i="80"/>
  <c r="J119" i="80" s="1"/>
  <c r="G119" i="81" s="1"/>
  <c r="J119" i="81" s="1"/>
  <c r="G119" i="82" s="1"/>
  <c r="J119" i="82" s="1"/>
  <c r="G97" i="82"/>
  <c r="J97" i="82" s="1"/>
  <c r="G10" i="94"/>
  <c r="J10" i="94" s="1"/>
  <c r="E10" i="95" s="1"/>
  <c r="G173" i="81"/>
  <c r="J173" i="81" s="1"/>
  <c r="E173" i="82" s="1"/>
  <c r="G161" i="80"/>
  <c r="J161" i="80" s="1"/>
  <c r="G9" i="94"/>
  <c r="J9" i="94" s="1"/>
  <c r="E9" i="95" s="1"/>
  <c r="G214" i="79"/>
  <c r="J214" i="79" s="1"/>
  <c r="G233" i="81"/>
  <c r="J233" i="81" s="1"/>
  <c r="G131" i="79"/>
  <c r="J131" i="79" s="1"/>
  <c r="E131" i="80" s="1"/>
  <c r="G134" i="79"/>
  <c r="J134" i="79" s="1"/>
  <c r="E134" i="80" s="1"/>
  <c r="G254" i="81"/>
  <c r="J254" i="81" s="1"/>
  <c r="G103" i="81"/>
  <c r="J103" i="81" s="1"/>
  <c r="E103" i="82" s="1"/>
  <c r="G248" i="81"/>
  <c r="J248" i="81" s="1"/>
  <c r="G82" i="81"/>
  <c r="J82" i="81" s="1"/>
  <c r="E82" i="82" s="1"/>
  <c r="G181" i="95"/>
  <c r="J181" i="95" s="1"/>
  <c r="G177" i="95"/>
  <c r="J177" i="95" s="1"/>
  <c r="G197" i="94"/>
  <c r="J197" i="94" s="1"/>
  <c r="E197" i="95" s="1"/>
  <c r="G83" i="95"/>
  <c r="J83" i="95" s="1"/>
  <c r="G195" i="94"/>
  <c r="J195" i="94" s="1"/>
  <c r="E195" i="95" s="1"/>
  <c r="G209" i="94"/>
  <c r="J209" i="94" s="1"/>
  <c r="E209" i="95" s="1"/>
  <c r="G211" i="94"/>
  <c r="J211" i="94" s="1"/>
  <c r="E211" i="95" s="1"/>
  <c r="G152" i="95"/>
  <c r="J152" i="95" s="1"/>
  <c r="G208" i="95"/>
  <c r="J208" i="95" s="1"/>
  <c r="G151" i="95"/>
  <c r="J151" i="95" s="1"/>
  <c r="G155" i="95"/>
  <c r="J155" i="95" s="1"/>
  <c r="G150" i="94"/>
  <c r="J150" i="94" s="1"/>
  <c r="E150" i="95" s="1"/>
  <c r="G205" i="95"/>
  <c r="J205" i="95" s="1"/>
  <c r="G204" i="94"/>
  <c r="J204" i="94" s="1"/>
  <c r="E204" i="95" s="1"/>
  <c r="G113" i="95"/>
  <c r="J113" i="95" s="1"/>
  <c r="G71" i="91"/>
  <c r="J71" i="91" s="1"/>
  <c r="E71" i="92" s="1"/>
  <c r="G226" i="95"/>
  <c r="J226" i="95" s="1"/>
  <c r="G148" i="95"/>
  <c r="J148" i="95" s="1"/>
  <c r="G206" i="95"/>
  <c r="J206" i="95" s="1"/>
  <c r="G147" i="94"/>
  <c r="J147" i="94" s="1"/>
  <c r="E147" i="95" s="1"/>
  <c r="G198" i="94"/>
  <c r="J198" i="94" s="1"/>
  <c r="E198" i="95" s="1"/>
  <c r="G149" i="94"/>
  <c r="J149" i="94" s="1"/>
  <c r="E149" i="95" s="1"/>
  <c r="G182" i="94"/>
  <c r="J182" i="94" s="1"/>
  <c r="E182" i="95" s="1"/>
  <c r="G194" i="95"/>
  <c r="J194" i="95" s="1"/>
  <c r="G193" i="95"/>
  <c r="G156" i="94"/>
  <c r="J156" i="94" s="1"/>
  <c r="E156" i="95" s="1"/>
  <c r="G126" i="95"/>
  <c r="J126" i="95" s="1"/>
  <c r="G210" i="94"/>
  <c r="J210" i="94" s="1"/>
  <c r="E210" i="95" s="1"/>
  <c r="G203" i="94"/>
  <c r="J203" i="94" s="1"/>
  <c r="E203" i="95" s="1"/>
  <c r="G202" i="94"/>
  <c r="J202" i="94" s="1"/>
  <c r="E202" i="95" s="1"/>
  <c r="G84" i="95"/>
  <c r="J84" i="95" s="1"/>
  <c r="G213" i="95"/>
  <c r="J213" i="95" s="1"/>
  <c r="G128" i="94"/>
  <c r="J128" i="94" s="1"/>
  <c r="E128" i="95" s="1"/>
  <c r="G70" i="91"/>
  <c r="J70" i="91" s="1"/>
  <c r="E70" i="92" s="1"/>
  <c r="G175" i="91"/>
  <c r="J175" i="91" s="1"/>
  <c r="E175" i="92" s="1"/>
  <c r="G157" i="94"/>
  <c r="J157" i="94" s="1"/>
  <c r="E157" i="95" s="1"/>
  <c r="G212" i="94"/>
  <c r="J212" i="94" s="1"/>
  <c r="E212" i="95" s="1"/>
  <c r="G196" i="94"/>
  <c r="J196" i="94" s="1"/>
  <c r="E196" i="95" s="1"/>
  <c r="G125" i="95"/>
  <c r="J125" i="95" s="1"/>
  <c r="G153" i="95"/>
  <c r="J153" i="95" s="1"/>
  <c r="G127" i="95"/>
  <c r="J127" i="95" s="1"/>
  <c r="G39" i="94"/>
  <c r="J39" i="94" s="1"/>
  <c r="E39" i="95" s="1"/>
  <c r="G215" i="83"/>
  <c r="J215" i="83" s="1"/>
  <c r="E215" i="84" s="1"/>
  <c r="G171" i="83"/>
  <c r="J171" i="83" s="1"/>
  <c r="E171" i="84" s="1"/>
  <c r="G122" i="82"/>
  <c r="J122" i="82" s="1"/>
  <c r="E122" i="83" s="1"/>
  <c r="G17" i="79"/>
  <c r="J17" i="79" s="1"/>
  <c r="G40" i="83"/>
  <c r="J40" i="83" s="1"/>
  <c r="E40" i="84" s="1"/>
  <c r="G33" i="83"/>
  <c r="J33" i="83" s="1"/>
  <c r="E33" i="84" s="1"/>
  <c r="G29" i="83"/>
  <c r="J29" i="83" s="1"/>
  <c r="E29" i="84" s="1"/>
  <c r="G51" i="83"/>
  <c r="J51" i="83" s="1"/>
  <c r="E51" i="84" s="1"/>
  <c r="G192" i="83"/>
  <c r="J192" i="83" s="1"/>
  <c r="E192" i="84" s="1"/>
  <c r="G120" i="83"/>
  <c r="J120" i="83" s="1"/>
  <c r="G64" i="83"/>
  <c r="J64" i="83" s="1"/>
  <c r="E64" i="84" s="1"/>
  <c r="G43" i="83"/>
  <c r="J43" i="83" s="1"/>
  <c r="E43" i="84" s="1"/>
  <c r="G15" i="79"/>
  <c r="J15" i="79" s="1"/>
  <c r="E15" i="80" s="1"/>
  <c r="G92" i="83"/>
  <c r="J92" i="83" s="1"/>
  <c r="G99" i="83"/>
  <c r="J99" i="83" s="1"/>
  <c r="E99" i="84" s="1"/>
  <c r="G168" i="83"/>
  <c r="J168" i="83" s="1"/>
  <c r="E168" i="84" s="1"/>
  <c r="G170" i="83"/>
  <c r="J170" i="83" s="1"/>
  <c r="E170" i="84" s="1"/>
  <c r="G221" i="82"/>
  <c r="J221" i="82" s="1"/>
  <c r="E221" i="83" s="1"/>
  <c r="G143" i="83"/>
  <c r="J143" i="83" s="1"/>
  <c r="E143" i="84" s="1"/>
  <c r="G79" i="83"/>
  <c r="J79" i="83" s="1"/>
  <c r="E79" i="84" s="1"/>
  <c r="G225" i="83"/>
  <c r="J225" i="83" s="1"/>
  <c r="E225" i="84" s="1"/>
  <c r="G36" i="83"/>
  <c r="J36" i="83" s="1"/>
  <c r="E36" i="84" s="1"/>
  <c r="G141" i="83"/>
  <c r="J141" i="83" s="1"/>
  <c r="E141" i="84" s="1"/>
  <c r="G80" i="83"/>
  <c r="J80" i="83" s="1"/>
  <c r="E80" i="84" s="1"/>
  <c r="G6" i="79"/>
  <c r="J6" i="79" s="1"/>
  <c r="G50" i="83"/>
  <c r="J50" i="83" s="1"/>
  <c r="E50" i="84" s="1"/>
  <c r="G66" i="83"/>
  <c r="J66" i="83" s="1"/>
  <c r="E66" i="84" s="1"/>
  <c r="G38" i="82"/>
  <c r="J38" i="82" s="1"/>
  <c r="E38" i="83" s="1"/>
  <c r="G47" i="83"/>
  <c r="J47" i="83" s="1"/>
  <c r="E47" i="84" s="1"/>
  <c r="G28" i="83"/>
  <c r="J28" i="83" s="1"/>
  <c r="E28" i="84" s="1"/>
  <c r="G25" i="82"/>
  <c r="J25" i="82" s="1"/>
  <c r="E25" i="83" s="1"/>
  <c r="G44" i="83"/>
  <c r="J44" i="83" s="1"/>
  <c r="E44" i="84" s="1"/>
  <c r="G118" i="83"/>
  <c r="J118" i="83" s="1"/>
  <c r="E118" i="84" s="1"/>
  <c r="G41" i="83"/>
  <c r="J41" i="83" s="1"/>
  <c r="E41" i="84" s="1"/>
  <c r="G52" i="83"/>
  <c r="J52" i="83" s="1"/>
  <c r="E52" i="84" s="1"/>
  <c r="G27" i="83"/>
  <c r="J27" i="83" s="1"/>
  <c r="E27" i="84" s="1"/>
  <c r="G115" i="83"/>
  <c r="J115" i="83" s="1"/>
  <c r="E115" i="84" s="1"/>
  <c r="G98" i="83"/>
  <c r="J98" i="83" s="1"/>
  <c r="E98" i="84" s="1"/>
  <c r="G14" i="79"/>
  <c r="J14" i="79" s="1"/>
  <c r="E14" i="80" s="1"/>
  <c r="G179" i="83"/>
  <c r="J179" i="83" s="1"/>
  <c r="E179" i="84" s="1"/>
  <c r="G26" i="82"/>
  <c r="J26" i="82" s="1"/>
  <c r="E26" i="83" s="1"/>
  <c r="G140" i="83"/>
  <c r="J140" i="83" s="1"/>
  <c r="E140" i="84" s="1"/>
  <c r="G34" i="83"/>
  <c r="J34" i="83" s="1"/>
  <c r="E34" i="84" s="1"/>
  <c r="G8" i="79"/>
  <c r="J8" i="79" s="1"/>
  <c r="E8" i="80" s="1"/>
  <c r="G160" i="83"/>
  <c r="J160" i="83" s="1"/>
  <c r="E160" i="84" s="1"/>
  <c r="G37" i="83"/>
  <c r="J37" i="83" s="1"/>
  <c r="E37" i="84" s="1"/>
  <c r="G77" i="83"/>
  <c r="J77" i="83" s="1"/>
  <c r="E77" i="84" s="1"/>
  <c r="G158" i="83"/>
  <c r="J158" i="83" s="1"/>
  <c r="E158" i="84" s="1"/>
  <c r="G57" i="83"/>
  <c r="J57" i="83" s="1"/>
  <c r="E57" i="84" s="1"/>
  <c r="G78" i="83"/>
  <c r="J78" i="83" s="1"/>
  <c r="E78" i="84" s="1"/>
  <c r="G49" i="83"/>
  <c r="J49" i="83" s="1"/>
  <c r="E49" i="84" s="1"/>
  <c r="G93" i="83"/>
  <c r="J93" i="83" s="1"/>
  <c r="G22" i="82"/>
  <c r="J22" i="82" s="1"/>
  <c r="E22" i="83" s="1"/>
  <c r="G19" i="82"/>
  <c r="J19" i="82" s="1"/>
  <c r="E19" i="83" s="1"/>
  <c r="G100" i="83"/>
  <c r="J100" i="83" s="1"/>
  <c r="E100" i="84" s="1"/>
  <c r="G16" i="79"/>
  <c r="J16" i="79" s="1"/>
  <c r="E16" i="80" s="1"/>
  <c r="G23" i="82"/>
  <c r="J23" i="82" s="1"/>
  <c r="E23" i="83" s="1"/>
  <c r="G20" i="82"/>
  <c r="J20" i="82" s="1"/>
  <c r="E20" i="83" s="1"/>
  <c r="G58" i="83"/>
  <c r="J58" i="83" s="1"/>
  <c r="G121" i="83"/>
  <c r="J121" i="83" s="1"/>
  <c r="G166" i="83"/>
  <c r="J166" i="83" s="1"/>
  <c r="E166" i="84" s="1"/>
  <c r="G108" i="83"/>
  <c r="J108" i="83" s="1"/>
  <c r="E108" i="84" s="1"/>
  <c r="G7" i="79"/>
  <c r="J7" i="79" s="1"/>
  <c r="E7" i="80" s="1"/>
  <c r="G21" i="82"/>
  <c r="J21" i="82" s="1"/>
  <c r="E21" i="83" s="1"/>
  <c r="G13" i="79"/>
  <c r="J13" i="79" s="1"/>
  <c r="E13" i="80" s="1"/>
  <c r="G31" i="83"/>
  <c r="J31" i="83" s="1"/>
  <c r="E31" i="84" s="1"/>
  <c r="G18" i="79"/>
  <c r="J18" i="79" s="1"/>
  <c r="G65" i="83"/>
  <c r="J65" i="83" s="1"/>
  <c r="E65" i="84" s="1"/>
  <c r="G46" i="83"/>
  <c r="J46" i="83" s="1"/>
  <c r="E46" i="84" s="1"/>
  <c r="G54" i="83"/>
  <c r="J54" i="83" s="1"/>
  <c r="E54" i="84" s="1"/>
  <c r="G56" i="83"/>
  <c r="J56" i="83" s="1"/>
  <c r="E56" i="84" s="1"/>
  <c r="G165" i="82"/>
  <c r="J165" i="82" s="1"/>
  <c r="E165" i="83" s="1"/>
  <c r="G24" i="82"/>
  <c r="J24" i="82" s="1"/>
  <c r="E24" i="83" s="1"/>
  <c r="G61" i="83"/>
  <c r="J61" i="83" s="1"/>
  <c r="E61" i="84" s="1"/>
  <c r="G74" i="83"/>
  <c r="J74" i="83" s="1"/>
  <c r="E74" i="84" s="1"/>
  <c r="G89" i="83"/>
  <c r="J89" i="83" s="1"/>
  <c r="E89" i="84" s="1"/>
  <c r="G186" i="83"/>
  <c r="J186" i="83" s="1"/>
  <c r="E186" i="84" s="1"/>
  <c r="G256" i="83"/>
  <c r="J256" i="83" s="1"/>
  <c r="G255" i="83"/>
  <c r="J255" i="83" s="1"/>
  <c r="G104" i="83"/>
  <c r="J104" i="83" s="1"/>
  <c r="E104" i="84" s="1"/>
  <c r="G258" i="83"/>
  <c r="J258" i="83" s="1"/>
  <c r="G190" i="83"/>
  <c r="J190" i="83" s="1"/>
  <c r="E190" i="84" s="1"/>
  <c r="G133" i="81"/>
  <c r="J133" i="81" s="1"/>
  <c r="E133" i="82" s="1"/>
  <c r="J193" i="95" l="1"/>
  <c r="G193" i="96" s="1"/>
  <c r="J193" i="96" s="1"/>
  <c r="E106" i="82"/>
  <c r="G106" i="82" s="1"/>
  <c r="J106" i="82" s="1"/>
  <c r="E106" i="83" s="1"/>
  <c r="G106" i="83" s="1"/>
  <c r="J106" i="83" s="1"/>
  <c r="E106" i="84" s="1"/>
  <c r="E55" i="82"/>
  <c r="G55" i="82" s="1"/>
  <c r="J55" i="82" s="1"/>
  <c r="E55" i="83" s="1"/>
  <c r="G55" i="83" s="1"/>
  <c r="J55" i="83" s="1"/>
  <c r="E55" i="84" s="1"/>
  <c r="G55" i="84" s="1"/>
  <c r="J55" i="84" s="1"/>
  <c r="E55" i="85" s="1"/>
  <c r="E159" i="82"/>
  <c r="G159" i="82" s="1"/>
  <c r="J159" i="82" s="1"/>
  <c r="E159" i="83" s="1"/>
  <c r="G159" i="83" s="1"/>
  <c r="J159" i="83" s="1"/>
  <c r="E159" i="84" s="1"/>
  <c r="E30" i="82"/>
  <c r="G30" i="82" s="1"/>
  <c r="J30" i="82" s="1"/>
  <c r="E30" i="83" s="1"/>
  <c r="G30" i="83" s="1"/>
  <c r="J30" i="83" s="1"/>
  <c r="E30" i="84" s="1"/>
  <c r="G30" i="84" s="1"/>
  <c r="J30" i="84" s="1"/>
  <c r="E30" i="85" s="1"/>
  <c r="E180" i="82"/>
  <c r="G180" i="82" s="1"/>
  <c r="J180" i="82" s="1"/>
  <c r="E180" i="83" s="1"/>
  <c r="G180" i="83" s="1"/>
  <c r="J180" i="83" s="1"/>
  <c r="E180" i="84" s="1"/>
  <c r="E117" i="82"/>
  <c r="G117" i="82" s="1"/>
  <c r="J117" i="82" s="1"/>
  <c r="E117" i="83" s="1"/>
  <c r="G117" i="83" s="1"/>
  <c r="J117" i="83" s="1"/>
  <c r="E117" i="84" s="1"/>
  <c r="E176" i="82"/>
  <c r="G176" i="82" s="1"/>
  <c r="J176" i="82" s="1"/>
  <c r="E176" i="83" s="1"/>
  <c r="G176" i="83" s="1"/>
  <c r="J176" i="83" s="1"/>
  <c r="E176" i="84" s="1"/>
  <c r="E67" i="82"/>
  <c r="G67" i="82" s="1"/>
  <c r="J67" i="82" s="1"/>
  <c r="E67" i="83" s="1"/>
  <c r="G67" i="83" s="1"/>
  <c r="J67" i="83" s="1"/>
  <c r="E67" i="84" s="1"/>
  <c r="E42" i="82"/>
  <c r="G42" i="82" s="1"/>
  <c r="J42" i="82" s="1"/>
  <c r="E42" i="83" s="1"/>
  <c r="G42" i="83" s="1"/>
  <c r="J42" i="83" s="1"/>
  <c r="E42" i="84" s="1"/>
  <c r="G42" i="84" s="1"/>
  <c r="J42" i="84" s="1"/>
  <c r="E42" i="85" s="1"/>
  <c r="E62" i="82"/>
  <c r="G62" i="82" s="1"/>
  <c r="J62" i="82" s="1"/>
  <c r="E62" i="83" s="1"/>
  <c r="G62" i="83" s="1"/>
  <c r="J62" i="83" s="1"/>
  <c r="E62" i="84" s="1"/>
  <c r="E97" i="83"/>
  <c r="G97" i="83" s="1"/>
  <c r="J97" i="83" s="1"/>
  <c r="E97" i="84" s="1"/>
  <c r="G97" i="84" s="1"/>
  <c r="J97" i="84" s="1"/>
  <c r="E97" i="85" s="1"/>
  <c r="G243" i="82"/>
  <c r="J243" i="82" s="1"/>
  <c r="G251" i="83" s="1"/>
  <c r="J251" i="83" s="1"/>
  <c r="E235" i="82"/>
  <c r="G235" i="82" s="1"/>
  <c r="J235" i="82" s="1"/>
  <c r="E137" i="82"/>
  <c r="G137" i="82" s="1"/>
  <c r="J137" i="82" s="1"/>
  <c r="E137" i="83" s="1"/>
  <c r="G137" i="83" s="1"/>
  <c r="J137" i="83" s="1"/>
  <c r="E137" i="84" s="1"/>
  <c r="E81" i="82"/>
  <c r="G81" i="82" s="1"/>
  <c r="J81" i="82" s="1"/>
  <c r="E81" i="83" s="1"/>
  <c r="G81" i="83" s="1"/>
  <c r="J81" i="83" s="1"/>
  <c r="E81" i="84" s="1"/>
  <c r="E72" i="82"/>
  <c r="G72" i="82" s="1"/>
  <c r="J72" i="82" s="1"/>
  <c r="E72" i="83" s="1"/>
  <c r="G72" i="83" s="1"/>
  <c r="J72" i="83" s="1"/>
  <c r="E72" i="84" s="1"/>
  <c r="E184" i="82"/>
  <c r="G184" i="82" s="1"/>
  <c r="J184" i="82" s="1"/>
  <c r="E184" i="83" s="1"/>
  <c r="G184" i="83" s="1"/>
  <c r="J184" i="83" s="1"/>
  <c r="E184" i="84" s="1"/>
  <c r="E185" i="82"/>
  <c r="G185" i="82" s="1"/>
  <c r="J185" i="82" s="1"/>
  <c r="E185" i="83" s="1"/>
  <c r="G185" i="83" s="1"/>
  <c r="J185" i="83" s="1"/>
  <c r="E185" i="84" s="1"/>
  <c r="E146" i="82"/>
  <c r="G146" i="82" s="1"/>
  <c r="J146" i="82" s="1"/>
  <c r="E146" i="83" s="1"/>
  <c r="G146" i="83" s="1"/>
  <c r="J146" i="83" s="1"/>
  <c r="E146" i="84" s="1"/>
  <c r="E222" i="82"/>
  <c r="G222" i="82" s="1"/>
  <c r="J222" i="82" s="1"/>
  <c r="E222" i="83" s="1"/>
  <c r="G222" i="83" s="1"/>
  <c r="J222" i="83" s="1"/>
  <c r="E222" i="84" s="1"/>
  <c r="E223" i="82"/>
  <c r="G223" i="82" s="1"/>
  <c r="J223" i="82" s="1"/>
  <c r="E223" i="83" s="1"/>
  <c r="G223" i="83" s="1"/>
  <c r="J223" i="83" s="1"/>
  <c r="E223" i="84" s="1"/>
  <c r="E167" i="82"/>
  <c r="G167" i="82" s="1"/>
  <c r="J167" i="82" s="1"/>
  <c r="E167" i="83" s="1"/>
  <c r="G167" i="83" s="1"/>
  <c r="J167" i="83" s="1"/>
  <c r="E167" i="84" s="1"/>
  <c r="E135" i="81"/>
  <c r="G135" i="81" s="1"/>
  <c r="J135" i="81" s="1"/>
  <c r="E135" i="82" s="1"/>
  <c r="G135" i="82" s="1"/>
  <c r="J135" i="82" s="1"/>
  <c r="E135" i="83" s="1"/>
  <c r="G135" i="83" s="1"/>
  <c r="J135" i="83" s="1"/>
  <c r="E135" i="84" s="1"/>
  <c r="E233" i="82"/>
  <c r="G233" i="82" s="1"/>
  <c r="J233" i="82" s="1"/>
  <c r="E96" i="81"/>
  <c r="G96" i="81" s="1"/>
  <c r="J96" i="81" s="1"/>
  <c r="G88" i="82"/>
  <c r="J88" i="82" s="1"/>
  <c r="E88" i="83" s="1"/>
  <c r="E87" i="82"/>
  <c r="G246" i="82"/>
  <c r="J246" i="82" s="1"/>
  <c r="E238" i="82"/>
  <c r="G238" i="82" s="1"/>
  <c r="J238" i="82" s="1"/>
  <c r="G244" i="82"/>
  <c r="J244" i="82" s="1"/>
  <c r="E236" i="82"/>
  <c r="G236" i="82" s="1"/>
  <c r="J236" i="82" s="1"/>
  <c r="E224" i="82"/>
  <c r="G224" i="82" s="1"/>
  <c r="J224" i="82" s="1"/>
  <c r="E224" i="83" s="1"/>
  <c r="G224" i="83" s="1"/>
  <c r="J224" i="83" s="1"/>
  <c r="E224" i="84" s="1"/>
  <c r="E85" i="82"/>
  <c r="G85" i="82" s="1"/>
  <c r="J85" i="82" s="1"/>
  <c r="E85" i="83" s="1"/>
  <c r="G85" i="83" s="1"/>
  <c r="J85" i="83" s="1"/>
  <c r="E85" i="84" s="1"/>
  <c r="G107" i="82"/>
  <c r="J107" i="82" s="1"/>
  <c r="E107" i="83" s="1"/>
  <c r="G107" i="83" s="1"/>
  <c r="J107" i="83" s="1"/>
  <c r="E107" i="84" s="1"/>
  <c r="E107" i="82"/>
  <c r="E59" i="82"/>
  <c r="G59" i="82" s="1"/>
  <c r="J59" i="82" s="1"/>
  <c r="E59" i="83" s="1"/>
  <c r="G59" i="83" s="1"/>
  <c r="J59" i="83" s="1"/>
  <c r="E59" i="84" s="1"/>
  <c r="G59" i="84" s="1"/>
  <c r="J59" i="84" s="1"/>
  <c r="E59" i="85" s="1"/>
  <c r="E69" i="82"/>
  <c r="G69" i="82" s="1"/>
  <c r="J69" i="82" s="1"/>
  <c r="E69" i="83" s="1"/>
  <c r="G69" i="83" s="1"/>
  <c r="J69" i="83" s="1"/>
  <c r="E69" i="84" s="1"/>
  <c r="E95" i="82"/>
  <c r="G95" i="82" s="1"/>
  <c r="J95" i="82" s="1"/>
  <c r="E95" i="83" s="1"/>
  <c r="G95" i="83" s="1"/>
  <c r="J95" i="83" s="1"/>
  <c r="E95" i="84" s="1"/>
  <c r="E91" i="82"/>
  <c r="G91" i="82" s="1"/>
  <c r="J91" i="82" s="1"/>
  <c r="E91" i="83" s="1"/>
  <c r="G91" i="83" s="1"/>
  <c r="J91" i="83" s="1"/>
  <c r="E91" i="84" s="1"/>
  <c r="E132" i="81"/>
  <c r="G132" i="81" s="1"/>
  <c r="J132" i="81" s="1"/>
  <c r="E132" i="82" s="1"/>
  <c r="G132" i="82" s="1"/>
  <c r="J132" i="82" s="1"/>
  <c r="E132" i="83" s="1"/>
  <c r="G132" i="83" s="1"/>
  <c r="J132" i="83" s="1"/>
  <c r="E132" i="84" s="1"/>
  <c r="E161" i="81"/>
  <c r="G161" i="81" s="1"/>
  <c r="J161" i="81" s="1"/>
  <c r="E183" i="82"/>
  <c r="G183" i="82" s="1"/>
  <c r="J183" i="82" s="1"/>
  <c r="E183" i="83" s="1"/>
  <c r="G183" i="83" s="1"/>
  <c r="J183" i="83" s="1"/>
  <c r="E183" i="84" s="1"/>
  <c r="E110" i="82"/>
  <c r="G110" i="82" s="1"/>
  <c r="J110" i="82" s="1"/>
  <c r="E110" i="83" s="1"/>
  <c r="G110" i="83" s="1"/>
  <c r="J110" i="83" s="1"/>
  <c r="E110" i="84" s="1"/>
  <c r="E130" i="82"/>
  <c r="G130" i="82" s="1"/>
  <c r="J130" i="82" s="1"/>
  <c r="E130" i="83" s="1"/>
  <c r="G130" i="83" s="1"/>
  <c r="J130" i="83" s="1"/>
  <c r="E130" i="84" s="1"/>
  <c r="E116" i="82"/>
  <c r="G116" i="82" s="1"/>
  <c r="J116" i="82" s="1"/>
  <c r="E116" i="83" s="1"/>
  <c r="G116" i="83" s="1"/>
  <c r="J116" i="83" s="1"/>
  <c r="E116" i="84" s="1"/>
  <c r="E163" i="82"/>
  <c r="G163" i="82" s="1"/>
  <c r="J163" i="82" s="1"/>
  <c r="E163" i="83" s="1"/>
  <c r="G163" i="83" s="1"/>
  <c r="J163" i="83" s="1"/>
  <c r="E163" i="84" s="1"/>
  <c r="E32" i="82"/>
  <c r="G32" i="82" s="1"/>
  <c r="J32" i="82" s="1"/>
  <c r="E32" i="83" s="1"/>
  <c r="G32" i="83" s="1"/>
  <c r="J32" i="83" s="1"/>
  <c r="E32" i="84" s="1"/>
  <c r="G32" i="84" s="1"/>
  <c r="J32" i="84" s="1"/>
  <c r="E32" i="85" s="1"/>
  <c r="E73" i="82"/>
  <c r="G73" i="82" s="1"/>
  <c r="J73" i="82" s="1"/>
  <c r="E73" i="83" s="1"/>
  <c r="G73" i="83" s="1"/>
  <c r="J73" i="83" s="1"/>
  <c r="E73" i="84" s="1"/>
  <c r="E139" i="82"/>
  <c r="G139" i="82" s="1"/>
  <c r="J139" i="82" s="1"/>
  <c r="E139" i="83" s="1"/>
  <c r="G139" i="83" s="1"/>
  <c r="J139" i="83" s="1"/>
  <c r="E139" i="84" s="1"/>
  <c r="E48" i="82"/>
  <c r="G48" i="82" s="1"/>
  <c r="J48" i="82" s="1"/>
  <c r="E48" i="83" s="1"/>
  <c r="G48" i="83" s="1"/>
  <c r="J48" i="83" s="1"/>
  <c r="E48" i="84" s="1"/>
  <c r="G48" i="84" s="1"/>
  <c r="J48" i="84" s="1"/>
  <c r="E48" i="85" s="1"/>
  <c r="E68" i="82"/>
  <c r="G68" i="82" s="1"/>
  <c r="J68" i="82" s="1"/>
  <c r="E68" i="83" s="1"/>
  <c r="G68" i="83" s="1"/>
  <c r="J68" i="83" s="1"/>
  <c r="E68" i="84" s="1"/>
  <c r="G252" i="94"/>
  <c r="J252" i="94" s="1"/>
  <c r="E239" i="94"/>
  <c r="G239" i="94" s="1"/>
  <c r="J239" i="94" s="1"/>
  <c r="G249" i="92"/>
  <c r="J249" i="92" s="1"/>
  <c r="E249" i="93" s="1"/>
  <c r="E241" i="92"/>
  <c r="G241" i="92" s="1"/>
  <c r="J241" i="92" s="1"/>
  <c r="G86" i="82"/>
  <c r="J86" i="82" s="1"/>
  <c r="E86" i="83" s="1"/>
  <c r="G87" i="82"/>
  <c r="J87" i="82" s="1"/>
  <c r="G228" i="82"/>
  <c r="J228" i="82" s="1"/>
  <c r="E228" i="83" s="1"/>
  <c r="G229" i="102"/>
  <c r="J229" i="102" s="1"/>
  <c r="G237" i="102"/>
  <c r="J237" i="102" s="1"/>
  <c r="G245" i="103" s="1"/>
  <c r="J245" i="103" s="1"/>
  <c r="G232" i="92"/>
  <c r="J232" i="92" s="1"/>
  <c r="E232" i="93" s="1"/>
  <c r="G240" i="92"/>
  <c r="J240" i="92" s="1"/>
  <c r="E240" i="93" s="1"/>
  <c r="G227" i="82"/>
  <c r="J227" i="82" s="1"/>
  <c r="G234" i="82"/>
  <c r="J234" i="82" s="1"/>
  <c r="E234" i="83" s="1"/>
  <c r="G247" i="82"/>
  <c r="J247" i="82" s="1"/>
  <c r="G242" i="83" s="1"/>
  <c r="J242" i="83" s="1"/>
  <c r="G230" i="83"/>
  <c r="J230" i="83" s="1"/>
  <c r="E230" i="84" s="1"/>
  <c r="G231" i="95"/>
  <c r="J231" i="95" s="1"/>
  <c r="G253" i="83"/>
  <c r="J253" i="83" s="1"/>
  <c r="G259" i="82"/>
  <c r="J259" i="82" s="1"/>
  <c r="G173" i="82"/>
  <c r="J173" i="82" s="1"/>
  <c r="E173" i="83" s="1"/>
  <c r="G174" i="82"/>
  <c r="J174" i="82" s="1"/>
  <c r="E174" i="83" s="1"/>
  <c r="G103" i="82"/>
  <c r="J103" i="82" s="1"/>
  <c r="E103" i="83" s="1"/>
  <c r="G102" i="82"/>
  <c r="J102" i="82" s="1"/>
  <c r="E102" i="83" s="1"/>
  <c r="G83" i="96"/>
  <c r="J83" i="96" s="1"/>
  <c r="G126" i="96"/>
  <c r="J126" i="96" s="1"/>
  <c r="G206" i="96"/>
  <c r="J206" i="96" s="1"/>
  <c r="G155" i="96"/>
  <c r="J155" i="96" s="1"/>
  <c r="G127" i="96"/>
  <c r="J127" i="96" s="1"/>
  <c r="G148" i="96"/>
  <c r="J148" i="96" s="1"/>
  <c r="G151" i="96"/>
  <c r="J151" i="96" s="1"/>
  <c r="G177" i="96"/>
  <c r="J177" i="96" s="1"/>
  <c r="G153" i="96"/>
  <c r="J153" i="96" s="1"/>
  <c r="G226" i="96"/>
  <c r="J226" i="96" s="1"/>
  <c r="G208" i="96"/>
  <c r="J208" i="96" s="1"/>
  <c r="G181" i="96"/>
  <c r="J181" i="96" s="1"/>
  <c r="G205" i="96"/>
  <c r="J205" i="96" s="1"/>
  <c r="G125" i="96"/>
  <c r="J125" i="96" s="1"/>
  <c r="G213" i="96"/>
  <c r="J213" i="96" s="1"/>
  <c r="G194" i="96"/>
  <c r="J194" i="96" s="1"/>
  <c r="G152" i="96"/>
  <c r="J152" i="96" s="1"/>
  <c r="G84" i="96"/>
  <c r="J84" i="96" s="1"/>
  <c r="G113" i="96"/>
  <c r="J113" i="96" s="1"/>
  <c r="G10" i="95"/>
  <c r="G214" i="80"/>
  <c r="J214" i="80" s="1"/>
  <c r="G214" i="81" s="1"/>
  <c r="J214" i="81" s="1"/>
  <c r="G214" i="82" s="1"/>
  <c r="J214" i="82" s="1"/>
  <c r="G9" i="95"/>
  <c r="G11" i="95"/>
  <c r="G248" i="82"/>
  <c r="J248" i="82" s="1"/>
  <c r="G82" i="82"/>
  <c r="J82" i="82" s="1"/>
  <c r="E82" i="83" s="1"/>
  <c r="G254" i="82"/>
  <c r="J254" i="82" s="1"/>
  <c r="G131" i="80"/>
  <c r="J131" i="80" s="1"/>
  <c r="E131" i="81" s="1"/>
  <c r="G134" i="80"/>
  <c r="J134" i="80" s="1"/>
  <c r="E134" i="81" s="1"/>
  <c r="G157" i="95"/>
  <c r="J157" i="95" s="1"/>
  <c r="G147" i="95"/>
  <c r="J147" i="95" s="1"/>
  <c r="G71" i="92"/>
  <c r="J71" i="92" s="1"/>
  <c r="E71" i="93" s="1"/>
  <c r="G156" i="95"/>
  <c r="J156" i="95" s="1"/>
  <c r="G202" i="95"/>
  <c r="J202" i="95" s="1"/>
  <c r="G204" i="95"/>
  <c r="J204" i="95" s="1"/>
  <c r="G70" i="92"/>
  <c r="J70" i="92" s="1"/>
  <c r="E70" i="93" s="1"/>
  <c r="G39" i="95"/>
  <c r="J39" i="95" s="1"/>
  <c r="G210" i="95"/>
  <c r="J210" i="95" s="1"/>
  <c r="E210" i="96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175" i="92"/>
  <c r="J175" i="92" s="1"/>
  <c r="E175" i="93" s="1"/>
  <c r="G212" i="95"/>
  <c r="J212" i="95" s="1"/>
  <c r="G128" i="95"/>
  <c r="J128" i="95" s="1"/>
  <c r="G203" i="95"/>
  <c r="J203" i="95" s="1"/>
  <c r="G198" i="95"/>
  <c r="G198" i="96" s="1"/>
  <c r="J198" i="96" s="1"/>
  <c r="E198" i="97" s="1"/>
  <c r="G195" i="95"/>
  <c r="G20" i="83"/>
  <c r="J20" i="83" s="1"/>
  <c r="E20" i="84" s="1"/>
  <c r="G221" i="83"/>
  <c r="J221" i="83" s="1"/>
  <c r="E221" i="84" s="1"/>
  <c r="G18" i="80"/>
  <c r="J18" i="80" s="1"/>
  <c r="G49" i="84"/>
  <c r="J49" i="84" s="1"/>
  <c r="E49" i="85" s="1"/>
  <c r="G57" i="84"/>
  <c r="J57" i="84" s="1"/>
  <c r="E57" i="85" s="1"/>
  <c r="G25" i="83"/>
  <c r="J25" i="83" s="1"/>
  <c r="E25" i="84" s="1"/>
  <c r="G53" i="84"/>
  <c r="J53" i="84" s="1"/>
  <c r="E53" i="85" s="1"/>
  <c r="G41" i="84"/>
  <c r="J41" i="84" s="1"/>
  <c r="E41" i="85" s="1"/>
  <c r="G43" i="84"/>
  <c r="J43" i="84" s="1"/>
  <c r="E43" i="85" s="1"/>
  <c r="G122" i="83"/>
  <c r="J122" i="83" s="1"/>
  <c r="E122" i="84" s="1"/>
  <c r="G15" i="80"/>
  <c r="J15" i="80" s="1"/>
  <c r="E15" i="81" s="1"/>
  <c r="G119" i="83"/>
  <c r="J119" i="83" s="1"/>
  <c r="G33" i="84"/>
  <c r="J33" i="84" s="1"/>
  <c r="E33" i="85" s="1"/>
  <c r="G31" i="84"/>
  <c r="J31" i="84" s="1"/>
  <c r="E31" i="85" s="1"/>
  <c r="G58" i="84"/>
  <c r="J58" i="84" s="1"/>
  <c r="E58" i="85" s="1"/>
  <c r="G34" i="84"/>
  <c r="J34" i="84" s="1"/>
  <c r="E34" i="85" s="1"/>
  <c r="G44" i="84"/>
  <c r="J44" i="84" s="1"/>
  <c r="E44" i="85" s="1"/>
  <c r="G54" i="84"/>
  <c r="J54" i="84" s="1"/>
  <c r="E54" i="85" s="1"/>
  <c r="G47" i="84"/>
  <c r="J47" i="84" s="1"/>
  <c r="E47" i="85" s="1"/>
  <c r="G24" i="83"/>
  <c r="J24" i="83" s="1"/>
  <c r="E24" i="84" s="1"/>
  <c r="G56" i="84"/>
  <c r="J56" i="84" s="1"/>
  <c r="E56" i="85" s="1"/>
  <c r="G21" i="83"/>
  <c r="J21" i="83" s="1"/>
  <c r="E21" i="84" s="1"/>
  <c r="G19" i="83"/>
  <c r="J19" i="83" s="1"/>
  <c r="E19" i="84" s="1"/>
  <c r="G8" i="80"/>
  <c r="J8" i="80" s="1"/>
  <c r="E8" i="81" s="1"/>
  <c r="G26" i="83"/>
  <c r="J26" i="83" s="1"/>
  <c r="E26" i="84" s="1"/>
  <c r="G28" i="84"/>
  <c r="J28" i="84" s="1"/>
  <c r="E28" i="85" s="1"/>
  <c r="G50" i="84"/>
  <c r="J50" i="84" s="1"/>
  <c r="E50" i="85" s="1"/>
  <c r="G51" i="84"/>
  <c r="J51" i="84" s="1"/>
  <c r="E51" i="85" s="1"/>
  <c r="G40" i="84"/>
  <c r="J40" i="84" s="1"/>
  <c r="E40" i="85" s="1"/>
  <c r="G186" i="84"/>
  <c r="J186" i="84" s="1"/>
  <c r="E186" i="85" s="1"/>
  <c r="G165" i="83"/>
  <c r="J165" i="83" s="1"/>
  <c r="E165" i="84" s="1"/>
  <c r="G46" i="84"/>
  <c r="J46" i="84" s="1"/>
  <c r="E46" i="85" s="1"/>
  <c r="G13" i="80"/>
  <c r="J13" i="80" s="1"/>
  <c r="E13" i="81" s="1"/>
  <c r="G7" i="80"/>
  <c r="J7" i="80" s="1"/>
  <c r="E7" i="81" s="1"/>
  <c r="G23" i="83"/>
  <c r="J23" i="83" s="1"/>
  <c r="E23" i="84" s="1"/>
  <c r="G16" i="80"/>
  <c r="J16" i="80" s="1"/>
  <c r="E16" i="81" s="1"/>
  <c r="G22" i="83"/>
  <c r="J22" i="83" s="1"/>
  <c r="E22" i="84" s="1"/>
  <c r="G37" i="84"/>
  <c r="J37" i="84" s="1"/>
  <c r="E37" i="85" s="1"/>
  <c r="G14" i="80"/>
  <c r="J14" i="80" s="1"/>
  <c r="E14" i="81" s="1"/>
  <c r="G27" i="84"/>
  <c r="J27" i="84" s="1"/>
  <c r="E27" i="85" s="1"/>
  <c r="G52" i="84"/>
  <c r="J52" i="84" s="1"/>
  <c r="E52" i="85" s="1"/>
  <c r="G38" i="83"/>
  <c r="J38" i="83" s="1"/>
  <c r="E38" i="84" s="1"/>
  <c r="G6" i="80"/>
  <c r="J6" i="80" s="1"/>
  <c r="G36" i="84"/>
  <c r="J36" i="84" s="1"/>
  <c r="E36" i="85" s="1"/>
  <c r="G29" i="84"/>
  <c r="J29" i="84" s="1"/>
  <c r="E29" i="85" s="1"/>
  <c r="G17" i="80"/>
  <c r="J17" i="80" s="1"/>
  <c r="G258" i="84"/>
  <c r="J258" i="84" s="1"/>
  <c r="G255" i="84"/>
  <c r="J255" i="84" s="1"/>
  <c r="G104" i="84"/>
  <c r="J104" i="84" s="1"/>
  <c r="E104" i="85" s="1"/>
  <c r="G256" i="84"/>
  <c r="J256" i="84" s="1"/>
  <c r="G191" i="84"/>
  <c r="J191" i="84" s="1"/>
  <c r="E191" i="85" s="1"/>
  <c r="G190" i="84"/>
  <c r="J190" i="84" s="1"/>
  <c r="E190" i="85" s="1"/>
  <c r="G133" i="82"/>
  <c r="J133" i="82" s="1"/>
  <c r="E133" i="83" s="1"/>
  <c r="G136" i="82"/>
  <c r="J136" i="82" s="1"/>
  <c r="E136" i="83" s="1"/>
  <c r="J195" i="95" l="1"/>
  <c r="G195" i="96" s="1"/>
  <c r="J195" i="96" s="1"/>
  <c r="J9" i="95"/>
  <c r="G9" i="96" s="1"/>
  <c r="J9" i="96" s="1"/>
  <c r="J10" i="95"/>
  <c r="G10" i="96" s="1"/>
  <c r="J10" i="96" s="1"/>
  <c r="J11" i="95"/>
  <c r="G11" i="96" s="1"/>
  <c r="J11" i="96" s="1"/>
  <c r="G243" i="83"/>
  <c r="J243" i="83" s="1"/>
  <c r="G251" i="84" s="1"/>
  <c r="J251" i="84" s="1"/>
  <c r="E235" i="83"/>
  <c r="E96" i="82"/>
  <c r="G96" i="82" s="1"/>
  <c r="J96" i="82" s="1"/>
  <c r="E96" i="83" s="1"/>
  <c r="G96" i="83" s="1"/>
  <c r="J96" i="83" s="1"/>
  <c r="E96" i="84" s="1"/>
  <c r="E233" i="83"/>
  <c r="G233" i="83" s="1"/>
  <c r="J233" i="83" s="1"/>
  <c r="E233" i="84" s="1"/>
  <c r="G233" i="84" s="1"/>
  <c r="J233" i="84" s="1"/>
  <c r="E233" i="85" s="1"/>
  <c r="G233" i="85" s="1"/>
  <c r="J233" i="85" s="1"/>
  <c r="E233" i="86" s="1"/>
  <c r="E161" i="82"/>
  <c r="G161" i="82" s="1"/>
  <c r="J161" i="82" s="1"/>
  <c r="E161" i="83" s="1"/>
  <c r="G161" i="83" s="1"/>
  <c r="J161" i="83" s="1"/>
  <c r="E161" i="84" s="1"/>
  <c r="G244" i="83"/>
  <c r="J244" i="83" s="1"/>
  <c r="E236" i="83"/>
  <c r="G246" i="83"/>
  <c r="J246" i="83" s="1"/>
  <c r="E238" i="83"/>
  <c r="G238" i="83" s="1"/>
  <c r="J238" i="83" s="1"/>
  <c r="G88" i="83"/>
  <c r="J88" i="83" s="1"/>
  <c r="E88" i="84" s="1"/>
  <c r="E87" i="83"/>
  <c r="G87" i="83" s="1"/>
  <c r="J87" i="83" s="1"/>
  <c r="E127" i="97"/>
  <c r="G127" i="97" s="1"/>
  <c r="J127" i="97" s="1"/>
  <c r="E84" i="97"/>
  <c r="G84" i="97" s="1"/>
  <c r="J84" i="97" s="1"/>
  <c r="E226" i="97"/>
  <c r="G226" i="97" s="1"/>
  <c r="J226" i="97" s="1"/>
  <c r="E206" i="97"/>
  <c r="G206" i="97" s="1"/>
  <c r="J206" i="97" s="1"/>
  <c r="E152" i="97"/>
  <c r="G152" i="97" s="1"/>
  <c r="J152" i="97" s="1"/>
  <c r="E126" i="97"/>
  <c r="G126" i="97" s="1"/>
  <c r="J126" i="97" s="1"/>
  <c r="E181" i="97"/>
  <c r="G181" i="97" s="1"/>
  <c r="J181" i="97" s="1"/>
  <c r="E153" i="97"/>
  <c r="G153" i="97" s="1"/>
  <c r="J153" i="97" s="1"/>
  <c r="E83" i="97"/>
  <c r="G83" i="97" s="1"/>
  <c r="J83" i="97" s="1"/>
  <c r="G231" i="96"/>
  <c r="J231" i="96" s="1"/>
  <c r="G249" i="93"/>
  <c r="J249" i="93" s="1"/>
  <c r="E249" i="94" s="1"/>
  <c r="E241" i="93"/>
  <c r="G241" i="93" s="1"/>
  <c r="J241" i="93" s="1"/>
  <c r="E213" i="97"/>
  <c r="G213" i="97" s="1"/>
  <c r="J213" i="97" s="1"/>
  <c r="E177" i="97"/>
  <c r="G177" i="97" s="1"/>
  <c r="J177" i="97" s="1"/>
  <c r="E208" i="97"/>
  <c r="G208" i="97" s="1"/>
  <c r="J208" i="97" s="1"/>
  <c r="E125" i="97"/>
  <c r="G125" i="97" s="1"/>
  <c r="J125" i="97" s="1"/>
  <c r="E151" i="97"/>
  <c r="G151" i="97" s="1"/>
  <c r="J151" i="97" s="1"/>
  <c r="G252" i="95"/>
  <c r="J252" i="95" s="1"/>
  <c r="E239" i="95"/>
  <c r="G239" i="95" s="1"/>
  <c r="J239" i="95" s="1"/>
  <c r="E148" i="97"/>
  <c r="G148" i="97" s="1"/>
  <c r="J148" i="97" s="1"/>
  <c r="E205" i="97"/>
  <c r="G205" i="97" s="1"/>
  <c r="J205" i="97" s="1"/>
  <c r="J250" i="84"/>
  <c r="E242" i="84"/>
  <c r="E194" i="97"/>
  <c r="G194" i="97" s="1"/>
  <c r="J194" i="97" s="1"/>
  <c r="E193" i="97"/>
  <c r="G193" i="97" s="1"/>
  <c r="J193" i="97" s="1"/>
  <c r="E155" i="97"/>
  <c r="G155" i="97" s="1"/>
  <c r="J155" i="97" s="1"/>
  <c r="E113" i="97"/>
  <c r="G113" i="97" s="1"/>
  <c r="J113" i="97" s="1"/>
  <c r="G86" i="83"/>
  <c r="J86" i="83" s="1"/>
  <c r="E86" i="84" s="1"/>
  <c r="G227" i="83"/>
  <c r="J227" i="83" s="1"/>
  <c r="G235" i="83"/>
  <c r="J235" i="83" s="1"/>
  <c r="G232" i="93"/>
  <c r="J232" i="93" s="1"/>
  <c r="E232" i="94" s="1"/>
  <c r="G240" i="93"/>
  <c r="J240" i="93" s="1"/>
  <c r="E240" i="94" s="1"/>
  <c r="G230" i="84"/>
  <c r="J230" i="84" s="1"/>
  <c r="G234" i="83"/>
  <c r="J234" i="83" s="1"/>
  <c r="E234" i="84" s="1"/>
  <c r="G247" i="83"/>
  <c r="J247" i="83" s="1"/>
  <c r="G242" i="84" s="1"/>
  <c r="J242" i="84" s="1"/>
  <c r="G229" i="103"/>
  <c r="J229" i="103" s="1"/>
  <c r="G237" i="103"/>
  <c r="J237" i="103" s="1"/>
  <c r="G245" i="104" s="1"/>
  <c r="J245" i="104" s="1"/>
  <c r="G228" i="83"/>
  <c r="J228" i="83" s="1"/>
  <c r="E228" i="84" s="1"/>
  <c r="G236" i="83"/>
  <c r="J236" i="83" s="1"/>
  <c r="G253" i="84"/>
  <c r="J253" i="84" s="1"/>
  <c r="G259" i="83"/>
  <c r="J259" i="83" s="1"/>
  <c r="G173" i="83"/>
  <c r="J173" i="83" s="1"/>
  <c r="E173" i="84" s="1"/>
  <c r="G174" i="83"/>
  <c r="J174" i="83" s="1"/>
  <c r="E174" i="84" s="1"/>
  <c r="G103" i="83"/>
  <c r="J103" i="83" s="1"/>
  <c r="E103" i="84" s="1"/>
  <c r="G102" i="83"/>
  <c r="J102" i="83" s="1"/>
  <c r="E102" i="84" s="1"/>
  <c r="G203" i="96"/>
  <c r="J203" i="96" s="1"/>
  <c r="G128" i="96"/>
  <c r="J128" i="96" s="1"/>
  <c r="G202" i="96"/>
  <c r="J202" i="96" s="1"/>
  <c r="G212" i="96"/>
  <c r="J212" i="96" s="1"/>
  <c r="G149" i="96"/>
  <c r="J149" i="96" s="1"/>
  <c r="G156" i="96"/>
  <c r="J156" i="96" s="1"/>
  <c r="G209" i="96"/>
  <c r="J209" i="96" s="1"/>
  <c r="G182" i="96"/>
  <c r="J182" i="96" s="1"/>
  <c r="G147" i="96"/>
  <c r="J147" i="96" s="1"/>
  <c r="G196" i="96"/>
  <c r="J196" i="96" s="1"/>
  <c r="G210" i="96"/>
  <c r="J210" i="96" s="1"/>
  <c r="G157" i="96"/>
  <c r="J157" i="96" s="1"/>
  <c r="G150" i="96"/>
  <c r="J150" i="96" s="1"/>
  <c r="G197" i="96"/>
  <c r="J197" i="96" s="1"/>
  <c r="G39" i="96"/>
  <c r="J39" i="96" s="1"/>
  <c r="G204" i="96"/>
  <c r="J204" i="96" s="1"/>
  <c r="G211" i="96"/>
  <c r="J211" i="96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131" i="81"/>
  <c r="J131" i="81" s="1"/>
  <c r="E131" i="82" s="1"/>
  <c r="G134" i="81"/>
  <c r="J134" i="81" s="1"/>
  <c r="E134" i="82" s="1"/>
  <c r="G254" i="83"/>
  <c r="J254" i="83" s="1"/>
  <c r="G248" i="83"/>
  <c r="J248" i="83" s="1"/>
  <c r="G82" i="83"/>
  <c r="J82" i="83" s="1"/>
  <c r="E82" i="84" s="1"/>
  <c r="G108" i="84"/>
  <c r="J108" i="84" s="1"/>
  <c r="E108" i="85" s="1"/>
  <c r="G120" i="84"/>
  <c r="J120" i="84" s="1"/>
  <c r="E120" i="85" s="1"/>
  <c r="G74" i="84"/>
  <c r="J74" i="84" s="1"/>
  <c r="E74" i="85" s="1"/>
  <c r="G145" i="84"/>
  <c r="J145" i="84" s="1"/>
  <c r="E145" i="85" s="1"/>
  <c r="G67" i="84"/>
  <c r="J67" i="84" s="1"/>
  <c r="E67" i="85" s="1"/>
  <c r="G176" i="84"/>
  <c r="J176" i="84" s="1"/>
  <c r="E176" i="85" s="1"/>
  <c r="G92" i="84"/>
  <c r="J92" i="84" s="1"/>
  <c r="E92" i="85" s="1"/>
  <c r="G81" i="84"/>
  <c r="J81" i="84" s="1"/>
  <c r="E81" i="85" s="1"/>
  <c r="G163" i="84"/>
  <c r="J163" i="84" s="1"/>
  <c r="E163" i="85" s="1"/>
  <c r="G192" i="84"/>
  <c r="J192" i="84" s="1"/>
  <c r="E192" i="85" s="1"/>
  <c r="G112" i="84"/>
  <c r="J112" i="84" s="1"/>
  <c r="E112" i="85" s="1"/>
  <c r="G220" i="84"/>
  <c r="J220" i="84" s="1"/>
  <c r="E220" i="85" s="1"/>
  <c r="G185" i="84"/>
  <c r="J185" i="84" s="1"/>
  <c r="E185" i="85" s="1"/>
  <c r="G184" i="84"/>
  <c r="J184" i="84" s="1"/>
  <c r="E184" i="85" s="1"/>
  <c r="G159" i="84"/>
  <c r="J159" i="84" s="1"/>
  <c r="E159" i="85" s="1"/>
  <c r="G69" i="84"/>
  <c r="J69" i="84" s="1"/>
  <c r="E69" i="85" s="1"/>
  <c r="G183" i="84"/>
  <c r="J183" i="84" s="1"/>
  <c r="E183" i="85" s="1"/>
  <c r="G98" i="84"/>
  <c r="J98" i="84" s="1"/>
  <c r="E98" i="85" s="1"/>
  <c r="G168" i="84"/>
  <c r="J168" i="84" s="1"/>
  <c r="E168" i="85" s="1"/>
  <c r="G68" i="84"/>
  <c r="J68" i="84" s="1"/>
  <c r="E68" i="85" s="1"/>
  <c r="G222" i="84"/>
  <c r="J222" i="84" s="1"/>
  <c r="E222" i="85" s="1"/>
  <c r="G89" i="84"/>
  <c r="J89" i="84" s="1"/>
  <c r="E89" i="85" s="1"/>
  <c r="G162" i="84"/>
  <c r="J162" i="84" s="1"/>
  <c r="E162" i="85" s="1"/>
  <c r="G61" i="84"/>
  <c r="J61" i="84" s="1"/>
  <c r="E61" i="85" s="1"/>
  <c r="G166" i="84"/>
  <c r="J166" i="84" s="1"/>
  <c r="E166" i="85" s="1"/>
  <c r="G123" i="84"/>
  <c r="J123" i="84" s="1"/>
  <c r="E123" i="85" s="1"/>
  <c r="G70" i="93"/>
  <c r="J70" i="93" s="1"/>
  <c r="E70" i="94" s="1"/>
  <c r="G71" i="93"/>
  <c r="J71" i="93" s="1"/>
  <c r="E71" i="94" s="1"/>
  <c r="G106" i="84"/>
  <c r="J106" i="84" s="1"/>
  <c r="E106" i="85" s="1"/>
  <c r="G223" i="84"/>
  <c r="J223" i="84" s="1"/>
  <c r="E223" i="85" s="1"/>
  <c r="G121" i="84"/>
  <c r="J121" i="84" s="1"/>
  <c r="E121" i="85" s="1"/>
  <c r="G91" i="84"/>
  <c r="J91" i="84" s="1"/>
  <c r="E91" i="85" s="1"/>
  <c r="G118" i="84"/>
  <c r="J118" i="84" s="1"/>
  <c r="E118" i="85" s="1"/>
  <c r="G175" i="93"/>
  <c r="J175" i="93" s="1"/>
  <c r="G215" i="84"/>
  <c r="J215" i="84" s="1"/>
  <c r="E215" i="85" s="1"/>
  <c r="G143" i="84"/>
  <c r="J143" i="84" s="1"/>
  <c r="E143" i="85" s="1"/>
  <c r="G117" i="84"/>
  <c r="J117" i="84" s="1"/>
  <c r="E117" i="85" s="1"/>
  <c r="G101" i="84"/>
  <c r="J101" i="84" s="1"/>
  <c r="E101" i="85" s="1"/>
  <c r="G79" i="84"/>
  <c r="J79" i="84" s="1"/>
  <c r="E79" i="85" s="1"/>
  <c r="G62" i="84"/>
  <c r="J62" i="84" s="1"/>
  <c r="E62" i="85" s="1"/>
  <c r="G111" i="84"/>
  <c r="J111" i="84" s="1"/>
  <c r="E111" i="85" s="1"/>
  <c r="G172" i="84"/>
  <c r="J172" i="84" s="1"/>
  <c r="E172" i="85" s="1"/>
  <c r="G100" i="84"/>
  <c r="J100" i="84" s="1"/>
  <c r="E100" i="85" s="1"/>
  <c r="G85" i="84"/>
  <c r="J85" i="84" s="1"/>
  <c r="E85" i="85" s="1"/>
  <c r="G64" i="84"/>
  <c r="J64" i="84" s="1"/>
  <c r="E64" i="85" s="1"/>
  <c r="G65" i="84"/>
  <c r="J65" i="84" s="1"/>
  <c r="E65" i="85" s="1"/>
  <c r="G116" i="84"/>
  <c r="J116" i="84" s="1"/>
  <c r="E116" i="85" s="1"/>
  <c r="G170" i="84"/>
  <c r="J170" i="84" s="1"/>
  <c r="E170" i="85" s="1"/>
  <c r="G66" i="84"/>
  <c r="J66" i="84" s="1"/>
  <c r="E66" i="85" s="1"/>
  <c r="G158" i="84"/>
  <c r="J158" i="84" s="1"/>
  <c r="E158" i="85" s="1"/>
  <c r="G179" i="84"/>
  <c r="J179" i="84" s="1"/>
  <c r="E179" i="85" s="1"/>
  <c r="G225" i="84"/>
  <c r="J225" i="84" s="1"/>
  <c r="E225" i="85" s="1"/>
  <c r="G140" i="84"/>
  <c r="J140" i="84" s="1"/>
  <c r="E140" i="85" s="1"/>
  <c r="G72" i="84"/>
  <c r="J72" i="84" s="1"/>
  <c r="E72" i="85" s="1"/>
  <c r="G80" i="84"/>
  <c r="J80" i="84" s="1"/>
  <c r="E80" i="85" s="1"/>
  <c r="G137" i="84"/>
  <c r="J137" i="84" s="1"/>
  <c r="E137" i="85" s="1"/>
  <c r="G164" i="84"/>
  <c r="J164" i="84" s="1"/>
  <c r="E164" i="85" s="1"/>
  <c r="G154" i="84"/>
  <c r="J154" i="84" s="1"/>
  <c r="E154" i="85" s="1"/>
  <c r="G144" i="84"/>
  <c r="J144" i="84" s="1"/>
  <c r="E144" i="85" s="1"/>
  <c r="G90" i="84"/>
  <c r="J90" i="84" s="1"/>
  <c r="E90" i="85" s="1"/>
  <c r="G115" i="84"/>
  <c r="J115" i="84" s="1"/>
  <c r="E115" i="85" s="1"/>
  <c r="G167" i="84"/>
  <c r="J167" i="84" s="1"/>
  <c r="E167" i="85" s="1"/>
  <c r="G73" i="84"/>
  <c r="J73" i="84" s="1"/>
  <c r="E73" i="85" s="1"/>
  <c r="G78" i="84"/>
  <c r="J78" i="84" s="1"/>
  <c r="E78" i="85" s="1"/>
  <c r="G130" i="84"/>
  <c r="J130" i="84" s="1"/>
  <c r="E130" i="85" s="1"/>
  <c r="G138" i="84"/>
  <c r="J138" i="84" s="1"/>
  <c r="E138" i="85" s="1"/>
  <c r="G141" i="84"/>
  <c r="J141" i="84" s="1"/>
  <c r="E141" i="85" s="1"/>
  <c r="G107" i="84"/>
  <c r="J107" i="84" s="1"/>
  <c r="E107" i="85" s="1"/>
  <c r="G139" i="84"/>
  <c r="J139" i="84" s="1"/>
  <c r="E139" i="85" s="1"/>
  <c r="G142" i="84"/>
  <c r="J142" i="84" s="1"/>
  <c r="E142" i="85" s="1"/>
  <c r="G99" i="84"/>
  <c r="J99" i="84" s="1"/>
  <c r="E99" i="85" s="1"/>
  <c r="G146" i="84"/>
  <c r="J146" i="84" s="1"/>
  <c r="E146" i="85" s="1"/>
  <c r="G224" i="84"/>
  <c r="J224" i="84" s="1"/>
  <c r="E224" i="85" s="1"/>
  <c r="G93" i="84"/>
  <c r="J93" i="84" s="1"/>
  <c r="E93" i="85" s="1"/>
  <c r="G171" i="84"/>
  <c r="J171" i="84" s="1"/>
  <c r="E171" i="85" s="1"/>
  <c r="G95" i="84"/>
  <c r="J95" i="84" s="1"/>
  <c r="E95" i="85" s="1"/>
  <c r="G180" i="84"/>
  <c r="J180" i="84" s="1"/>
  <c r="E180" i="85" s="1"/>
  <c r="G110" i="84"/>
  <c r="J110" i="84" s="1"/>
  <c r="E110" i="85" s="1"/>
  <c r="G77" i="84"/>
  <c r="J77" i="84" s="1"/>
  <c r="E77" i="85" s="1"/>
  <c r="G160" i="84"/>
  <c r="J160" i="84" s="1"/>
  <c r="E160" i="85" s="1"/>
  <c r="G54" i="85"/>
  <c r="J54" i="85" s="1"/>
  <c r="E54" i="86" s="1"/>
  <c r="G48" i="85"/>
  <c r="J48" i="85" s="1"/>
  <c r="E48" i="86" s="1"/>
  <c r="G36" i="85"/>
  <c r="J36" i="85" s="1"/>
  <c r="E36" i="86" s="1"/>
  <c r="G23" i="84"/>
  <c r="J23" i="84" s="1"/>
  <c r="E23" i="85" s="1"/>
  <c r="G34" i="85"/>
  <c r="J34" i="85" s="1"/>
  <c r="E34" i="86" s="1"/>
  <c r="G214" i="83"/>
  <c r="J214" i="83" s="1"/>
  <c r="G52" i="85"/>
  <c r="J52" i="85" s="1"/>
  <c r="E52" i="86" s="1"/>
  <c r="G13" i="81"/>
  <c r="J13" i="81" s="1"/>
  <c r="E13" i="82" s="1"/>
  <c r="G19" i="84"/>
  <c r="J19" i="84" s="1"/>
  <c r="E19" i="85" s="1"/>
  <c r="G32" i="85"/>
  <c r="J32" i="85" s="1"/>
  <c r="E32" i="86" s="1"/>
  <c r="G14" i="81"/>
  <c r="J14" i="81" s="1"/>
  <c r="E14" i="82" s="1"/>
  <c r="G46" i="85"/>
  <c r="J46" i="85" s="1"/>
  <c r="E46" i="86" s="1"/>
  <c r="G26" i="84"/>
  <c r="J26" i="84" s="1"/>
  <c r="E26" i="85" s="1"/>
  <c r="G56" i="85"/>
  <c r="J56" i="85" s="1"/>
  <c r="E56" i="86" s="1"/>
  <c r="G22" i="84"/>
  <c r="J22" i="84" s="1"/>
  <c r="E22" i="85" s="1"/>
  <c r="G40" i="85"/>
  <c r="J40" i="85" s="1"/>
  <c r="E40" i="86" s="1"/>
  <c r="G57" i="85"/>
  <c r="J57" i="85" s="1"/>
  <c r="E57" i="86" s="1"/>
  <c r="G17" i="81"/>
  <c r="J17" i="81" s="1"/>
  <c r="G28" i="85"/>
  <c r="J28" i="85" s="1"/>
  <c r="E28" i="86" s="1"/>
  <c r="G47" i="85"/>
  <c r="J47" i="85" s="1"/>
  <c r="E47" i="86" s="1"/>
  <c r="G33" i="85"/>
  <c r="J33" i="85" s="1"/>
  <c r="E33" i="86" s="1"/>
  <c r="G6" i="81"/>
  <c r="J6" i="81" s="1"/>
  <c r="G21" i="84"/>
  <c r="J21" i="84" s="1"/>
  <c r="E21" i="85" s="1"/>
  <c r="G24" i="84"/>
  <c r="J24" i="84" s="1"/>
  <c r="E24" i="85" s="1"/>
  <c r="G55" i="85"/>
  <c r="J55" i="85" s="1"/>
  <c r="E55" i="86" s="1"/>
  <c r="G58" i="85"/>
  <c r="J58" i="85" s="1"/>
  <c r="E58" i="86" s="1"/>
  <c r="G31" i="85"/>
  <c r="J31" i="85" s="1"/>
  <c r="E31" i="86" s="1"/>
  <c r="G15" i="81"/>
  <c r="J15" i="81" s="1"/>
  <c r="E15" i="82" s="1"/>
  <c r="G41" i="85"/>
  <c r="J41" i="85" s="1"/>
  <c r="E41" i="86" s="1"/>
  <c r="G53" i="85"/>
  <c r="J53" i="85" s="1"/>
  <c r="E53" i="86" s="1"/>
  <c r="G25" i="84"/>
  <c r="J25" i="84" s="1"/>
  <c r="E25" i="85" s="1"/>
  <c r="G18" i="81"/>
  <c r="J18" i="81" s="1"/>
  <c r="G29" i="85"/>
  <c r="J29" i="85" s="1"/>
  <c r="E29" i="86" s="1"/>
  <c r="G27" i="85"/>
  <c r="J27" i="85" s="1"/>
  <c r="E27" i="86" s="1"/>
  <c r="G37" i="85"/>
  <c r="J37" i="85" s="1"/>
  <c r="E37" i="86" s="1"/>
  <c r="G30" i="85"/>
  <c r="J30" i="85" s="1"/>
  <c r="E30" i="86" s="1"/>
  <c r="G8" i="81"/>
  <c r="J8" i="81" s="1"/>
  <c r="E8" i="82" s="1"/>
  <c r="G186" i="85"/>
  <c r="J186" i="85" s="1"/>
  <c r="E186" i="86" s="1"/>
  <c r="G42" i="85"/>
  <c r="J42" i="85" s="1"/>
  <c r="E42" i="86" s="1"/>
  <c r="G16" i="81"/>
  <c r="J16" i="81" s="1"/>
  <c r="E16" i="82" s="1"/>
  <c r="G7" i="81"/>
  <c r="J7" i="81" s="1"/>
  <c r="E7" i="82" s="1"/>
  <c r="G51" i="85"/>
  <c r="J51" i="85" s="1"/>
  <c r="E51" i="86" s="1"/>
  <c r="G50" i="85"/>
  <c r="J50" i="85" s="1"/>
  <c r="E50" i="86" s="1"/>
  <c r="G59" i="85"/>
  <c r="J59" i="85" s="1"/>
  <c r="E59" i="86" s="1"/>
  <c r="G44" i="85"/>
  <c r="J44" i="85" s="1"/>
  <c r="E44" i="86" s="1"/>
  <c r="G43" i="85"/>
  <c r="J43" i="85" s="1"/>
  <c r="E43" i="86" s="1"/>
  <c r="G49" i="85"/>
  <c r="J49" i="85" s="1"/>
  <c r="E49" i="86" s="1"/>
  <c r="G20" i="84"/>
  <c r="J20" i="84" s="1"/>
  <c r="E20" i="85" s="1"/>
  <c r="G255" i="85"/>
  <c r="J255" i="85" s="1"/>
  <c r="G104" i="85"/>
  <c r="J104" i="85" s="1"/>
  <c r="E104" i="86" s="1"/>
  <c r="G256" i="85"/>
  <c r="J256" i="85" s="1"/>
  <c r="G258" i="85"/>
  <c r="J258" i="85" s="1"/>
  <c r="G191" i="85"/>
  <c r="J191" i="85" s="1"/>
  <c r="E191" i="86" s="1"/>
  <c r="G190" i="85"/>
  <c r="J190" i="85" s="1"/>
  <c r="E190" i="86" s="1"/>
  <c r="G133" i="83"/>
  <c r="J133" i="83" s="1"/>
  <c r="E133" i="84" s="1"/>
  <c r="G136" i="83"/>
  <c r="J136" i="83" s="1"/>
  <c r="E136" i="84" s="1"/>
  <c r="G132" i="84"/>
  <c r="J132" i="84" s="1"/>
  <c r="E132" i="85" s="1"/>
  <c r="G135" i="84"/>
  <c r="J135" i="84" s="1"/>
  <c r="E135" i="85" s="1"/>
  <c r="G88" i="84" l="1"/>
  <c r="J88" i="84" s="1"/>
  <c r="E88" i="85" s="1"/>
  <c r="E87" i="84"/>
  <c r="G87" i="84" s="1"/>
  <c r="J87" i="84" s="1"/>
  <c r="G244" i="84"/>
  <c r="J244" i="84" s="1"/>
  <c r="E236" i="84"/>
  <c r="G236" i="84" s="1"/>
  <c r="J236" i="84" s="1"/>
  <c r="G243" i="84"/>
  <c r="J243" i="84" s="1"/>
  <c r="E235" i="84"/>
  <c r="G246" i="84"/>
  <c r="J246" i="84" s="1"/>
  <c r="E238" i="84"/>
  <c r="G238" i="84" s="1"/>
  <c r="J238" i="84" s="1"/>
  <c r="E238" i="85" s="1"/>
  <c r="G238" i="85" s="1"/>
  <c r="J238" i="85" s="1"/>
  <c r="G249" i="94"/>
  <c r="J249" i="94" s="1"/>
  <c r="E241" i="94"/>
  <c r="G241" i="94" s="1"/>
  <c r="J241" i="94" s="1"/>
  <c r="E231" i="97"/>
  <c r="G231" i="97" s="1"/>
  <c r="J231" i="97" s="1"/>
  <c r="E150" i="97"/>
  <c r="G150" i="97" s="1"/>
  <c r="J150" i="97" s="1"/>
  <c r="E149" i="97"/>
  <c r="G149" i="97" s="1"/>
  <c r="J149" i="97" s="1"/>
  <c r="G251" i="85"/>
  <c r="J251" i="85" s="1"/>
  <c r="E243" i="85"/>
  <c r="E157" i="97"/>
  <c r="G157" i="97" s="1"/>
  <c r="J157" i="97" s="1"/>
  <c r="E212" i="97"/>
  <c r="G212" i="97" s="1"/>
  <c r="J212" i="97" s="1"/>
  <c r="E196" i="97"/>
  <c r="G196" i="97" s="1"/>
  <c r="J196" i="97" s="1"/>
  <c r="E128" i="97"/>
  <c r="G128" i="97" s="1"/>
  <c r="J128" i="97" s="1"/>
  <c r="G246" i="85"/>
  <c r="J246" i="85" s="1"/>
  <c r="E202" i="97"/>
  <c r="G202" i="97" s="1"/>
  <c r="J202" i="97" s="1"/>
  <c r="E97" i="86"/>
  <c r="G97" i="86" s="1"/>
  <c r="J97" i="86" s="1"/>
  <c r="E97" i="87" s="1"/>
  <c r="G97" i="87" s="1"/>
  <c r="J97" i="87" s="1"/>
  <c r="E97" i="88" s="1"/>
  <c r="E204" i="97"/>
  <c r="G204" i="97" s="1"/>
  <c r="J204" i="97" s="1"/>
  <c r="E147" i="97"/>
  <c r="G147" i="97" s="1"/>
  <c r="J147" i="97" s="1"/>
  <c r="E203" i="97"/>
  <c r="G203" i="97" s="1"/>
  <c r="J203" i="97" s="1"/>
  <c r="E230" i="85"/>
  <c r="G230" i="85" s="1"/>
  <c r="J230" i="85" s="1"/>
  <c r="E230" i="86" s="1"/>
  <c r="E182" i="97"/>
  <c r="G182" i="97" s="1"/>
  <c r="J182" i="97" s="1"/>
  <c r="E10" i="97"/>
  <c r="G10" i="97" s="1"/>
  <c r="J10" i="97" s="1"/>
  <c r="E211" i="97"/>
  <c r="G211" i="97" s="1"/>
  <c r="J211" i="97" s="1"/>
  <c r="E197" i="97"/>
  <c r="G197" i="97" s="1"/>
  <c r="J197" i="97" s="1"/>
  <c r="E209" i="97"/>
  <c r="G209" i="97" s="1"/>
  <c r="J209" i="97" s="1"/>
  <c r="G209" i="98" s="1"/>
  <c r="J209" i="98" s="1"/>
  <c r="E9" i="97"/>
  <c r="G9" i="97" s="1"/>
  <c r="J9" i="97" s="1"/>
  <c r="G252" i="96"/>
  <c r="J252" i="96" s="1"/>
  <c r="G239" i="96"/>
  <c r="J239" i="96" s="1"/>
  <c r="E195" i="97"/>
  <c r="G195" i="97" s="1"/>
  <c r="J195" i="97" s="1"/>
  <c r="E156" i="97"/>
  <c r="G156" i="97" s="1"/>
  <c r="J156" i="97" s="1"/>
  <c r="E210" i="97"/>
  <c r="G210" i="97" s="1"/>
  <c r="J210" i="97" s="1"/>
  <c r="E210" i="98" s="1"/>
  <c r="G250" i="85"/>
  <c r="J250" i="85" s="1"/>
  <c r="E242" i="85"/>
  <c r="E39" i="97"/>
  <c r="G39" i="97" s="1"/>
  <c r="J39" i="97" s="1"/>
  <c r="E11" i="97"/>
  <c r="G11" i="97" s="1"/>
  <c r="J11" i="97" s="1"/>
  <c r="G86" i="84"/>
  <c r="J86" i="84" s="1"/>
  <c r="G239" i="98"/>
  <c r="J239" i="98" s="1"/>
  <c r="G252" i="99" s="1"/>
  <c r="J252" i="99" s="1"/>
  <c r="G231" i="98"/>
  <c r="J231" i="98" s="1"/>
  <c r="G239" i="99" s="1"/>
  <c r="J239" i="99" s="1"/>
  <c r="G228" i="84"/>
  <c r="J228" i="84" s="1"/>
  <c r="G232" i="94"/>
  <c r="J232" i="94" s="1"/>
  <c r="E232" i="95" s="1"/>
  <c r="G240" i="94"/>
  <c r="J240" i="94" s="1"/>
  <c r="E240" i="95" s="1"/>
  <c r="G229" i="104"/>
  <c r="J229" i="104" s="1"/>
  <c r="G237" i="104"/>
  <c r="J237" i="104" s="1"/>
  <c r="G245" i="105" s="1"/>
  <c r="J245" i="105" s="1"/>
  <c r="G234" i="84"/>
  <c r="J234" i="84" s="1"/>
  <c r="E234" i="85" s="1"/>
  <c r="G247" i="84"/>
  <c r="J247" i="84" s="1"/>
  <c r="G242" i="85" s="1"/>
  <c r="J242" i="85" s="1"/>
  <c r="G227" i="84"/>
  <c r="J227" i="84" s="1"/>
  <c r="G235" i="84"/>
  <c r="J235" i="84" s="1"/>
  <c r="G253" i="85"/>
  <c r="J253" i="85" s="1"/>
  <c r="G259" i="84"/>
  <c r="J259" i="84" s="1"/>
  <c r="G173" i="84"/>
  <c r="J173" i="84" s="1"/>
  <c r="E173" i="85" s="1"/>
  <c r="G174" i="84"/>
  <c r="J174" i="84" s="1"/>
  <c r="E174" i="85" s="1"/>
  <c r="G103" i="84"/>
  <c r="J103" i="84" s="1"/>
  <c r="E103" i="85" s="1"/>
  <c r="G102" i="84"/>
  <c r="J102" i="84" s="1"/>
  <c r="E102" i="85" s="1"/>
  <c r="G177" i="99"/>
  <c r="J177" i="99" s="1"/>
  <c r="G177" i="100" s="1"/>
  <c r="J177" i="100" s="1"/>
  <c r="G177" i="101" s="1"/>
  <c r="J177" i="101" s="1"/>
  <c r="G177" i="102" s="1"/>
  <c r="J177" i="102" s="1"/>
  <c r="G177" i="103" s="1"/>
  <c r="J177" i="103" s="1"/>
  <c r="G177" i="104" s="1"/>
  <c r="J177" i="104" s="1"/>
  <c r="G177" i="105" s="1"/>
  <c r="J177" i="105" s="1"/>
  <c r="G177" i="106" s="1"/>
  <c r="J177" i="106" s="1"/>
  <c r="G125" i="99"/>
  <c r="J125" i="99" s="1"/>
  <c r="G125" i="100" s="1"/>
  <c r="J125" i="100" s="1"/>
  <c r="G125" i="101" s="1"/>
  <c r="J125" i="101" s="1"/>
  <c r="G125" i="102" s="1"/>
  <c r="J125" i="102" s="1"/>
  <c r="G125" i="103" s="1"/>
  <c r="J125" i="103" s="1"/>
  <c r="G125" i="104" s="1"/>
  <c r="J125" i="104" s="1"/>
  <c r="G125" i="105" s="1"/>
  <c r="J125" i="105" s="1"/>
  <c r="G125" i="106" s="1"/>
  <c r="J125" i="106" s="1"/>
  <c r="G206" i="99"/>
  <c r="J206" i="99" s="1"/>
  <c r="G206" i="100" s="1"/>
  <c r="J206" i="100" s="1"/>
  <c r="G206" i="101" s="1"/>
  <c r="J206" i="101" s="1"/>
  <c r="G206" i="102" s="1"/>
  <c r="J206" i="102" s="1"/>
  <c r="G206" i="103" s="1"/>
  <c r="J206" i="103" s="1"/>
  <c r="G206" i="104" s="1"/>
  <c r="J206" i="104" s="1"/>
  <c r="G206" i="105" s="1"/>
  <c r="J206" i="105" s="1"/>
  <c r="G206" i="106" s="1"/>
  <c r="J206" i="106" s="1"/>
  <c r="G127" i="99"/>
  <c r="J127" i="99" s="1"/>
  <c r="G127" i="100" s="1"/>
  <c r="J127" i="100" s="1"/>
  <c r="G127" i="101" s="1"/>
  <c r="J127" i="101" s="1"/>
  <c r="G127" i="102" s="1"/>
  <c r="J127" i="102" s="1"/>
  <c r="G127" i="103" s="1"/>
  <c r="J127" i="103" s="1"/>
  <c r="G127" i="104" s="1"/>
  <c r="J127" i="104" s="1"/>
  <c r="G127" i="105" s="1"/>
  <c r="J127" i="105" s="1"/>
  <c r="G127" i="106" s="1"/>
  <c r="J127" i="106" s="1"/>
  <c r="G209" i="99"/>
  <c r="J209" i="99" s="1"/>
  <c r="G209" i="100" s="1"/>
  <c r="J209" i="100" s="1"/>
  <c r="G209" i="101" s="1"/>
  <c r="J209" i="101" s="1"/>
  <c r="G209" i="102" s="1"/>
  <c r="J209" i="102" s="1"/>
  <c r="G209" i="103" s="1"/>
  <c r="J209" i="103" s="1"/>
  <c r="G83" i="99"/>
  <c r="J83" i="99" s="1"/>
  <c r="G83" i="100" s="1"/>
  <c r="J83" i="100" s="1"/>
  <c r="G83" i="101" s="1"/>
  <c r="J83" i="101" s="1"/>
  <c r="G83" i="102" s="1"/>
  <c r="J83" i="102" s="1"/>
  <c r="G83" i="103" s="1"/>
  <c r="J83" i="103" s="1"/>
  <c r="G83" i="104" s="1"/>
  <c r="J83" i="104" s="1"/>
  <c r="G83" i="105" s="1"/>
  <c r="J83" i="105" s="1"/>
  <c r="G83" i="106" s="1"/>
  <c r="J83" i="106" s="1"/>
  <c r="G153" i="99"/>
  <c r="J153" i="99" s="1"/>
  <c r="G153" i="100" s="1"/>
  <c r="J153" i="100" s="1"/>
  <c r="G153" i="101" s="1"/>
  <c r="J153" i="101" s="1"/>
  <c r="G153" i="102" s="1"/>
  <c r="J153" i="102" s="1"/>
  <c r="G153" i="103" s="1"/>
  <c r="J153" i="103" s="1"/>
  <c r="G153" i="104" s="1"/>
  <c r="J153" i="104" s="1"/>
  <c r="G153" i="105" s="1"/>
  <c r="J153" i="105" s="1"/>
  <c r="G153" i="106" s="1"/>
  <c r="J153" i="106" s="1"/>
  <c r="G181" i="99"/>
  <c r="J181" i="99" s="1"/>
  <c r="G181" i="100" s="1"/>
  <c r="J181" i="100" s="1"/>
  <c r="G181" i="101" s="1"/>
  <c r="J181" i="101" s="1"/>
  <c r="G181" i="102" s="1"/>
  <c r="J181" i="102" s="1"/>
  <c r="G181" i="103" s="1"/>
  <c r="J181" i="103" s="1"/>
  <c r="G181" i="104" s="1"/>
  <c r="J181" i="104" s="1"/>
  <c r="G181" i="105" s="1"/>
  <c r="J181" i="105" s="1"/>
  <c r="G181" i="106" s="1"/>
  <c r="J181" i="106" s="1"/>
  <c r="G84" i="99"/>
  <c r="J84" i="99" s="1"/>
  <c r="G84" i="100" s="1"/>
  <c r="J84" i="100" s="1"/>
  <c r="G84" i="101" s="1"/>
  <c r="J84" i="101" s="1"/>
  <c r="G84" i="102" s="1"/>
  <c r="J84" i="102" s="1"/>
  <c r="G84" i="103" s="1"/>
  <c r="J84" i="103" s="1"/>
  <c r="G84" i="104" s="1"/>
  <c r="J84" i="104" s="1"/>
  <c r="G84" i="105" s="1"/>
  <c r="J84" i="105" s="1"/>
  <c r="G84" i="106" s="1"/>
  <c r="J84" i="106" s="1"/>
  <c r="G226" i="99"/>
  <c r="J226" i="99" s="1"/>
  <c r="G226" i="100" s="1"/>
  <c r="J226" i="100" s="1"/>
  <c r="G226" i="101" s="1"/>
  <c r="J226" i="101" s="1"/>
  <c r="G226" i="102" s="1"/>
  <c r="J226" i="102" s="1"/>
  <c r="G226" i="103" s="1"/>
  <c r="J226" i="103" s="1"/>
  <c r="G226" i="104" s="1"/>
  <c r="J226" i="104" s="1"/>
  <c r="G226" i="105" s="1"/>
  <c r="J226" i="105" s="1"/>
  <c r="G226" i="106" s="1"/>
  <c r="J226" i="106" s="1"/>
  <c r="G148" i="99"/>
  <c r="J148" i="99" s="1"/>
  <c r="G148" i="100" s="1"/>
  <c r="J148" i="100" s="1"/>
  <c r="G148" i="101" s="1"/>
  <c r="J148" i="101" s="1"/>
  <c r="G148" i="102" s="1"/>
  <c r="J148" i="102" s="1"/>
  <c r="G148" i="103" s="1"/>
  <c r="J148" i="103" s="1"/>
  <c r="G148" i="104" s="1"/>
  <c r="J148" i="104" s="1"/>
  <c r="G148" i="105" s="1"/>
  <c r="J148" i="105" s="1"/>
  <c r="G148" i="106" s="1"/>
  <c r="J148" i="106" s="1"/>
  <c r="G213" i="99"/>
  <c r="J213" i="99" s="1"/>
  <c r="G213" i="100" s="1"/>
  <c r="J213" i="100" s="1"/>
  <c r="G213" i="101" s="1"/>
  <c r="J213" i="101" s="1"/>
  <c r="G213" i="102" s="1"/>
  <c r="J213" i="102" s="1"/>
  <c r="G213" i="103" s="1"/>
  <c r="J213" i="103" s="1"/>
  <c r="G213" i="104" s="1"/>
  <c r="J213" i="104" s="1"/>
  <c r="G213" i="105" s="1"/>
  <c r="J213" i="105" s="1"/>
  <c r="G213" i="106" s="1"/>
  <c r="J213" i="106" s="1"/>
  <c r="G155" i="99"/>
  <c r="J155" i="99" s="1"/>
  <c r="G155" i="100" s="1"/>
  <c r="J155" i="100" s="1"/>
  <c r="G155" i="101" s="1"/>
  <c r="J155" i="101" s="1"/>
  <c r="G155" i="102" s="1"/>
  <c r="J155" i="102" s="1"/>
  <c r="G155" i="103" s="1"/>
  <c r="J155" i="103" s="1"/>
  <c r="G155" i="104" s="1"/>
  <c r="J155" i="104" s="1"/>
  <c r="G155" i="105" s="1"/>
  <c r="J155" i="105" s="1"/>
  <c r="G155" i="106" s="1"/>
  <c r="J155" i="106" s="1"/>
  <c r="G151" i="99"/>
  <c r="J151" i="99" s="1"/>
  <c r="G151" i="100" s="1"/>
  <c r="J151" i="100" s="1"/>
  <c r="G151" i="101" s="1"/>
  <c r="J151" i="101" s="1"/>
  <c r="G151" i="102" s="1"/>
  <c r="J151" i="102" s="1"/>
  <c r="G151" i="103" s="1"/>
  <c r="J151" i="103" s="1"/>
  <c r="G151" i="104" s="1"/>
  <c r="J151" i="104" s="1"/>
  <c r="G151" i="105" s="1"/>
  <c r="J151" i="105" s="1"/>
  <c r="G151" i="106" s="1"/>
  <c r="J151" i="106" s="1"/>
  <c r="G152" i="99"/>
  <c r="J152" i="99" s="1"/>
  <c r="G152" i="100" s="1"/>
  <c r="J152" i="100" s="1"/>
  <c r="G152" i="101" s="1"/>
  <c r="J152" i="101" s="1"/>
  <c r="G152" i="102" s="1"/>
  <c r="J152" i="102" s="1"/>
  <c r="G152" i="103" s="1"/>
  <c r="J152" i="103" s="1"/>
  <c r="G152" i="104" s="1"/>
  <c r="J152" i="104" s="1"/>
  <c r="G152" i="105" s="1"/>
  <c r="J152" i="105" s="1"/>
  <c r="G152" i="106" s="1"/>
  <c r="J152" i="106" s="1"/>
  <c r="G208" i="99"/>
  <c r="J208" i="99" s="1"/>
  <c r="G208" i="100" s="1"/>
  <c r="J208" i="100" s="1"/>
  <c r="G208" i="101" s="1"/>
  <c r="J208" i="101" s="1"/>
  <c r="G208" i="102" s="1"/>
  <c r="J208" i="102" s="1"/>
  <c r="G208" i="103" s="1"/>
  <c r="J208" i="103" s="1"/>
  <c r="G208" i="104" s="1"/>
  <c r="J208" i="104" s="1"/>
  <c r="G208" i="105" s="1"/>
  <c r="J208" i="105" s="1"/>
  <c r="G208" i="106" s="1"/>
  <c r="J208" i="106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93" i="99"/>
  <c r="J193" i="99" s="1"/>
  <c r="G193" i="100" s="1"/>
  <c r="J193" i="100" s="1"/>
  <c r="G193" i="101" s="1"/>
  <c r="J193" i="101" s="1"/>
  <c r="G193" i="102" s="1"/>
  <c r="J193" i="102" s="1"/>
  <c r="G193" i="103" s="1"/>
  <c r="J193" i="103" s="1"/>
  <c r="G193" i="104" s="1"/>
  <c r="J193" i="104" s="1"/>
  <c r="G193" i="105" s="1"/>
  <c r="J193" i="105" s="1"/>
  <c r="G193" i="106" s="1"/>
  <c r="J193" i="106" s="1"/>
  <c r="G205" i="99"/>
  <c r="J205" i="99" s="1"/>
  <c r="G205" i="100" s="1"/>
  <c r="J205" i="100" s="1"/>
  <c r="G205" i="101" s="1"/>
  <c r="J205" i="101" s="1"/>
  <c r="G205" i="102" s="1"/>
  <c r="J205" i="102" s="1"/>
  <c r="G205" i="103" s="1"/>
  <c r="J205" i="103" s="1"/>
  <c r="G205" i="104" s="1"/>
  <c r="J205" i="104" s="1"/>
  <c r="G205" i="105" s="1"/>
  <c r="J205" i="105" s="1"/>
  <c r="G205" i="106" s="1"/>
  <c r="J205" i="106" s="1"/>
  <c r="G194" i="99"/>
  <c r="J194" i="99" s="1"/>
  <c r="G194" i="100" s="1"/>
  <c r="J194" i="100" s="1"/>
  <c r="G194" i="101" s="1"/>
  <c r="J194" i="101" s="1"/>
  <c r="G194" i="102" s="1"/>
  <c r="J194" i="102" s="1"/>
  <c r="G194" i="103" s="1"/>
  <c r="J194" i="103" s="1"/>
  <c r="G194" i="104" s="1"/>
  <c r="J194" i="104" s="1"/>
  <c r="G194" i="105" s="1"/>
  <c r="J194" i="105" s="1"/>
  <c r="G194" i="106" s="1"/>
  <c r="J194" i="106" s="1"/>
  <c r="G126" i="99"/>
  <c r="J126" i="99" s="1"/>
  <c r="G126" i="100" s="1"/>
  <c r="J126" i="100" s="1"/>
  <c r="G126" i="101" s="1"/>
  <c r="J126" i="101" s="1"/>
  <c r="G126" i="102" s="1"/>
  <c r="J126" i="102" s="1"/>
  <c r="G126" i="103" s="1"/>
  <c r="J126" i="103" s="1"/>
  <c r="G126" i="104" s="1"/>
  <c r="J126" i="104" s="1"/>
  <c r="G126" i="105" s="1"/>
  <c r="J126" i="105" s="1"/>
  <c r="G126" i="106" s="1"/>
  <c r="J126" i="106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144" i="85"/>
  <c r="J144" i="85" s="1"/>
  <c r="G85" i="85"/>
  <c r="J85" i="85" s="1"/>
  <c r="G106" i="85"/>
  <c r="J106" i="85" s="1"/>
  <c r="G89" i="85"/>
  <c r="J89" i="85" s="1"/>
  <c r="G159" i="85"/>
  <c r="J159" i="85" s="1"/>
  <c r="G92" i="85"/>
  <c r="J92" i="85" s="1"/>
  <c r="G160" i="85"/>
  <c r="J160" i="85" s="1"/>
  <c r="G224" i="85"/>
  <c r="J224" i="85" s="1"/>
  <c r="G138" i="85"/>
  <c r="J138" i="85" s="1"/>
  <c r="G154" i="85"/>
  <c r="J154" i="85" s="1"/>
  <c r="G179" i="85"/>
  <c r="J179" i="85" s="1"/>
  <c r="G100" i="85"/>
  <c r="J100" i="85" s="1"/>
  <c r="G143" i="85"/>
  <c r="J143" i="85" s="1"/>
  <c r="G222" i="85"/>
  <c r="J222" i="85" s="1"/>
  <c r="G184" i="85"/>
  <c r="J184" i="85" s="1"/>
  <c r="G176" i="85"/>
  <c r="J176" i="85" s="1"/>
  <c r="G77" i="85"/>
  <c r="J77" i="85" s="1"/>
  <c r="G146" i="85"/>
  <c r="J146" i="85" s="1"/>
  <c r="G130" i="85"/>
  <c r="J130" i="85" s="1"/>
  <c r="G164" i="85"/>
  <c r="J164" i="85" s="1"/>
  <c r="G158" i="85"/>
  <c r="J158" i="85" s="1"/>
  <c r="G215" i="85"/>
  <c r="J215" i="85" s="1"/>
  <c r="G68" i="85"/>
  <c r="J68" i="85" s="1"/>
  <c r="G185" i="85"/>
  <c r="J185" i="85" s="1"/>
  <c r="G67" i="85"/>
  <c r="J67" i="85" s="1"/>
  <c r="G99" i="85"/>
  <c r="J99" i="85" s="1"/>
  <c r="G78" i="85"/>
  <c r="J78" i="85" s="1"/>
  <c r="G137" i="85"/>
  <c r="J137" i="85" s="1"/>
  <c r="G66" i="85"/>
  <c r="J66" i="85" s="1"/>
  <c r="G172" i="85"/>
  <c r="J172" i="85" s="1"/>
  <c r="G123" i="85"/>
  <c r="J123" i="85" s="1"/>
  <c r="G168" i="85"/>
  <c r="J168" i="85" s="1"/>
  <c r="G220" i="85"/>
  <c r="J220" i="85" s="1"/>
  <c r="G145" i="85"/>
  <c r="J145" i="85" s="1"/>
  <c r="G142" i="85"/>
  <c r="J142" i="85" s="1"/>
  <c r="G73" i="85"/>
  <c r="J73" i="85" s="1"/>
  <c r="G80" i="85"/>
  <c r="J80" i="85" s="1"/>
  <c r="G170" i="85"/>
  <c r="J170" i="85" s="1"/>
  <c r="G118" i="85"/>
  <c r="J118" i="85" s="1"/>
  <c r="G166" i="85"/>
  <c r="J166" i="85" s="1"/>
  <c r="G74" i="85"/>
  <c r="J74" i="85" s="1"/>
  <c r="G180" i="85"/>
  <c r="J180" i="85" s="1"/>
  <c r="G139" i="85"/>
  <c r="J139" i="85" s="1"/>
  <c r="G167" i="85"/>
  <c r="J167" i="85" s="1"/>
  <c r="G72" i="85"/>
  <c r="J72" i="85" s="1"/>
  <c r="G62" i="85"/>
  <c r="J62" i="85" s="1"/>
  <c r="G91" i="85"/>
  <c r="J91" i="85" s="1"/>
  <c r="G98" i="85"/>
  <c r="J98" i="85" s="1"/>
  <c r="G192" i="85"/>
  <c r="J192" i="85" s="1"/>
  <c r="G120" i="85"/>
  <c r="J120" i="85" s="1"/>
  <c r="G95" i="85"/>
  <c r="J95" i="85" s="1"/>
  <c r="G140" i="85"/>
  <c r="J140" i="85" s="1"/>
  <c r="G65" i="85"/>
  <c r="J65" i="85" s="1"/>
  <c r="G79" i="85"/>
  <c r="J79" i="85" s="1"/>
  <c r="G121" i="85"/>
  <c r="J121" i="85" s="1"/>
  <c r="G61" i="85"/>
  <c r="J61" i="85" s="1"/>
  <c r="G183" i="85"/>
  <c r="J183" i="85" s="1"/>
  <c r="G163" i="85"/>
  <c r="J163" i="85" s="1"/>
  <c r="G171" i="85"/>
  <c r="J171" i="85" s="1"/>
  <c r="G141" i="85"/>
  <c r="J141" i="85" s="1"/>
  <c r="G90" i="85"/>
  <c r="J90" i="85" s="1"/>
  <c r="G225" i="85"/>
  <c r="J225" i="85" s="1"/>
  <c r="G64" i="85"/>
  <c r="J64" i="85" s="1"/>
  <c r="G101" i="85"/>
  <c r="J101" i="85" s="1"/>
  <c r="G223" i="85"/>
  <c r="J223" i="85" s="1"/>
  <c r="G162" i="85"/>
  <c r="J162" i="85" s="1"/>
  <c r="G69" i="85"/>
  <c r="J69" i="85" s="1"/>
  <c r="G81" i="85"/>
  <c r="J81" i="85" s="1"/>
  <c r="G82" i="84"/>
  <c r="J82" i="84" s="1"/>
  <c r="E82" i="85" s="1"/>
  <c r="G248" i="84"/>
  <c r="J248" i="84" s="1"/>
  <c r="G254" i="84"/>
  <c r="J254" i="84" s="1"/>
  <c r="G131" i="82"/>
  <c r="J131" i="82" s="1"/>
  <c r="E131" i="83" s="1"/>
  <c r="G134" i="82"/>
  <c r="J134" i="82" s="1"/>
  <c r="E134" i="83" s="1"/>
  <c r="G116" i="85"/>
  <c r="J116" i="85" s="1"/>
  <c r="E116" i="86" s="1"/>
  <c r="G71" i="94"/>
  <c r="J71" i="94" s="1"/>
  <c r="E71" i="95" s="1"/>
  <c r="G117" i="85"/>
  <c r="J117" i="85" s="1"/>
  <c r="E117" i="86" s="1"/>
  <c r="G111" i="85"/>
  <c r="J111" i="85" s="1"/>
  <c r="E111" i="86" s="1"/>
  <c r="G112" i="85"/>
  <c r="J112" i="85" s="1"/>
  <c r="E112" i="86" s="1"/>
  <c r="G110" i="85"/>
  <c r="J110" i="85" s="1"/>
  <c r="E110" i="86" s="1"/>
  <c r="G122" i="84"/>
  <c r="J122" i="84" s="1"/>
  <c r="E122" i="85" s="1"/>
  <c r="G221" i="84"/>
  <c r="J221" i="84" s="1"/>
  <c r="E221" i="85" s="1"/>
  <c r="G165" i="84"/>
  <c r="J165" i="84" s="1"/>
  <c r="E165" i="85" s="1"/>
  <c r="G96" i="84"/>
  <c r="J96" i="84" s="1"/>
  <c r="E96" i="85" s="1"/>
  <c r="G107" i="85"/>
  <c r="J107" i="85" s="1"/>
  <c r="E107" i="86" s="1"/>
  <c r="G115" i="85"/>
  <c r="J115" i="85" s="1"/>
  <c r="E115" i="86" s="1"/>
  <c r="G70" i="94"/>
  <c r="J70" i="94" s="1"/>
  <c r="E70" i="95" s="1"/>
  <c r="G108" i="85"/>
  <c r="J108" i="85" s="1"/>
  <c r="E108" i="86" s="1"/>
  <c r="G119" i="84"/>
  <c r="J119" i="84" s="1"/>
  <c r="E119" i="85" s="1"/>
  <c r="G161" i="84"/>
  <c r="J161" i="84" s="1"/>
  <c r="E161" i="85" s="1"/>
  <c r="G38" i="84"/>
  <c r="J38" i="84" s="1"/>
  <c r="E38" i="85" s="1"/>
  <c r="G175" i="94"/>
  <c r="J175" i="94" s="1"/>
  <c r="E175" i="95" s="1"/>
  <c r="G18" i="82"/>
  <c r="J18" i="82" s="1"/>
  <c r="G24" i="85"/>
  <c r="J24" i="85" s="1"/>
  <c r="E24" i="86" s="1"/>
  <c r="G17" i="82"/>
  <c r="J17" i="82" s="1"/>
  <c r="G8" i="82"/>
  <c r="J8" i="82" s="1"/>
  <c r="E8" i="83" s="1"/>
  <c r="G23" i="85"/>
  <c r="J23" i="85" s="1"/>
  <c r="E23" i="86" s="1"/>
  <c r="G21" i="85"/>
  <c r="J21" i="85" s="1"/>
  <c r="E21" i="86" s="1"/>
  <c r="G7" i="82"/>
  <c r="J7" i="82" s="1"/>
  <c r="E7" i="83" s="1"/>
  <c r="G26" i="85"/>
  <c r="J26" i="85" s="1"/>
  <c r="E26" i="86" s="1"/>
  <c r="G20" i="85"/>
  <c r="J20" i="85" s="1"/>
  <c r="E20" i="86" s="1"/>
  <c r="G16" i="82"/>
  <c r="J16" i="82" s="1"/>
  <c r="E16" i="83" s="1"/>
  <c r="G15" i="82"/>
  <c r="J15" i="82" s="1"/>
  <c r="E15" i="83" s="1"/>
  <c r="G6" i="82"/>
  <c r="J6" i="82" s="1"/>
  <c r="E6" i="83" s="1"/>
  <c r="G22" i="85"/>
  <c r="J22" i="85" s="1"/>
  <c r="E22" i="86" s="1"/>
  <c r="G14" i="82"/>
  <c r="J14" i="82" s="1"/>
  <c r="E14" i="83" s="1"/>
  <c r="G19" i="85"/>
  <c r="J19" i="85" s="1"/>
  <c r="E19" i="86" s="1"/>
  <c r="G186" i="86"/>
  <c r="J186" i="86" s="1"/>
  <c r="E186" i="87" s="1"/>
  <c r="G25" i="85"/>
  <c r="J25" i="85" s="1"/>
  <c r="E25" i="86" s="1"/>
  <c r="G13" i="82"/>
  <c r="J13" i="82" s="1"/>
  <c r="E13" i="83" s="1"/>
  <c r="G255" i="86"/>
  <c r="J255" i="86" s="1"/>
  <c r="G104" i="86"/>
  <c r="J104" i="86" s="1"/>
  <c r="E104" i="87" s="1"/>
  <c r="G258" i="86"/>
  <c r="J258" i="86" s="1"/>
  <c r="G256" i="86"/>
  <c r="J256" i="86" s="1"/>
  <c r="G233" i="86"/>
  <c r="J233" i="86" s="1"/>
  <c r="E233" i="87" s="1"/>
  <c r="G191" i="86"/>
  <c r="J191" i="86" s="1"/>
  <c r="E191" i="87" s="1"/>
  <c r="G190" i="86"/>
  <c r="J190" i="86" s="1"/>
  <c r="E190" i="87" s="1"/>
  <c r="G132" i="85"/>
  <c r="J132" i="85" s="1"/>
  <c r="E132" i="86" s="1"/>
  <c r="G135" i="85"/>
  <c r="J135" i="85" s="1"/>
  <c r="E135" i="86" s="1"/>
  <c r="G133" i="84"/>
  <c r="J133" i="84" s="1"/>
  <c r="E133" i="85" s="1"/>
  <c r="G136" i="84"/>
  <c r="J136" i="84" s="1"/>
  <c r="E136" i="85" s="1"/>
  <c r="C5" i="64"/>
  <c r="E5" i="64" s="1"/>
  <c r="G5" i="64" s="1"/>
  <c r="E172" i="86" l="1"/>
  <c r="G172" i="86" s="1"/>
  <c r="J172" i="86" s="1"/>
  <c r="E172" i="87" s="1"/>
  <c r="G172" i="87" s="1"/>
  <c r="J172" i="87" s="1"/>
  <c r="E172" i="88" s="1"/>
  <c r="E81" i="86"/>
  <c r="G81" i="86" s="1"/>
  <c r="J81" i="86" s="1"/>
  <c r="E81" i="87" s="1"/>
  <c r="G81" i="87" s="1"/>
  <c r="J81" i="87" s="1"/>
  <c r="E81" i="88" s="1"/>
  <c r="E141" i="86"/>
  <c r="G141" i="86" s="1"/>
  <c r="J141" i="86" s="1"/>
  <c r="E141" i="87" s="1"/>
  <c r="G141" i="87" s="1"/>
  <c r="J141" i="87" s="1"/>
  <c r="E141" i="88" s="1"/>
  <c r="E140" i="86"/>
  <c r="G140" i="86" s="1"/>
  <c r="J140" i="86" s="1"/>
  <c r="E140" i="87" s="1"/>
  <c r="G140" i="87" s="1"/>
  <c r="J140" i="87" s="1"/>
  <c r="E140" i="88" s="1"/>
  <c r="E167" i="86"/>
  <c r="G167" i="86" s="1"/>
  <c r="J167" i="86" s="1"/>
  <c r="E167" i="87" s="1"/>
  <c r="G167" i="87" s="1"/>
  <c r="J167" i="87" s="1"/>
  <c r="E167" i="88" s="1"/>
  <c r="E80" i="86"/>
  <c r="G80" i="86" s="1"/>
  <c r="J80" i="86" s="1"/>
  <c r="E80" i="87" s="1"/>
  <c r="G80" i="87" s="1"/>
  <c r="J80" i="87" s="1"/>
  <c r="E80" i="88" s="1"/>
  <c r="E222" i="86"/>
  <c r="G222" i="86" s="1"/>
  <c r="J222" i="86" s="1"/>
  <c r="E222" i="87" s="1"/>
  <c r="G222" i="87" s="1"/>
  <c r="J222" i="87" s="1"/>
  <c r="E222" i="88" s="1"/>
  <c r="E92" i="86"/>
  <c r="G92" i="86" s="1"/>
  <c r="J92" i="86" s="1"/>
  <c r="E92" i="87" s="1"/>
  <c r="G92" i="87" s="1"/>
  <c r="J92" i="87" s="1"/>
  <c r="E92" i="88" s="1"/>
  <c r="G243" i="85"/>
  <c r="J243" i="85" s="1"/>
  <c r="E235" i="85"/>
  <c r="G246" i="86"/>
  <c r="J246" i="86" s="1"/>
  <c r="E238" i="86"/>
  <c r="E215" i="86"/>
  <c r="G215" i="86" s="1"/>
  <c r="J215" i="86" s="1"/>
  <c r="E215" i="87" s="1"/>
  <c r="G215" i="87" s="1"/>
  <c r="J215" i="87" s="1"/>
  <c r="E215" i="88" s="1"/>
  <c r="E171" i="86"/>
  <c r="G171" i="86" s="1"/>
  <c r="J171" i="86" s="1"/>
  <c r="E171" i="87" s="1"/>
  <c r="G171" i="87" s="1"/>
  <c r="J171" i="87" s="1"/>
  <c r="E171" i="88" s="1"/>
  <c r="E158" i="86"/>
  <c r="G158" i="86" s="1"/>
  <c r="J158" i="86" s="1"/>
  <c r="E158" i="87" s="1"/>
  <c r="G158" i="87" s="1"/>
  <c r="J158" i="87" s="1"/>
  <c r="E158" i="88" s="1"/>
  <c r="G235" i="85"/>
  <c r="J235" i="85" s="1"/>
  <c r="E227" i="85"/>
  <c r="G227" i="85" s="1"/>
  <c r="J227" i="85" s="1"/>
  <c r="E227" i="86" s="1"/>
  <c r="G252" i="97"/>
  <c r="J252" i="97" s="1"/>
  <c r="E239" i="97"/>
  <c r="G239" i="97" s="1"/>
  <c r="J239" i="97" s="1"/>
  <c r="G252" i="98" s="1"/>
  <c r="J252" i="98" s="1"/>
  <c r="E65" i="86"/>
  <c r="G65" i="86" s="1"/>
  <c r="J65" i="86" s="1"/>
  <c r="E65" i="87" s="1"/>
  <c r="G65" i="87" s="1"/>
  <c r="J65" i="87" s="1"/>
  <c r="E65" i="88" s="1"/>
  <c r="E160" i="86"/>
  <c r="G160" i="86" s="1"/>
  <c r="J160" i="86" s="1"/>
  <c r="E160" i="87" s="1"/>
  <c r="G160" i="87" s="1"/>
  <c r="J160" i="87" s="1"/>
  <c r="E160" i="88" s="1"/>
  <c r="E86" i="85"/>
  <c r="G86" i="85" s="1"/>
  <c r="J86" i="85" s="1"/>
  <c r="E139" i="86"/>
  <c r="G139" i="86" s="1"/>
  <c r="J139" i="86" s="1"/>
  <c r="E139" i="87" s="1"/>
  <c r="G139" i="87" s="1"/>
  <c r="J139" i="87" s="1"/>
  <c r="E139" i="88" s="1"/>
  <c r="E159" i="86"/>
  <c r="G159" i="86" s="1"/>
  <c r="J159" i="86" s="1"/>
  <c r="E159" i="87" s="1"/>
  <c r="G159" i="87" s="1"/>
  <c r="J159" i="87" s="1"/>
  <c r="E159" i="88" s="1"/>
  <c r="G244" i="85"/>
  <c r="J244" i="85" s="1"/>
  <c r="E236" i="85"/>
  <c r="E162" i="86"/>
  <c r="G162" i="86" s="1"/>
  <c r="J162" i="86" s="1"/>
  <c r="E162" i="87" s="1"/>
  <c r="G162" i="87" s="1"/>
  <c r="J162" i="87" s="1"/>
  <c r="E162" i="88" s="1"/>
  <c r="E163" i="86"/>
  <c r="G163" i="86" s="1"/>
  <c r="J163" i="86" s="1"/>
  <c r="E163" i="87" s="1"/>
  <c r="G163" i="87" s="1"/>
  <c r="J163" i="87" s="1"/>
  <c r="E163" i="88" s="1"/>
  <c r="E120" i="86"/>
  <c r="G120" i="86" s="1"/>
  <c r="J120" i="86" s="1"/>
  <c r="E120" i="87" s="1"/>
  <c r="G120" i="87" s="1"/>
  <c r="J120" i="87" s="1"/>
  <c r="E120" i="88" s="1"/>
  <c r="E142" i="86"/>
  <c r="G142" i="86" s="1"/>
  <c r="J142" i="86" s="1"/>
  <c r="E142" i="87" s="1"/>
  <c r="G142" i="87" s="1"/>
  <c r="J142" i="87" s="1"/>
  <c r="E142" i="88" s="1"/>
  <c r="E78" i="86"/>
  <c r="G78" i="86" s="1"/>
  <c r="J78" i="86" s="1"/>
  <c r="E78" i="87" s="1"/>
  <c r="G78" i="87" s="1"/>
  <c r="J78" i="87" s="1"/>
  <c r="E78" i="88" s="1"/>
  <c r="E164" i="86"/>
  <c r="G164" i="86" s="1"/>
  <c r="J164" i="86" s="1"/>
  <c r="E164" i="87" s="1"/>
  <c r="G164" i="87" s="1"/>
  <c r="J164" i="87" s="1"/>
  <c r="E164" i="88" s="1"/>
  <c r="E100" i="86"/>
  <c r="G100" i="86" s="1"/>
  <c r="J100" i="86" s="1"/>
  <c r="E100" i="87" s="1"/>
  <c r="G100" i="87" s="1"/>
  <c r="J100" i="87" s="1"/>
  <c r="E100" i="88" s="1"/>
  <c r="E89" i="86"/>
  <c r="G89" i="86" s="1"/>
  <c r="J89" i="86" s="1"/>
  <c r="E89" i="87" s="1"/>
  <c r="G89" i="87" s="1"/>
  <c r="J89" i="87" s="1"/>
  <c r="E89" i="88" s="1"/>
  <c r="G236" i="85"/>
  <c r="J236" i="85" s="1"/>
  <c r="E228" i="85"/>
  <c r="G228" i="85" s="1"/>
  <c r="J228" i="85" s="1"/>
  <c r="E228" i="86" s="1"/>
  <c r="E72" i="86"/>
  <c r="G72" i="86" s="1"/>
  <c r="J72" i="86" s="1"/>
  <c r="E72" i="87" s="1"/>
  <c r="G72" i="87" s="1"/>
  <c r="J72" i="87" s="1"/>
  <c r="E72" i="88" s="1"/>
  <c r="G249" i="95"/>
  <c r="J249" i="95" s="1"/>
  <c r="E241" i="95"/>
  <c r="G241" i="95" s="1"/>
  <c r="J241" i="95" s="1"/>
  <c r="E137" i="86"/>
  <c r="G137" i="86" s="1"/>
  <c r="J137" i="86" s="1"/>
  <c r="E137" i="87" s="1"/>
  <c r="G137" i="87" s="1"/>
  <c r="J137" i="87" s="1"/>
  <c r="E137" i="88" s="1"/>
  <c r="E223" i="86"/>
  <c r="G223" i="86" s="1"/>
  <c r="J223" i="86" s="1"/>
  <c r="E223" i="87" s="1"/>
  <c r="G223" i="87" s="1"/>
  <c r="J223" i="87" s="1"/>
  <c r="E223" i="88" s="1"/>
  <c r="E183" i="86"/>
  <c r="G183" i="86" s="1"/>
  <c r="J183" i="86" s="1"/>
  <c r="E183" i="87" s="1"/>
  <c r="G183" i="87" s="1"/>
  <c r="J183" i="87" s="1"/>
  <c r="E183" i="88" s="1"/>
  <c r="E192" i="86"/>
  <c r="G192" i="86" s="1"/>
  <c r="J192" i="86" s="1"/>
  <c r="E192" i="87" s="1"/>
  <c r="G192" i="87" s="1"/>
  <c r="J192" i="87" s="1"/>
  <c r="E192" i="88" s="1"/>
  <c r="E145" i="86"/>
  <c r="G145" i="86" s="1"/>
  <c r="J145" i="86" s="1"/>
  <c r="E145" i="87" s="1"/>
  <c r="G145" i="87" s="1"/>
  <c r="J145" i="87" s="1"/>
  <c r="E145" i="88" s="1"/>
  <c r="E99" i="86"/>
  <c r="G99" i="86" s="1"/>
  <c r="J99" i="86" s="1"/>
  <c r="E99" i="87" s="1"/>
  <c r="G99" i="87" s="1"/>
  <c r="J99" i="87" s="1"/>
  <c r="E99" i="88" s="1"/>
  <c r="E130" i="86"/>
  <c r="G130" i="86" s="1"/>
  <c r="J130" i="86" s="1"/>
  <c r="E130" i="87" s="1"/>
  <c r="G130" i="87" s="1"/>
  <c r="J130" i="87" s="1"/>
  <c r="E130" i="88" s="1"/>
  <c r="E179" i="86"/>
  <c r="G179" i="86" s="1"/>
  <c r="J179" i="86" s="1"/>
  <c r="E179" i="87" s="1"/>
  <c r="G179" i="87" s="1"/>
  <c r="J179" i="87" s="1"/>
  <c r="E179" i="88" s="1"/>
  <c r="E106" i="86"/>
  <c r="G106" i="86" s="1"/>
  <c r="J106" i="86" s="1"/>
  <c r="E106" i="87" s="1"/>
  <c r="G106" i="87" s="1"/>
  <c r="J106" i="87" s="1"/>
  <c r="E106" i="88" s="1"/>
  <c r="E90" i="86"/>
  <c r="G90" i="86" s="1"/>
  <c r="J90" i="86" s="1"/>
  <c r="E90" i="87" s="1"/>
  <c r="G90" i="87" s="1"/>
  <c r="J90" i="87" s="1"/>
  <c r="E90" i="88" s="1"/>
  <c r="E184" i="86"/>
  <c r="G184" i="86" s="1"/>
  <c r="J184" i="86" s="1"/>
  <c r="E184" i="87" s="1"/>
  <c r="G184" i="87" s="1"/>
  <c r="J184" i="87" s="1"/>
  <c r="E184" i="88" s="1"/>
  <c r="E93" i="86"/>
  <c r="G93" i="86" s="1"/>
  <c r="J93" i="86" s="1"/>
  <c r="E93" i="87" s="1"/>
  <c r="G93" i="87" s="1"/>
  <c r="J93" i="87" s="1"/>
  <c r="E93" i="88" s="1"/>
  <c r="E95" i="86"/>
  <c r="G95" i="86" s="1"/>
  <c r="J95" i="86" s="1"/>
  <c r="E95" i="87" s="1"/>
  <c r="G95" i="87" s="1"/>
  <c r="J95" i="87" s="1"/>
  <c r="E95" i="88" s="1"/>
  <c r="E143" i="86"/>
  <c r="G143" i="86" s="1"/>
  <c r="J143" i="86" s="1"/>
  <c r="E143" i="87" s="1"/>
  <c r="G143" i="87" s="1"/>
  <c r="J143" i="87" s="1"/>
  <c r="E143" i="88" s="1"/>
  <c r="E101" i="86"/>
  <c r="G101" i="86" s="1"/>
  <c r="J101" i="86" s="1"/>
  <c r="E101" i="87" s="1"/>
  <c r="G101" i="87" s="1"/>
  <c r="J101" i="87" s="1"/>
  <c r="E101" i="88" s="1"/>
  <c r="E61" i="86"/>
  <c r="G61" i="86" s="1"/>
  <c r="J61" i="86" s="1"/>
  <c r="E61" i="87" s="1"/>
  <c r="G61" i="87" s="1"/>
  <c r="J61" i="87" s="1"/>
  <c r="E61" i="88" s="1"/>
  <c r="E98" i="86"/>
  <c r="G98" i="86" s="1"/>
  <c r="J98" i="86" s="1"/>
  <c r="E98" i="87" s="1"/>
  <c r="G98" i="87" s="1"/>
  <c r="J98" i="87" s="1"/>
  <c r="E98" i="88" s="1"/>
  <c r="E220" i="86"/>
  <c r="G220" i="86" s="1"/>
  <c r="J220" i="86" s="1"/>
  <c r="E220" i="87" s="1"/>
  <c r="G220" i="87" s="1"/>
  <c r="J220" i="87" s="1"/>
  <c r="E220" i="88" s="1"/>
  <c r="E67" i="86"/>
  <c r="G67" i="86" s="1"/>
  <c r="J67" i="86" s="1"/>
  <c r="E67" i="87" s="1"/>
  <c r="G67" i="87" s="1"/>
  <c r="J67" i="87" s="1"/>
  <c r="E67" i="88" s="1"/>
  <c r="E146" i="86"/>
  <c r="G146" i="86" s="1"/>
  <c r="J146" i="86" s="1"/>
  <c r="E146" i="87" s="1"/>
  <c r="G146" i="87" s="1"/>
  <c r="J146" i="87" s="1"/>
  <c r="E146" i="88" s="1"/>
  <c r="E85" i="86"/>
  <c r="G85" i="86" s="1"/>
  <c r="J85" i="86" s="1"/>
  <c r="E85" i="87" s="1"/>
  <c r="G85" i="87" s="1"/>
  <c r="J85" i="87" s="1"/>
  <c r="E85" i="88" s="1"/>
  <c r="E73" i="86"/>
  <c r="G73" i="86" s="1"/>
  <c r="J73" i="86" s="1"/>
  <c r="E73" i="87" s="1"/>
  <c r="G73" i="87" s="1"/>
  <c r="J73" i="87" s="1"/>
  <c r="E73" i="88" s="1"/>
  <c r="E64" i="86"/>
  <c r="G64" i="86" s="1"/>
  <c r="J64" i="86" s="1"/>
  <c r="E64" i="87" s="1"/>
  <c r="G64" i="87" s="1"/>
  <c r="J64" i="87" s="1"/>
  <c r="E64" i="88" s="1"/>
  <c r="E121" i="86"/>
  <c r="G121" i="86" s="1"/>
  <c r="J121" i="86" s="1"/>
  <c r="E121" i="87" s="1"/>
  <c r="G121" i="87" s="1"/>
  <c r="J121" i="87" s="1"/>
  <c r="E121" i="88" s="1"/>
  <c r="E91" i="86"/>
  <c r="G91" i="86" s="1"/>
  <c r="J91" i="86" s="1"/>
  <c r="E91" i="87" s="1"/>
  <c r="G91" i="87" s="1"/>
  <c r="J91" i="87" s="1"/>
  <c r="E91" i="88" s="1"/>
  <c r="E166" i="86"/>
  <c r="G166" i="86" s="1"/>
  <c r="J166" i="86" s="1"/>
  <c r="E166" i="87" s="1"/>
  <c r="G166" i="87" s="1"/>
  <c r="J166" i="87" s="1"/>
  <c r="E166" i="88" s="1"/>
  <c r="E168" i="86"/>
  <c r="G168" i="86" s="1"/>
  <c r="J168" i="86" s="1"/>
  <c r="E168" i="87" s="1"/>
  <c r="G168" i="87" s="1"/>
  <c r="J168" i="87" s="1"/>
  <c r="E168" i="88" s="1"/>
  <c r="E185" i="86"/>
  <c r="G185" i="86" s="1"/>
  <c r="J185" i="86" s="1"/>
  <c r="E185" i="87" s="1"/>
  <c r="G185" i="87" s="1"/>
  <c r="J185" i="87" s="1"/>
  <c r="E185" i="88" s="1"/>
  <c r="E138" i="86"/>
  <c r="G138" i="86" s="1"/>
  <c r="J138" i="86" s="1"/>
  <c r="E138" i="87" s="1"/>
  <c r="G138" i="87" s="1"/>
  <c r="J138" i="87" s="1"/>
  <c r="E138" i="88" s="1"/>
  <c r="E144" i="86"/>
  <c r="G144" i="86" s="1"/>
  <c r="J144" i="86" s="1"/>
  <c r="E144" i="87" s="1"/>
  <c r="G144" i="87" s="1"/>
  <c r="J144" i="87" s="1"/>
  <c r="E144" i="88" s="1"/>
  <c r="E170" i="86"/>
  <c r="G170" i="86" s="1"/>
  <c r="J170" i="86" s="1"/>
  <c r="E170" i="87" s="1"/>
  <c r="G170" i="87" s="1"/>
  <c r="J170" i="87" s="1"/>
  <c r="E170" i="88" s="1"/>
  <c r="E69" i="86"/>
  <c r="G69" i="86" s="1"/>
  <c r="J69" i="86" s="1"/>
  <c r="E69" i="87" s="1"/>
  <c r="G69" i="87" s="1"/>
  <c r="J69" i="87" s="1"/>
  <c r="E69" i="88" s="1"/>
  <c r="E225" i="86"/>
  <c r="G225" i="86" s="1"/>
  <c r="J225" i="86" s="1"/>
  <c r="E225" i="87" s="1"/>
  <c r="G225" i="87" s="1"/>
  <c r="J225" i="87" s="1"/>
  <c r="E225" i="88" s="1"/>
  <c r="E79" i="86"/>
  <c r="G79" i="86" s="1"/>
  <c r="J79" i="86" s="1"/>
  <c r="E79" i="87" s="1"/>
  <c r="G79" i="87" s="1"/>
  <c r="J79" i="87" s="1"/>
  <c r="E79" i="88" s="1"/>
  <c r="E118" i="86"/>
  <c r="G118" i="86" s="1"/>
  <c r="J118" i="86" s="1"/>
  <c r="E118" i="87" s="1"/>
  <c r="G118" i="87" s="1"/>
  <c r="J118" i="87" s="1"/>
  <c r="E118" i="88" s="1"/>
  <c r="E123" i="86"/>
  <c r="G123" i="86" s="1"/>
  <c r="J123" i="86" s="1"/>
  <c r="E123" i="87" s="1"/>
  <c r="G123" i="87" s="1"/>
  <c r="J123" i="87" s="1"/>
  <c r="E123" i="88" s="1"/>
  <c r="E68" i="86"/>
  <c r="G68" i="86" s="1"/>
  <c r="J68" i="86" s="1"/>
  <c r="E68" i="87" s="1"/>
  <c r="G68" i="87" s="1"/>
  <c r="J68" i="87" s="1"/>
  <c r="E68" i="88" s="1"/>
  <c r="E176" i="86"/>
  <c r="G176" i="86" s="1"/>
  <c r="J176" i="86" s="1"/>
  <c r="E176" i="87" s="1"/>
  <c r="G176" i="87" s="1"/>
  <c r="J176" i="87" s="1"/>
  <c r="E176" i="88" s="1"/>
  <c r="E224" i="86"/>
  <c r="G224" i="86" s="1"/>
  <c r="J224" i="86" s="1"/>
  <c r="G224" i="87" s="1"/>
  <c r="J224" i="87" s="1"/>
  <c r="G88" i="85"/>
  <c r="J88" i="85" s="1"/>
  <c r="E88" i="86" s="1"/>
  <c r="E87" i="85"/>
  <c r="G87" i="85" s="1"/>
  <c r="J87" i="85" s="1"/>
  <c r="E154" i="86"/>
  <c r="G154" i="86" s="1"/>
  <c r="J154" i="86" s="1"/>
  <c r="E154" i="87" s="1"/>
  <c r="G154" i="87" s="1"/>
  <c r="J154" i="87" s="1"/>
  <c r="E154" i="88" s="1"/>
  <c r="E62" i="86"/>
  <c r="G62" i="86" s="1"/>
  <c r="J62" i="86" s="1"/>
  <c r="E62" i="87" s="1"/>
  <c r="G62" i="87" s="1"/>
  <c r="J62" i="87" s="1"/>
  <c r="E62" i="88" s="1"/>
  <c r="E74" i="86"/>
  <c r="G74" i="86" s="1"/>
  <c r="J74" i="86" s="1"/>
  <c r="E74" i="87" s="1"/>
  <c r="G74" i="87" s="1"/>
  <c r="J74" i="87" s="1"/>
  <c r="E74" i="88" s="1"/>
  <c r="E77" i="86"/>
  <c r="G77" i="86" s="1"/>
  <c r="J77" i="86" s="1"/>
  <c r="E77" i="87" s="1"/>
  <c r="G77" i="87" s="1"/>
  <c r="J77" i="87" s="1"/>
  <c r="E77" i="88" s="1"/>
  <c r="G250" i="86"/>
  <c r="J250" i="86" s="1"/>
  <c r="E242" i="86"/>
  <c r="E180" i="86"/>
  <c r="G180" i="86" s="1"/>
  <c r="J180" i="86" s="1"/>
  <c r="E180" i="87" s="1"/>
  <c r="G180" i="87" s="1"/>
  <c r="J180" i="87" s="1"/>
  <c r="E180" i="88" s="1"/>
  <c r="G66" i="86"/>
  <c r="J66" i="86" s="1"/>
  <c r="E66" i="87" s="1"/>
  <c r="G66" i="87" s="1"/>
  <c r="J66" i="87" s="1"/>
  <c r="E66" i="88" s="1"/>
  <c r="E66" i="86"/>
  <c r="G231" i="99"/>
  <c r="J231" i="99" s="1"/>
  <c r="G231" i="100" s="1"/>
  <c r="J231" i="100" s="1"/>
  <c r="G228" i="86"/>
  <c r="J228" i="86" s="1"/>
  <c r="G227" i="86"/>
  <c r="J227" i="86" s="1"/>
  <c r="G229" i="105"/>
  <c r="J229" i="105" s="1"/>
  <c r="G237" i="105"/>
  <c r="J237" i="105" s="1"/>
  <c r="G245" i="106" s="1"/>
  <c r="J245" i="106" s="1"/>
  <c r="G239" i="100"/>
  <c r="J239" i="100" s="1"/>
  <c r="G230" i="86"/>
  <c r="J230" i="86" s="1"/>
  <c r="G238" i="86"/>
  <c r="J238" i="86" s="1"/>
  <c r="G232" i="95"/>
  <c r="J232" i="95" s="1"/>
  <c r="G240" i="95"/>
  <c r="J240" i="95" s="1"/>
  <c r="G234" i="85"/>
  <c r="J234" i="85" s="1"/>
  <c r="E234" i="86" s="1"/>
  <c r="G247" i="85"/>
  <c r="J247" i="85" s="1"/>
  <c r="G253" i="86"/>
  <c r="J253" i="86" s="1"/>
  <c r="G259" i="85"/>
  <c r="J259" i="85" s="1"/>
  <c r="G173" i="85"/>
  <c r="J173" i="85" s="1"/>
  <c r="E173" i="86" s="1"/>
  <c r="G174" i="85"/>
  <c r="J174" i="85" s="1"/>
  <c r="E174" i="86" s="1"/>
  <c r="G103" i="85"/>
  <c r="J103" i="85" s="1"/>
  <c r="E103" i="86" s="1"/>
  <c r="G102" i="85"/>
  <c r="J102" i="85" s="1"/>
  <c r="E102" i="86" s="1"/>
  <c r="G150" i="99"/>
  <c r="J150" i="99" s="1"/>
  <c r="G150" i="100" s="1"/>
  <c r="J150" i="100" s="1"/>
  <c r="G150" i="101" s="1"/>
  <c r="J150" i="101" s="1"/>
  <c r="G150" i="102" s="1"/>
  <c r="J150" i="102" s="1"/>
  <c r="G150" i="103" s="1"/>
  <c r="J150" i="103" s="1"/>
  <c r="G150" i="104" s="1"/>
  <c r="J150" i="104" s="1"/>
  <c r="G150" i="105" s="1"/>
  <c r="J150" i="105" s="1"/>
  <c r="G150" i="106" s="1"/>
  <c r="J150" i="106" s="1"/>
  <c r="G211" i="99"/>
  <c r="J211" i="99" s="1"/>
  <c r="G211" i="100" s="1"/>
  <c r="J211" i="100" s="1"/>
  <c r="G211" i="101" s="1"/>
  <c r="J211" i="101" s="1"/>
  <c r="G211" i="102" s="1"/>
  <c r="J211" i="102" s="1"/>
  <c r="G211" i="103" s="1"/>
  <c r="J211" i="103" s="1"/>
  <c r="G211" i="104" s="1"/>
  <c r="J211" i="104" s="1"/>
  <c r="G211" i="105" s="1"/>
  <c r="J211" i="105" s="1"/>
  <c r="G211" i="106" s="1"/>
  <c r="J211" i="106" s="1"/>
  <c r="G9" i="99"/>
  <c r="J9" i="99" s="1"/>
  <c r="G9" i="100" s="1"/>
  <c r="J9" i="100" s="1"/>
  <c r="G9" i="101" s="1"/>
  <c r="J9" i="101" s="1"/>
  <c r="G9" i="102" s="1"/>
  <c r="J9" i="102" s="1"/>
  <c r="G9" i="103" s="1"/>
  <c r="J9" i="103" s="1"/>
  <c r="G9" i="104" s="1"/>
  <c r="J9" i="104" s="1"/>
  <c r="G9" i="105" s="1"/>
  <c r="J9" i="105" s="1"/>
  <c r="G9" i="106" s="1"/>
  <c r="J9" i="106" s="1"/>
  <c r="G195" i="99"/>
  <c r="J195" i="99" s="1"/>
  <c r="G195" i="100" s="1"/>
  <c r="J195" i="100" s="1"/>
  <c r="G195" i="101" s="1"/>
  <c r="J195" i="101" s="1"/>
  <c r="G195" i="102" s="1"/>
  <c r="J195" i="102" s="1"/>
  <c r="G195" i="103" s="1"/>
  <c r="J195" i="103" s="1"/>
  <c r="G195" i="104" s="1"/>
  <c r="J195" i="104" s="1"/>
  <c r="G195" i="105" s="1"/>
  <c r="J195" i="105" s="1"/>
  <c r="G195" i="106" s="1"/>
  <c r="J195" i="106" s="1"/>
  <c r="G149" i="99"/>
  <c r="J149" i="99" s="1"/>
  <c r="G149" i="100" s="1"/>
  <c r="J149" i="100" s="1"/>
  <c r="G149" i="101" s="1"/>
  <c r="J149" i="101" s="1"/>
  <c r="G149" i="102" s="1"/>
  <c r="J149" i="102" s="1"/>
  <c r="G149" i="103" s="1"/>
  <c r="J149" i="103" s="1"/>
  <c r="G149" i="104" s="1"/>
  <c r="J149" i="104" s="1"/>
  <c r="G149" i="105" s="1"/>
  <c r="J149" i="105" s="1"/>
  <c r="G149" i="106" s="1"/>
  <c r="J149" i="106" s="1"/>
  <c r="G10" i="99"/>
  <c r="J10" i="99" s="1"/>
  <c r="G10" i="100" s="1"/>
  <c r="J10" i="100" s="1"/>
  <c r="G10" i="101" s="1"/>
  <c r="J10" i="101" s="1"/>
  <c r="G10" i="102" s="1"/>
  <c r="J10" i="102" s="1"/>
  <c r="G10" i="103" s="1"/>
  <c r="J10" i="103" s="1"/>
  <c r="G10" i="104" s="1"/>
  <c r="J10" i="104" s="1"/>
  <c r="G10" i="105" s="1"/>
  <c r="J10" i="105" s="1"/>
  <c r="G10" i="106" s="1"/>
  <c r="J10" i="106" s="1"/>
  <c r="G128" i="99"/>
  <c r="J128" i="99" s="1"/>
  <c r="G128" i="100" s="1"/>
  <c r="J128" i="100" s="1"/>
  <c r="G128" i="101" s="1"/>
  <c r="J128" i="101" s="1"/>
  <c r="G128" i="102" s="1"/>
  <c r="J128" i="102" s="1"/>
  <c r="G128" i="103" s="1"/>
  <c r="J128" i="103" s="1"/>
  <c r="G128" i="104" s="1"/>
  <c r="J128" i="104" s="1"/>
  <c r="G128" i="105" s="1"/>
  <c r="J128" i="105" s="1"/>
  <c r="G128" i="106" s="1"/>
  <c r="J128" i="106" s="1"/>
  <c r="G198" i="99"/>
  <c r="J198" i="99" s="1"/>
  <c r="G198" i="100" s="1"/>
  <c r="J198" i="100" s="1"/>
  <c r="G198" i="101" s="1"/>
  <c r="J198" i="101" s="1"/>
  <c r="G198" i="102" s="1"/>
  <c r="J198" i="102" s="1"/>
  <c r="G198" i="103" s="1"/>
  <c r="J198" i="103" s="1"/>
  <c r="G198" i="104" s="1"/>
  <c r="J198" i="104" s="1"/>
  <c r="G198" i="105" s="1"/>
  <c r="J198" i="105" s="1"/>
  <c r="G198" i="106" s="1"/>
  <c r="J198" i="106" s="1"/>
  <c r="G197" i="99"/>
  <c r="J197" i="99" s="1"/>
  <c r="G197" i="100" s="1"/>
  <c r="J197" i="100" s="1"/>
  <c r="G197" i="101" s="1"/>
  <c r="J197" i="101" s="1"/>
  <c r="G197" i="102" s="1"/>
  <c r="J197" i="102" s="1"/>
  <c r="G197" i="103" s="1"/>
  <c r="J197" i="103" s="1"/>
  <c r="G197" i="104" s="1"/>
  <c r="J197" i="104" s="1"/>
  <c r="G197" i="105" s="1"/>
  <c r="J197" i="105" s="1"/>
  <c r="G197" i="106" s="1"/>
  <c r="J197" i="106" s="1"/>
  <c r="G156" i="99"/>
  <c r="J156" i="99" s="1"/>
  <c r="G156" i="100" s="1"/>
  <c r="J156" i="100" s="1"/>
  <c r="G156" i="101" s="1"/>
  <c r="J156" i="101" s="1"/>
  <c r="G156" i="102" s="1"/>
  <c r="J156" i="102" s="1"/>
  <c r="G156" i="103" s="1"/>
  <c r="J156" i="103" s="1"/>
  <c r="G156" i="104" s="1"/>
  <c r="J156" i="104" s="1"/>
  <c r="G156" i="105" s="1"/>
  <c r="J156" i="105" s="1"/>
  <c r="G156" i="106" s="1"/>
  <c r="J156" i="106" s="1"/>
  <c r="G39" i="99"/>
  <c r="J39" i="99" s="1"/>
  <c r="G39" i="100" s="1"/>
  <c r="J39" i="100" s="1"/>
  <c r="G39" i="101" s="1"/>
  <c r="J39" i="101" s="1"/>
  <c r="G39" i="102" s="1"/>
  <c r="J39" i="102" s="1"/>
  <c r="G39" i="103" s="1"/>
  <c r="J39" i="103" s="1"/>
  <c r="G39" i="104" s="1"/>
  <c r="J39" i="104" s="1"/>
  <c r="G39" i="105" s="1"/>
  <c r="J39" i="105" s="1"/>
  <c r="G39" i="106" s="1"/>
  <c r="J39" i="106" s="1"/>
  <c r="G39" i="107" s="1"/>
  <c r="J39" i="107" s="1"/>
  <c r="G196" i="99"/>
  <c r="J196" i="99" s="1"/>
  <c r="G196" i="100" s="1"/>
  <c r="J196" i="100" s="1"/>
  <c r="G196" i="101" s="1"/>
  <c r="J196" i="101" s="1"/>
  <c r="G196" i="102" s="1"/>
  <c r="J196" i="102" s="1"/>
  <c r="G196" i="103" s="1"/>
  <c r="J196" i="103" s="1"/>
  <c r="G196" i="104" s="1"/>
  <c r="J196" i="104" s="1"/>
  <c r="G196" i="105" s="1"/>
  <c r="J196" i="105" s="1"/>
  <c r="G196" i="106" s="1"/>
  <c r="J196" i="106" s="1"/>
  <c r="G202" i="99"/>
  <c r="J202" i="99" s="1"/>
  <c r="G202" i="100" s="1"/>
  <c r="J202" i="100" s="1"/>
  <c r="G202" i="101" s="1"/>
  <c r="J202" i="101" s="1"/>
  <c r="G202" i="102" s="1"/>
  <c r="J202" i="102" s="1"/>
  <c r="G202" i="103" s="1"/>
  <c r="J202" i="103" s="1"/>
  <c r="G202" i="104" s="1"/>
  <c r="J202" i="104" s="1"/>
  <c r="G202" i="105" s="1"/>
  <c r="J202" i="105" s="1"/>
  <c r="G202" i="106" s="1"/>
  <c r="J202" i="106" s="1"/>
  <c r="G210" i="99"/>
  <c r="J210" i="99" s="1"/>
  <c r="G210" i="100" s="1"/>
  <c r="J210" i="100" s="1"/>
  <c r="G210" i="101" s="1"/>
  <c r="J210" i="101" s="1"/>
  <c r="G210" i="102" s="1"/>
  <c r="J210" i="102" s="1"/>
  <c r="G210" i="103" s="1"/>
  <c r="J210" i="103" s="1"/>
  <c r="G210" i="104" s="1"/>
  <c r="J210" i="104" s="1"/>
  <c r="G210" i="105" s="1"/>
  <c r="J210" i="105" s="1"/>
  <c r="G210" i="106" s="1"/>
  <c r="J210" i="106" s="1"/>
  <c r="G157" i="99"/>
  <c r="J157" i="99" s="1"/>
  <c r="G157" i="100" s="1"/>
  <c r="J157" i="100" s="1"/>
  <c r="G157" i="101" s="1"/>
  <c r="J157" i="101" s="1"/>
  <c r="G157" i="102" s="1"/>
  <c r="J157" i="102" s="1"/>
  <c r="G157" i="103" s="1"/>
  <c r="J157" i="103" s="1"/>
  <c r="G157" i="104" s="1"/>
  <c r="J157" i="104" s="1"/>
  <c r="G157" i="105" s="1"/>
  <c r="J157" i="105" s="1"/>
  <c r="G157" i="106" s="1"/>
  <c r="J157" i="106" s="1"/>
  <c r="G203" i="99"/>
  <c r="J203" i="99" s="1"/>
  <c r="G203" i="100" s="1"/>
  <c r="J203" i="100" s="1"/>
  <c r="G203" i="101" s="1"/>
  <c r="J203" i="101" s="1"/>
  <c r="G203" i="102" s="1"/>
  <c r="J203" i="102" s="1"/>
  <c r="G203" i="103" s="1"/>
  <c r="J203" i="103" s="1"/>
  <c r="G203" i="104" s="1"/>
  <c r="J203" i="104" s="1"/>
  <c r="G203" i="105" s="1"/>
  <c r="J203" i="105" s="1"/>
  <c r="G203" i="106" s="1"/>
  <c r="J203" i="106" s="1"/>
  <c r="G11" i="99"/>
  <c r="J11" i="99" s="1"/>
  <c r="G11" i="100" s="1"/>
  <c r="J11" i="100" s="1"/>
  <c r="G11" i="101" s="1"/>
  <c r="J11" i="101" s="1"/>
  <c r="G11" i="102" s="1"/>
  <c r="J11" i="102" s="1"/>
  <c r="G11" i="103" s="1"/>
  <c r="J11" i="103" s="1"/>
  <c r="G11" i="104" s="1"/>
  <c r="J11" i="104" s="1"/>
  <c r="G11" i="105" s="1"/>
  <c r="J11" i="105" s="1"/>
  <c r="G11" i="106" s="1"/>
  <c r="J11" i="106" s="1"/>
  <c r="G147" i="99"/>
  <c r="J147" i="99" s="1"/>
  <c r="G147" i="100" s="1"/>
  <c r="J147" i="100" s="1"/>
  <c r="G147" i="101" s="1"/>
  <c r="J147" i="101" s="1"/>
  <c r="G147" i="102" s="1"/>
  <c r="J147" i="102" s="1"/>
  <c r="G147" i="103" s="1"/>
  <c r="J147" i="103" s="1"/>
  <c r="G147" i="104" s="1"/>
  <c r="J147" i="104" s="1"/>
  <c r="G147" i="105" s="1"/>
  <c r="J147" i="105" s="1"/>
  <c r="G147" i="106" s="1"/>
  <c r="J147" i="106" s="1"/>
  <c r="G182" i="99"/>
  <c r="J182" i="99" s="1"/>
  <c r="G182" i="100" s="1"/>
  <c r="J182" i="100" s="1"/>
  <c r="G182" i="101" s="1"/>
  <c r="J182" i="101" s="1"/>
  <c r="G182" i="102" s="1"/>
  <c r="J182" i="102" s="1"/>
  <c r="G182" i="103" s="1"/>
  <c r="J182" i="103" s="1"/>
  <c r="G182" i="104" s="1"/>
  <c r="J182" i="104" s="1"/>
  <c r="G182" i="105" s="1"/>
  <c r="J182" i="105" s="1"/>
  <c r="G182" i="106" s="1"/>
  <c r="J182" i="106" s="1"/>
  <c r="G204" i="99"/>
  <c r="J204" i="99" s="1"/>
  <c r="G204" i="100" s="1"/>
  <c r="J204" i="100" s="1"/>
  <c r="G204" i="101" s="1"/>
  <c r="J204" i="101" s="1"/>
  <c r="G204" i="102" s="1"/>
  <c r="J204" i="102" s="1"/>
  <c r="G204" i="103" s="1"/>
  <c r="J204" i="103" s="1"/>
  <c r="G204" i="104" s="1"/>
  <c r="J204" i="104" s="1"/>
  <c r="G204" i="105" s="1"/>
  <c r="J204" i="105" s="1"/>
  <c r="G204" i="106" s="1"/>
  <c r="J204" i="106" s="1"/>
  <c r="G212" i="99"/>
  <c r="J212" i="99" s="1"/>
  <c r="G212" i="100" s="1"/>
  <c r="J212" i="100" s="1"/>
  <c r="G212" i="101" s="1"/>
  <c r="J212" i="101" s="1"/>
  <c r="G212" i="102" s="1"/>
  <c r="J212" i="102" s="1"/>
  <c r="G212" i="103" s="1"/>
  <c r="J212" i="103" s="1"/>
  <c r="G212" i="104" s="1"/>
  <c r="J212" i="104" s="1"/>
  <c r="G212" i="105" s="1"/>
  <c r="J212" i="105" s="1"/>
  <c r="G212" i="106" s="1"/>
  <c r="J212" i="106" s="1"/>
  <c r="G97" i="88"/>
  <c r="J97" i="88" s="1"/>
  <c r="G119" i="85"/>
  <c r="J119" i="85" s="1"/>
  <c r="G96" i="85"/>
  <c r="J96" i="85" s="1"/>
  <c r="G21" i="86"/>
  <c r="J21" i="86" s="1"/>
  <c r="G38" i="85"/>
  <c r="J38" i="85" s="1"/>
  <c r="G26" i="86"/>
  <c r="J26" i="86" s="1"/>
  <c r="G122" i="85"/>
  <c r="J122" i="85" s="1"/>
  <c r="G22" i="86"/>
  <c r="J22" i="86" s="1"/>
  <c r="G23" i="86"/>
  <c r="J23" i="86" s="1"/>
  <c r="G165" i="85"/>
  <c r="J165" i="85" s="1"/>
  <c r="G161" i="85"/>
  <c r="J161" i="85" s="1"/>
  <c r="G221" i="85"/>
  <c r="J221" i="85" s="1"/>
  <c r="G25" i="86"/>
  <c r="J25" i="86" s="1"/>
  <c r="G24" i="86"/>
  <c r="J24" i="86" s="1"/>
  <c r="G20" i="86"/>
  <c r="J20" i="86" s="1"/>
  <c r="G19" i="86"/>
  <c r="J19" i="86" s="1"/>
  <c r="G131" i="83"/>
  <c r="J131" i="83" s="1"/>
  <c r="E131" i="84" s="1"/>
  <c r="G134" i="83"/>
  <c r="J134" i="83" s="1"/>
  <c r="E134" i="84" s="1"/>
  <c r="G254" i="85"/>
  <c r="J254" i="85" s="1"/>
  <c r="G248" i="85"/>
  <c r="J248" i="85" s="1"/>
  <c r="G82" i="85"/>
  <c r="J82" i="85" s="1"/>
  <c r="E82" i="86" s="1"/>
  <c r="G112" i="86"/>
  <c r="J112" i="86" s="1"/>
  <c r="E112" i="87" s="1"/>
  <c r="G107" i="86"/>
  <c r="J107" i="86" s="1"/>
  <c r="E107" i="87" s="1"/>
  <c r="G108" i="86"/>
  <c r="J108" i="86" s="1"/>
  <c r="E108" i="87" s="1"/>
  <c r="G175" i="95"/>
  <c r="G116" i="86"/>
  <c r="J116" i="86" s="1"/>
  <c r="E116" i="87" s="1"/>
  <c r="G58" i="86"/>
  <c r="J58" i="86" s="1"/>
  <c r="E58" i="87" s="1"/>
  <c r="G55" i="86"/>
  <c r="J55" i="86" s="1"/>
  <c r="E55" i="87" s="1"/>
  <c r="G209" i="104"/>
  <c r="J209" i="104" s="1"/>
  <c r="G209" i="105" s="1"/>
  <c r="J209" i="105" s="1"/>
  <c r="G209" i="106" s="1"/>
  <c r="J209" i="106" s="1"/>
  <c r="G48" i="86"/>
  <c r="J48" i="86" s="1"/>
  <c r="E48" i="87" s="1"/>
  <c r="G43" i="86"/>
  <c r="J43" i="86" s="1"/>
  <c r="E43" i="87" s="1"/>
  <c r="G113" i="104"/>
  <c r="J113" i="104" s="1"/>
  <c r="G113" i="105" s="1"/>
  <c r="J113" i="105" s="1"/>
  <c r="G113" i="106" s="1"/>
  <c r="J113" i="106" s="1"/>
  <c r="G34" i="86"/>
  <c r="J34" i="86" s="1"/>
  <c r="E34" i="87" s="1"/>
  <c r="G57" i="86"/>
  <c r="J57" i="86" s="1"/>
  <c r="E57" i="87" s="1"/>
  <c r="G36" i="86"/>
  <c r="J36" i="86" s="1"/>
  <c r="E36" i="87" s="1"/>
  <c r="G214" i="84"/>
  <c r="J214" i="84" s="1"/>
  <c r="E214" i="85" s="1"/>
  <c r="G56" i="86"/>
  <c r="J56" i="86" s="1"/>
  <c r="E56" i="87" s="1"/>
  <c r="G52" i="86"/>
  <c r="J52" i="86" s="1"/>
  <c r="E52" i="87" s="1"/>
  <c r="G32" i="86"/>
  <c r="J32" i="86" s="1"/>
  <c r="E32" i="87" s="1"/>
  <c r="G59" i="86"/>
  <c r="J59" i="86" s="1"/>
  <c r="E59" i="87" s="1"/>
  <c r="G29" i="86"/>
  <c r="J29" i="86" s="1"/>
  <c r="E29" i="87" s="1"/>
  <c r="G27" i="86"/>
  <c r="J27" i="86" s="1"/>
  <c r="E27" i="87" s="1"/>
  <c r="G53" i="86"/>
  <c r="J53" i="86" s="1"/>
  <c r="E53" i="87" s="1"/>
  <c r="G49" i="86"/>
  <c r="J49" i="86" s="1"/>
  <c r="E49" i="87" s="1"/>
  <c r="G51" i="86"/>
  <c r="J51" i="86" s="1"/>
  <c r="E51" i="87" s="1"/>
  <c r="G47" i="86"/>
  <c r="J47" i="86" s="1"/>
  <c r="E47" i="87" s="1"/>
  <c r="G30" i="86"/>
  <c r="J30" i="86" s="1"/>
  <c r="E30" i="87" s="1"/>
  <c r="G31" i="86"/>
  <c r="J31" i="86" s="1"/>
  <c r="E31" i="87" s="1"/>
  <c r="G42" i="86"/>
  <c r="J42" i="86" s="1"/>
  <c r="E42" i="87" s="1"/>
  <c r="G41" i="86"/>
  <c r="J41" i="86" s="1"/>
  <c r="E41" i="87" s="1"/>
  <c r="G46" i="86"/>
  <c r="J46" i="86" s="1"/>
  <c r="E46" i="87" s="1"/>
  <c r="G70" i="95"/>
  <c r="J70" i="95" s="1"/>
  <c r="G111" i="86"/>
  <c r="J111" i="86" s="1"/>
  <c r="E111" i="87" s="1"/>
  <c r="G71" i="95"/>
  <c r="J71" i="95" s="1"/>
  <c r="G40" i="86"/>
  <c r="J40" i="86" s="1"/>
  <c r="E40" i="87" s="1"/>
  <c r="G44" i="86"/>
  <c r="J44" i="86" s="1"/>
  <c r="E44" i="87" s="1"/>
  <c r="G37" i="86"/>
  <c r="J37" i="86" s="1"/>
  <c r="E37" i="87" s="1"/>
  <c r="G54" i="86"/>
  <c r="J54" i="86" s="1"/>
  <c r="E54" i="87" s="1"/>
  <c r="G33" i="86"/>
  <c r="J33" i="86" s="1"/>
  <c r="E33" i="87" s="1"/>
  <c r="G50" i="86"/>
  <c r="J50" i="86" s="1"/>
  <c r="E50" i="87" s="1"/>
  <c r="G28" i="86"/>
  <c r="J28" i="86" s="1"/>
  <c r="E28" i="87" s="1"/>
  <c r="G115" i="86"/>
  <c r="J115" i="86" s="1"/>
  <c r="E115" i="87" s="1"/>
  <c r="G110" i="86"/>
  <c r="J110" i="86" s="1"/>
  <c r="E110" i="87" s="1"/>
  <c r="G117" i="86"/>
  <c r="J117" i="86" s="1"/>
  <c r="E117" i="87" s="1"/>
  <c r="G6" i="83"/>
  <c r="J6" i="83" s="1"/>
  <c r="E6" i="84" s="1"/>
  <c r="G18" i="83"/>
  <c r="J18" i="83" s="1"/>
  <c r="G17" i="83"/>
  <c r="J17" i="83" s="1"/>
  <c r="G15" i="83"/>
  <c r="J15" i="83" s="1"/>
  <c r="E15" i="84" s="1"/>
  <c r="G7" i="83"/>
  <c r="J7" i="83" s="1"/>
  <c r="E7" i="84" s="1"/>
  <c r="G13" i="83"/>
  <c r="J13" i="83" s="1"/>
  <c r="E13" i="84" s="1"/>
  <c r="G8" i="83"/>
  <c r="J8" i="83" s="1"/>
  <c r="E8" i="84" s="1"/>
  <c r="G186" i="87"/>
  <c r="J186" i="87" s="1"/>
  <c r="E186" i="88" s="1"/>
  <c r="G14" i="83"/>
  <c r="J14" i="83" s="1"/>
  <c r="E14" i="84" s="1"/>
  <c r="G16" i="83"/>
  <c r="J16" i="83" s="1"/>
  <c r="E16" i="84" s="1"/>
  <c r="G258" i="87"/>
  <c r="J258" i="87" s="1"/>
  <c r="G233" i="87"/>
  <c r="J233" i="87" s="1"/>
  <c r="E233" i="88" s="1"/>
  <c r="G256" i="87"/>
  <c r="J256" i="87" s="1"/>
  <c r="G255" i="87"/>
  <c r="J255" i="87" s="1"/>
  <c r="G104" i="87"/>
  <c r="J104" i="87" s="1"/>
  <c r="E104" i="88" s="1"/>
  <c r="G191" i="87"/>
  <c r="J191" i="87" s="1"/>
  <c r="E191" i="88" s="1"/>
  <c r="G190" i="87"/>
  <c r="J190" i="87" s="1"/>
  <c r="E190" i="88" s="1"/>
  <c r="G133" i="85"/>
  <c r="J133" i="85" s="1"/>
  <c r="E133" i="86" s="1"/>
  <c r="G136" i="85"/>
  <c r="J136" i="85" s="1"/>
  <c r="E136" i="86" s="1"/>
  <c r="G132" i="86"/>
  <c r="J132" i="86" s="1"/>
  <c r="E132" i="87" s="1"/>
  <c r="G135" i="86"/>
  <c r="J135" i="86" s="1"/>
  <c r="E135" i="87" s="1"/>
  <c r="G226" i="107"/>
  <c r="J226" i="107" s="1"/>
  <c r="G177" i="107"/>
  <c r="J177" i="107" s="1"/>
  <c r="G208" i="107"/>
  <c r="J208" i="107" s="1"/>
  <c r="G153" i="107"/>
  <c r="J153" i="107" s="1"/>
  <c r="G83" i="107"/>
  <c r="J83" i="107" s="1"/>
  <c r="G127" i="107"/>
  <c r="J127" i="107" s="1"/>
  <c r="G125" i="107"/>
  <c r="J125" i="107" s="1"/>
  <c r="G205" i="107"/>
  <c r="J205" i="107" s="1"/>
  <c r="G194" i="107"/>
  <c r="J194" i="107" s="1"/>
  <c r="G206" i="107"/>
  <c r="J206" i="107" s="1"/>
  <c r="G152" i="107"/>
  <c r="J152" i="107" s="1"/>
  <c r="G148" i="107"/>
  <c r="J148" i="107" s="1"/>
  <c r="G155" i="107"/>
  <c r="J155" i="107" s="1"/>
  <c r="G181" i="107"/>
  <c r="J181" i="107" s="1"/>
  <c r="G213" i="107"/>
  <c r="J213" i="107" s="1"/>
  <c r="G193" i="107"/>
  <c r="J193" i="107" s="1"/>
  <c r="G126" i="107"/>
  <c r="J126" i="107" s="1"/>
  <c r="G84" i="107"/>
  <c r="J84" i="107" s="1"/>
  <c r="G151" i="107"/>
  <c r="J151" i="10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J175" i="95" l="1"/>
  <c r="G175" i="96" s="1"/>
  <c r="J175" i="96" s="1"/>
  <c r="G249" i="96"/>
  <c r="J249" i="96" s="1"/>
  <c r="G241" i="96"/>
  <c r="J241" i="96" s="1"/>
  <c r="E224" i="88"/>
  <c r="G224" i="88" s="1"/>
  <c r="J224" i="88" s="1"/>
  <c r="E224" i="89" s="1"/>
  <c r="G224" i="89" s="1"/>
  <c r="J224" i="89" s="1"/>
  <c r="E224" i="90" s="1"/>
  <c r="G88" i="86"/>
  <c r="J88" i="86" s="1"/>
  <c r="E88" i="87" s="1"/>
  <c r="E87" i="86"/>
  <c r="G87" i="86" s="1"/>
  <c r="J87" i="86" s="1"/>
  <c r="E19" i="87"/>
  <c r="G19" i="87" s="1"/>
  <c r="J19" i="87" s="1"/>
  <c r="E19" i="88" s="1"/>
  <c r="G19" i="88" s="1"/>
  <c r="J19" i="88" s="1"/>
  <c r="E20" i="87"/>
  <c r="G20" i="87" s="1"/>
  <c r="J20" i="87" s="1"/>
  <c r="E20" i="88" s="1"/>
  <c r="G20" i="88" s="1"/>
  <c r="J20" i="88" s="1"/>
  <c r="E122" i="86"/>
  <c r="G122" i="86" s="1"/>
  <c r="J122" i="86" s="1"/>
  <c r="E122" i="87" s="1"/>
  <c r="G122" i="87" s="1"/>
  <c r="J122" i="87" s="1"/>
  <c r="E122" i="88" s="1"/>
  <c r="G227" i="87"/>
  <c r="J227" i="87" s="1"/>
  <c r="E26" i="87"/>
  <c r="G26" i="87" s="1"/>
  <c r="J26" i="87" s="1"/>
  <c r="E26" i="88" s="1"/>
  <c r="G26" i="88" s="1"/>
  <c r="J26" i="88" s="1"/>
  <c r="E23" i="87"/>
  <c r="G23" i="87" s="1"/>
  <c r="J23" i="87" s="1"/>
  <c r="E23" i="88" s="1"/>
  <c r="G23" i="88" s="1"/>
  <c r="J23" i="88" s="1"/>
  <c r="E25" i="87"/>
  <c r="G25" i="87" s="1"/>
  <c r="J25" i="87" s="1"/>
  <c r="E25" i="88" s="1"/>
  <c r="G25" i="88" s="1"/>
  <c r="J25" i="88" s="1"/>
  <c r="E38" i="86"/>
  <c r="G38" i="86" s="1"/>
  <c r="J38" i="86" s="1"/>
  <c r="E38" i="87" s="1"/>
  <c r="G38" i="87" s="1"/>
  <c r="J38" i="87" s="1"/>
  <c r="E38" i="88" s="1"/>
  <c r="E97" i="89"/>
  <c r="G97" i="89" s="1"/>
  <c r="J97" i="89" s="1"/>
  <c r="E97" i="90" s="1"/>
  <c r="G97" i="90" s="1"/>
  <c r="J97" i="90" s="1"/>
  <c r="E97" i="91" s="1"/>
  <c r="G246" i="87"/>
  <c r="J246" i="87" s="1"/>
  <c r="E238" i="87"/>
  <c r="G238" i="87" s="1"/>
  <c r="J238" i="87" s="1"/>
  <c r="E228" i="87"/>
  <c r="G228" i="87" s="1"/>
  <c r="J228" i="87" s="1"/>
  <c r="E221" i="86"/>
  <c r="G221" i="86" s="1"/>
  <c r="J221" i="86" s="1"/>
  <c r="E221" i="87" s="1"/>
  <c r="G221" i="87" s="1"/>
  <c r="J221" i="87" s="1"/>
  <c r="E221" i="88" s="1"/>
  <c r="E230" i="87"/>
  <c r="G230" i="87" s="1"/>
  <c r="J230" i="87" s="1"/>
  <c r="G244" i="86"/>
  <c r="J244" i="86" s="1"/>
  <c r="E236" i="86"/>
  <c r="G236" i="86" s="1"/>
  <c r="J236" i="86" s="1"/>
  <c r="E235" i="86"/>
  <c r="G235" i="86" s="1"/>
  <c r="J235" i="86" s="1"/>
  <c r="E161" i="86"/>
  <c r="G161" i="86" s="1"/>
  <c r="J161" i="86" s="1"/>
  <c r="E161" i="87" s="1"/>
  <c r="G161" i="87" s="1"/>
  <c r="J161" i="87" s="1"/>
  <c r="E161" i="88" s="1"/>
  <c r="E96" i="86"/>
  <c r="G96" i="86" s="1"/>
  <c r="J96" i="86" s="1"/>
  <c r="E96" i="87" s="1"/>
  <c r="G96" i="87" s="1"/>
  <c r="J96" i="87" s="1"/>
  <c r="E96" i="88" s="1"/>
  <c r="E86" i="86"/>
  <c r="G86" i="86" s="1"/>
  <c r="J86" i="86" s="1"/>
  <c r="E86" i="87" s="1"/>
  <c r="G86" i="87" s="1"/>
  <c r="J86" i="87" s="1"/>
  <c r="E165" i="86"/>
  <c r="G165" i="86" s="1"/>
  <c r="J165" i="86" s="1"/>
  <c r="E165" i="87" s="1"/>
  <c r="G165" i="87" s="1"/>
  <c r="J165" i="87" s="1"/>
  <c r="E165" i="88" s="1"/>
  <c r="E119" i="86"/>
  <c r="G119" i="86" s="1"/>
  <c r="J119" i="86" s="1"/>
  <c r="E119" i="87" s="1"/>
  <c r="G119" i="87" s="1"/>
  <c r="J119" i="87" s="1"/>
  <c r="E119" i="88" s="1"/>
  <c r="G251" i="86"/>
  <c r="J251" i="86" s="1"/>
  <c r="E243" i="86"/>
  <c r="G243" i="86" s="1"/>
  <c r="J243" i="86" s="1"/>
  <c r="E21" i="87"/>
  <c r="G21" i="87" s="1"/>
  <c r="J21" i="87" s="1"/>
  <c r="E21" i="88" s="1"/>
  <c r="G21" i="88" s="1"/>
  <c r="J21" i="88" s="1"/>
  <c r="G242" i="86"/>
  <c r="J242" i="86" s="1"/>
  <c r="E242" i="87" s="1"/>
  <c r="G250" i="87"/>
  <c r="J250" i="87" s="1"/>
  <c r="E24" i="87"/>
  <c r="G24" i="87" s="1"/>
  <c r="J24" i="87" s="1"/>
  <c r="E24" i="88" s="1"/>
  <c r="G24" i="88" s="1"/>
  <c r="J24" i="88" s="1"/>
  <c r="E22" i="87"/>
  <c r="G22" i="87" s="1"/>
  <c r="J22" i="87" s="1"/>
  <c r="E22" i="88" s="1"/>
  <c r="G22" i="88" s="1"/>
  <c r="J22" i="88" s="1"/>
  <c r="G231" i="101"/>
  <c r="J231" i="101" s="1"/>
  <c r="G239" i="101"/>
  <c r="J239" i="101" s="1"/>
  <c r="G234" i="86"/>
  <c r="J234" i="86" s="1"/>
  <c r="E234" i="87" s="1"/>
  <c r="G247" i="86"/>
  <c r="J247" i="86" s="1"/>
  <c r="G229" i="106"/>
  <c r="J229" i="106" s="1"/>
  <c r="G237" i="106"/>
  <c r="J237" i="106" s="1"/>
  <c r="G245" i="107" s="1"/>
  <c r="J245" i="107" s="1"/>
  <c r="G240" i="96"/>
  <c r="J240" i="96" s="1"/>
  <c r="E240" i="97" s="1"/>
  <c r="G232" i="96"/>
  <c r="J232" i="96" s="1"/>
  <c r="E232" i="97" s="1"/>
  <c r="G253" i="87"/>
  <c r="J253" i="87" s="1"/>
  <c r="G259" i="86"/>
  <c r="J259" i="86" s="1"/>
  <c r="G173" i="86"/>
  <c r="J173" i="86" s="1"/>
  <c r="E173" i="87" s="1"/>
  <c r="G174" i="86"/>
  <c r="J174" i="86" s="1"/>
  <c r="E174" i="87" s="1"/>
  <c r="G103" i="86"/>
  <c r="J103" i="86" s="1"/>
  <c r="E103" i="87" s="1"/>
  <c r="G102" i="86"/>
  <c r="J102" i="86" s="1"/>
  <c r="E102" i="87" s="1"/>
  <c r="G71" i="96"/>
  <c r="J71" i="96" s="1"/>
  <c r="G70" i="96"/>
  <c r="J70" i="96" s="1"/>
  <c r="G90" i="88"/>
  <c r="J90" i="88" s="1"/>
  <c r="G185" i="88"/>
  <c r="J185" i="88" s="1"/>
  <c r="G222" i="88"/>
  <c r="J222" i="88" s="1"/>
  <c r="G137" i="88"/>
  <c r="J137" i="88" s="1"/>
  <c r="G168" i="88"/>
  <c r="J168" i="88" s="1"/>
  <c r="G89" i="88"/>
  <c r="J89" i="88" s="1"/>
  <c r="G143" i="88"/>
  <c r="J143" i="88" s="1"/>
  <c r="G172" i="88"/>
  <c r="J172" i="88" s="1"/>
  <c r="G180" i="88"/>
  <c r="J180" i="88" s="1"/>
  <c r="G144" i="88"/>
  <c r="J144" i="88" s="1"/>
  <c r="G154" i="88"/>
  <c r="J154" i="88" s="1"/>
  <c r="G98" i="88"/>
  <c r="J98" i="88" s="1"/>
  <c r="G120" i="88"/>
  <c r="J120" i="88" s="1"/>
  <c r="G145" i="88"/>
  <c r="J145" i="88" s="1"/>
  <c r="G65" i="88"/>
  <c r="J65" i="88" s="1"/>
  <c r="G66" i="88"/>
  <c r="J66" i="88" s="1"/>
  <c r="G123" i="88"/>
  <c r="J123" i="88" s="1"/>
  <c r="G179" i="88"/>
  <c r="J179" i="88" s="1"/>
  <c r="G164" i="88"/>
  <c r="J164" i="88" s="1"/>
  <c r="G78" i="88"/>
  <c r="J78" i="88" s="1"/>
  <c r="G183" i="88"/>
  <c r="J183" i="88" s="1"/>
  <c r="G72" i="88"/>
  <c r="J72" i="88" s="1"/>
  <c r="G176" i="88"/>
  <c r="J176" i="88" s="1"/>
  <c r="G91" i="88"/>
  <c r="J91" i="88" s="1"/>
  <c r="G121" i="88"/>
  <c r="J121" i="88" s="1"/>
  <c r="G101" i="88"/>
  <c r="J101" i="88" s="1"/>
  <c r="G167" i="88"/>
  <c r="J167" i="88" s="1"/>
  <c r="G73" i="88"/>
  <c r="J73" i="88" s="1"/>
  <c r="G184" i="88"/>
  <c r="J184" i="88" s="1"/>
  <c r="G93" i="88"/>
  <c r="J93" i="88" s="1"/>
  <c r="G141" i="88"/>
  <c r="J141" i="88" s="1"/>
  <c r="G166" i="88"/>
  <c r="J166" i="88" s="1"/>
  <c r="G215" i="88"/>
  <c r="J215" i="88" s="1"/>
  <c r="G225" i="88"/>
  <c r="J225" i="88" s="1"/>
  <c r="G41" i="87"/>
  <c r="J41" i="87" s="1"/>
  <c r="G28" i="87"/>
  <c r="J28" i="87" s="1"/>
  <c r="G42" i="87"/>
  <c r="J42" i="87" s="1"/>
  <c r="G53" i="87"/>
  <c r="J53" i="87" s="1"/>
  <c r="G34" i="87"/>
  <c r="J34" i="87" s="1"/>
  <c r="G107" i="87"/>
  <c r="J107" i="87" s="1"/>
  <c r="E107" i="88" s="1"/>
  <c r="G58" i="87"/>
  <c r="J58" i="87" s="1"/>
  <c r="G50" i="87"/>
  <c r="J50" i="87" s="1"/>
  <c r="G31" i="87"/>
  <c r="J31" i="87" s="1"/>
  <c r="G27" i="87"/>
  <c r="J27" i="87" s="1"/>
  <c r="G52" i="87"/>
  <c r="J52" i="87" s="1"/>
  <c r="G116" i="87"/>
  <c r="J116" i="87" s="1"/>
  <c r="E116" i="88" s="1"/>
  <c r="G32" i="87"/>
  <c r="J32" i="87" s="1"/>
  <c r="G40" i="87"/>
  <c r="J40" i="87" s="1"/>
  <c r="G30" i="87"/>
  <c r="J30" i="87" s="1"/>
  <c r="G29" i="87"/>
  <c r="J29" i="87" s="1"/>
  <c r="G56" i="87"/>
  <c r="J56" i="87" s="1"/>
  <c r="G112" i="87"/>
  <c r="J112" i="87" s="1"/>
  <c r="E112" i="88" s="1"/>
  <c r="G92" i="88"/>
  <c r="J92" i="88" s="1"/>
  <c r="G171" i="88"/>
  <c r="J171" i="88" s="1"/>
  <c r="G170" i="88"/>
  <c r="J170" i="88" s="1"/>
  <c r="G81" i="88"/>
  <c r="J81" i="88" s="1"/>
  <c r="G62" i="88"/>
  <c r="J62" i="88" s="1"/>
  <c r="G67" i="88"/>
  <c r="J67" i="88" s="1"/>
  <c r="G118" i="88"/>
  <c r="J118" i="88" s="1"/>
  <c r="G85" i="88"/>
  <c r="J85" i="88" s="1"/>
  <c r="G130" i="88"/>
  <c r="J130" i="88" s="1"/>
  <c r="G223" i="88"/>
  <c r="J223" i="88" s="1"/>
  <c r="G95" i="88"/>
  <c r="J95" i="88" s="1"/>
  <c r="G99" i="88"/>
  <c r="J99" i="88" s="1"/>
  <c r="G61" i="88"/>
  <c r="J61" i="88" s="1"/>
  <c r="G163" i="88"/>
  <c r="J163" i="88" s="1"/>
  <c r="G159" i="88"/>
  <c r="J159" i="88" s="1"/>
  <c r="G142" i="88"/>
  <c r="J142" i="88" s="1"/>
  <c r="G160" i="88"/>
  <c r="J160" i="88" s="1"/>
  <c r="G57" i="87"/>
  <c r="J57" i="87" s="1"/>
  <c r="G117" i="87"/>
  <c r="J117" i="87" s="1"/>
  <c r="E117" i="88" s="1"/>
  <c r="G33" i="87"/>
  <c r="J33" i="87" s="1"/>
  <c r="G43" i="87"/>
  <c r="J43" i="87" s="1"/>
  <c r="G108" i="87"/>
  <c r="J108" i="87" s="1"/>
  <c r="E108" i="88" s="1"/>
  <c r="G110" i="87"/>
  <c r="J110" i="87" s="1"/>
  <c r="E110" i="88" s="1"/>
  <c r="G54" i="87"/>
  <c r="J54" i="87" s="1"/>
  <c r="G111" i="87"/>
  <c r="J111" i="87" s="1"/>
  <c r="E111" i="88" s="1"/>
  <c r="G47" i="87"/>
  <c r="J47" i="87" s="1"/>
  <c r="G214" i="85"/>
  <c r="J214" i="85" s="1"/>
  <c r="G48" i="87"/>
  <c r="J48" i="87" s="1"/>
  <c r="G49" i="87"/>
  <c r="J49" i="87" s="1"/>
  <c r="G115" i="87"/>
  <c r="J115" i="87" s="1"/>
  <c r="E115" i="88" s="1"/>
  <c r="G37" i="87"/>
  <c r="J37" i="87" s="1"/>
  <c r="G59" i="87"/>
  <c r="J59" i="87" s="1"/>
  <c r="G36" i="87"/>
  <c r="J36" i="87" s="1"/>
  <c r="G44" i="87"/>
  <c r="J44" i="87" s="1"/>
  <c r="G46" i="87"/>
  <c r="J46" i="87" s="1"/>
  <c r="G51" i="87"/>
  <c r="J51" i="87" s="1"/>
  <c r="G55" i="87"/>
  <c r="J55" i="87" s="1"/>
  <c r="G139" i="88"/>
  <c r="J139" i="88" s="1"/>
  <c r="G69" i="88"/>
  <c r="J69" i="88" s="1"/>
  <c r="G68" i="88"/>
  <c r="J68" i="88" s="1"/>
  <c r="G140" i="88"/>
  <c r="J140" i="88" s="1"/>
  <c r="G77" i="88"/>
  <c r="J77" i="88" s="1"/>
  <c r="G138" i="88"/>
  <c r="J138" i="88" s="1"/>
  <c r="G146" i="88"/>
  <c r="J146" i="88" s="1"/>
  <c r="G106" i="88"/>
  <c r="J106" i="88" s="1"/>
  <c r="G220" i="88"/>
  <c r="J220" i="88" s="1"/>
  <c r="G64" i="88"/>
  <c r="J64" i="88" s="1"/>
  <c r="G162" i="88"/>
  <c r="J162" i="88" s="1"/>
  <c r="G100" i="88"/>
  <c r="J100" i="88" s="1"/>
  <c r="G74" i="88"/>
  <c r="J74" i="88" s="1"/>
  <c r="G192" i="88"/>
  <c r="J192" i="88" s="1"/>
  <c r="G80" i="88"/>
  <c r="J80" i="88" s="1"/>
  <c r="G158" i="88"/>
  <c r="J158" i="88" s="1"/>
  <c r="G79" i="88"/>
  <c r="J79" i="88" s="1"/>
  <c r="G248" i="86"/>
  <c r="J248" i="86" s="1"/>
  <c r="G82" i="86"/>
  <c r="J82" i="86" s="1"/>
  <c r="E82" i="87" s="1"/>
  <c r="G254" i="86"/>
  <c r="J254" i="86" s="1"/>
  <c r="G131" i="84"/>
  <c r="J131" i="84" s="1"/>
  <c r="E131" i="85" s="1"/>
  <c r="G134" i="84"/>
  <c r="J134" i="84" s="1"/>
  <c r="E134" i="85" s="1"/>
  <c r="G18" i="84"/>
  <c r="J18" i="84" s="1"/>
  <c r="E18" i="85" s="1"/>
  <c r="G16" i="84"/>
  <c r="J16" i="84" s="1"/>
  <c r="E16" i="85" s="1"/>
  <c r="G13" i="84"/>
  <c r="J13" i="84" s="1"/>
  <c r="E13" i="85" s="1"/>
  <c r="G7" i="84"/>
  <c r="J7" i="84" s="1"/>
  <c r="E7" i="85" s="1"/>
  <c r="G15" i="84"/>
  <c r="J15" i="84" s="1"/>
  <c r="E15" i="85" s="1"/>
  <c r="G186" i="88"/>
  <c r="J186" i="88" s="1"/>
  <c r="E186" i="89" s="1"/>
  <c r="G14" i="84"/>
  <c r="J14" i="84" s="1"/>
  <c r="E14" i="85" s="1"/>
  <c r="G6" i="84"/>
  <c r="J6" i="84" s="1"/>
  <c r="E6" i="85" s="1"/>
  <c r="G17" i="84"/>
  <c r="J17" i="84" s="1"/>
  <c r="E17" i="85" s="1"/>
  <c r="G8" i="84"/>
  <c r="J8" i="84" s="1"/>
  <c r="E8" i="85" s="1"/>
  <c r="G233" i="88"/>
  <c r="J233" i="88" s="1"/>
  <c r="E233" i="89" s="1"/>
  <c r="G255" i="88"/>
  <c r="J255" i="88" s="1"/>
  <c r="G104" i="88"/>
  <c r="J104" i="88" s="1"/>
  <c r="E104" i="89" s="1"/>
  <c r="G258" i="88"/>
  <c r="J258" i="88" s="1"/>
  <c r="G256" i="88"/>
  <c r="J256" i="88" s="1"/>
  <c r="G191" i="88"/>
  <c r="J191" i="88" s="1"/>
  <c r="E191" i="89" s="1"/>
  <c r="G190" i="88"/>
  <c r="J190" i="88" s="1"/>
  <c r="E190" i="89" s="1"/>
  <c r="G133" i="86"/>
  <c r="J133" i="86" s="1"/>
  <c r="E133" i="87" s="1"/>
  <c r="G136" i="86"/>
  <c r="J136" i="86" s="1"/>
  <c r="E136" i="87" s="1"/>
  <c r="G132" i="87"/>
  <c r="J132" i="87" s="1"/>
  <c r="E132" i="88" s="1"/>
  <c r="G135" i="87"/>
  <c r="J135" i="87" s="1"/>
  <c r="E135" i="88" s="1"/>
  <c r="G211" i="107"/>
  <c r="J211" i="107" s="1"/>
  <c r="G10" i="107"/>
  <c r="J10" i="107" s="1"/>
  <c r="G150" i="107"/>
  <c r="J150" i="107" s="1"/>
  <c r="G197" i="107"/>
  <c r="J197" i="107" s="1"/>
  <c r="G11" i="107"/>
  <c r="J11" i="107" s="1"/>
  <c r="G212" i="107"/>
  <c r="J212" i="107" s="1"/>
  <c r="G209" i="107"/>
  <c r="J209" i="107" s="1"/>
  <c r="G203" i="107"/>
  <c r="J203" i="107" s="1"/>
  <c r="G202" i="107"/>
  <c r="J202" i="107" s="1"/>
  <c r="G9" i="107"/>
  <c r="J9" i="107" s="1"/>
  <c r="G157" i="107"/>
  <c r="J157" i="107" s="1"/>
  <c r="G113" i="107"/>
  <c r="J113" i="107" s="1"/>
  <c r="G204" i="107"/>
  <c r="J204" i="107" s="1"/>
  <c r="G195" i="107"/>
  <c r="J195" i="107" s="1"/>
  <c r="G182" i="107"/>
  <c r="J182" i="107" s="1"/>
  <c r="G147" i="107"/>
  <c r="J147" i="107" s="1"/>
  <c r="G198" i="107"/>
  <c r="J198" i="107" s="1"/>
  <c r="G156" i="107"/>
  <c r="J156" i="107" s="1"/>
  <c r="G128" i="107"/>
  <c r="J128" i="107" s="1"/>
  <c r="G149" i="107"/>
  <c r="J149" i="107" s="1"/>
  <c r="G196" i="107"/>
  <c r="J196" i="107" s="1"/>
  <c r="G210" i="107"/>
  <c r="J210" i="10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20" i="89" l="1"/>
  <c r="G20" i="89" s="1"/>
  <c r="J20" i="89" s="1"/>
  <c r="E20" i="90" s="1"/>
  <c r="G20" i="90" s="1"/>
  <c r="J20" i="90" s="1"/>
  <c r="E20" i="91" s="1"/>
  <c r="E19" i="89"/>
  <c r="G19" i="89" s="1"/>
  <c r="J19" i="89" s="1"/>
  <c r="E19" i="90" s="1"/>
  <c r="G19" i="90" s="1"/>
  <c r="J19" i="90" s="1"/>
  <c r="E19" i="91" s="1"/>
  <c r="E25" i="89"/>
  <c r="G25" i="89" s="1"/>
  <c r="J25" i="89" s="1"/>
  <c r="E25" i="90" s="1"/>
  <c r="G25" i="90" s="1"/>
  <c r="J25" i="90" s="1"/>
  <c r="E25" i="91" s="1"/>
  <c r="E86" i="88"/>
  <c r="G86" i="88" s="1"/>
  <c r="J86" i="88" s="1"/>
  <c r="E86" i="89" s="1"/>
  <c r="E23" i="89"/>
  <c r="G23" i="89" s="1"/>
  <c r="J23" i="89" s="1"/>
  <c r="E23" i="90" s="1"/>
  <c r="G23" i="90" s="1"/>
  <c r="J23" i="90" s="1"/>
  <c r="E23" i="91" s="1"/>
  <c r="E26" i="89"/>
  <c r="G26" i="89" s="1"/>
  <c r="J26" i="89" s="1"/>
  <c r="E26" i="90" s="1"/>
  <c r="G26" i="90" s="1"/>
  <c r="J26" i="90" s="1"/>
  <c r="E26" i="91" s="1"/>
  <c r="G251" i="87"/>
  <c r="J251" i="87" s="1"/>
  <c r="E243" i="87"/>
  <c r="G243" i="87" s="1"/>
  <c r="J243" i="87" s="1"/>
  <c r="E162" i="89"/>
  <c r="G162" i="89" s="1"/>
  <c r="J162" i="89" s="1"/>
  <c r="E162" i="90" s="1"/>
  <c r="G162" i="90" s="1"/>
  <c r="J162" i="90" s="1"/>
  <c r="E162" i="91" s="1"/>
  <c r="E69" i="89"/>
  <c r="G69" i="89" s="1"/>
  <c r="J69" i="89" s="1"/>
  <c r="E69" i="90" s="1"/>
  <c r="G69" i="90" s="1"/>
  <c r="J69" i="90" s="1"/>
  <c r="E69" i="91" s="1"/>
  <c r="E68" i="89"/>
  <c r="G68" i="89" s="1"/>
  <c r="J68" i="89" s="1"/>
  <c r="E68" i="90" s="1"/>
  <c r="G68" i="90" s="1"/>
  <c r="J68" i="90" s="1"/>
  <c r="E68" i="91" s="1"/>
  <c r="E32" i="88"/>
  <c r="G32" i="88" s="1"/>
  <c r="J32" i="88" s="1"/>
  <c r="E32" i="89" s="1"/>
  <c r="G32" i="89" s="1"/>
  <c r="J32" i="89" s="1"/>
  <c r="E32" i="90" s="1"/>
  <c r="E145" i="89"/>
  <c r="G145" i="89" s="1"/>
  <c r="J145" i="89" s="1"/>
  <c r="E145" i="90" s="1"/>
  <c r="G145" i="90" s="1"/>
  <c r="J145" i="90" s="1"/>
  <c r="E145" i="91" s="1"/>
  <c r="E223" i="89"/>
  <c r="G223" i="89" s="1"/>
  <c r="J223" i="89" s="1"/>
  <c r="E223" i="90" s="1"/>
  <c r="G223" i="90" s="1"/>
  <c r="J223" i="90" s="1"/>
  <c r="E223" i="91" s="1"/>
  <c r="E141" i="89"/>
  <c r="G141" i="89" s="1"/>
  <c r="J141" i="89" s="1"/>
  <c r="E141" i="90" s="1"/>
  <c r="G141" i="90" s="1"/>
  <c r="J141" i="90" s="1"/>
  <c r="E141" i="91" s="1"/>
  <c r="G246" i="88"/>
  <c r="J246" i="88" s="1"/>
  <c r="E238" i="88"/>
  <c r="E220" i="89"/>
  <c r="G220" i="89" s="1"/>
  <c r="J220" i="89" s="1"/>
  <c r="E220" i="90" s="1"/>
  <c r="G220" i="90" s="1"/>
  <c r="J220" i="90" s="1"/>
  <c r="E220" i="91" s="1"/>
  <c r="E139" i="89"/>
  <c r="G139" i="89" s="1"/>
  <c r="J139" i="89" s="1"/>
  <c r="E139" i="90" s="1"/>
  <c r="G139" i="90" s="1"/>
  <c r="J139" i="90" s="1"/>
  <c r="E139" i="91" s="1"/>
  <c r="E59" i="88"/>
  <c r="G59" i="88" s="1"/>
  <c r="J59" i="88" s="1"/>
  <c r="E59" i="89" s="1"/>
  <c r="G59" i="89" s="1"/>
  <c r="J59" i="89" s="1"/>
  <c r="E59" i="90" s="1"/>
  <c r="E160" i="89"/>
  <c r="G160" i="89" s="1"/>
  <c r="J160" i="89" s="1"/>
  <c r="E160" i="90" s="1"/>
  <c r="G160" i="90" s="1"/>
  <c r="J160" i="90" s="1"/>
  <c r="E160" i="91" s="1"/>
  <c r="E130" i="89"/>
  <c r="G130" i="89" s="1"/>
  <c r="J130" i="89" s="1"/>
  <c r="E130" i="90" s="1"/>
  <c r="G130" i="90" s="1"/>
  <c r="J130" i="90" s="1"/>
  <c r="E130" i="91" s="1"/>
  <c r="E92" i="89"/>
  <c r="G92" i="89" s="1"/>
  <c r="J92" i="89" s="1"/>
  <c r="E92" i="90" s="1"/>
  <c r="G92" i="90" s="1"/>
  <c r="J92" i="90" s="1"/>
  <c r="E92" i="91" s="1"/>
  <c r="E52" i="88"/>
  <c r="G52" i="88" s="1"/>
  <c r="J52" i="88" s="1"/>
  <c r="E52" i="89" s="1"/>
  <c r="G52" i="89" s="1"/>
  <c r="J52" i="89" s="1"/>
  <c r="E52" i="90" s="1"/>
  <c r="E93" i="89"/>
  <c r="G93" i="89" s="1"/>
  <c r="J93" i="89" s="1"/>
  <c r="E93" i="90" s="1"/>
  <c r="G93" i="90" s="1"/>
  <c r="J93" i="90" s="1"/>
  <c r="E93" i="91" s="1"/>
  <c r="E101" i="89"/>
  <c r="G101" i="89" s="1"/>
  <c r="J101" i="89" s="1"/>
  <c r="E101" i="90" s="1"/>
  <c r="G101" i="90" s="1"/>
  <c r="J101" i="90" s="1"/>
  <c r="E101" i="91" s="1"/>
  <c r="E164" i="89"/>
  <c r="G164" i="89" s="1"/>
  <c r="J164" i="89" s="1"/>
  <c r="E164" i="90" s="1"/>
  <c r="G164" i="90" s="1"/>
  <c r="J164" i="90" s="1"/>
  <c r="E164" i="91" s="1"/>
  <c r="E120" i="89"/>
  <c r="G120" i="89" s="1"/>
  <c r="J120" i="89" s="1"/>
  <c r="E120" i="90" s="1"/>
  <c r="G120" i="90" s="1"/>
  <c r="J120" i="90" s="1"/>
  <c r="E120" i="91" s="1"/>
  <c r="E143" i="89"/>
  <c r="G143" i="89" s="1"/>
  <c r="J143" i="89" s="1"/>
  <c r="E143" i="90" s="1"/>
  <c r="G143" i="90" s="1"/>
  <c r="J143" i="90" s="1"/>
  <c r="E143" i="91" s="1"/>
  <c r="G242" i="87"/>
  <c r="J242" i="87" s="1"/>
  <c r="E242" i="88" s="1"/>
  <c r="E227" i="88"/>
  <c r="G227" i="88" s="1"/>
  <c r="J227" i="88" s="1"/>
  <c r="E227" i="89" s="1"/>
  <c r="G227" i="89" s="1"/>
  <c r="J227" i="89" s="1"/>
  <c r="E227" i="90" s="1"/>
  <c r="E95" i="89"/>
  <c r="G95" i="89" s="1"/>
  <c r="J95" i="89" s="1"/>
  <c r="E95" i="90" s="1"/>
  <c r="G95" i="90" s="1"/>
  <c r="J95" i="90" s="1"/>
  <c r="E95" i="91" s="1"/>
  <c r="E222" i="89"/>
  <c r="G222" i="89" s="1"/>
  <c r="J222" i="89" s="1"/>
  <c r="E222" i="90" s="1"/>
  <c r="G222" i="90" s="1"/>
  <c r="J222" i="90" s="1"/>
  <c r="E222" i="91" s="1"/>
  <c r="E36" i="88"/>
  <c r="G36" i="88" s="1"/>
  <c r="J36" i="88" s="1"/>
  <c r="E36" i="89" s="1"/>
  <c r="G36" i="89" s="1"/>
  <c r="J36" i="89" s="1"/>
  <c r="E36" i="90" s="1"/>
  <c r="E78" i="89"/>
  <c r="G78" i="89" s="1"/>
  <c r="J78" i="89" s="1"/>
  <c r="E78" i="90" s="1"/>
  <c r="G78" i="90" s="1"/>
  <c r="J78" i="90" s="1"/>
  <c r="E78" i="91" s="1"/>
  <c r="E158" i="89"/>
  <c r="G158" i="89" s="1"/>
  <c r="J158" i="89" s="1"/>
  <c r="E158" i="90" s="1"/>
  <c r="G158" i="90" s="1"/>
  <c r="J158" i="90" s="1"/>
  <c r="E158" i="91" s="1"/>
  <c r="E106" i="89"/>
  <c r="G106" i="89" s="1"/>
  <c r="J106" i="89" s="1"/>
  <c r="E106" i="90" s="1"/>
  <c r="G106" i="90" s="1"/>
  <c r="J106" i="90" s="1"/>
  <c r="E106" i="91" s="1"/>
  <c r="E37" i="88"/>
  <c r="G37" i="88" s="1"/>
  <c r="J37" i="88" s="1"/>
  <c r="E37" i="89" s="1"/>
  <c r="G37" i="89" s="1"/>
  <c r="J37" i="89" s="1"/>
  <c r="E37" i="90" s="1"/>
  <c r="E54" i="88"/>
  <c r="G54" i="88" s="1"/>
  <c r="J54" i="88" s="1"/>
  <c r="E54" i="89" s="1"/>
  <c r="G54" i="89" s="1"/>
  <c r="J54" i="89" s="1"/>
  <c r="E54" i="90" s="1"/>
  <c r="E142" i="89"/>
  <c r="G142" i="89" s="1"/>
  <c r="J142" i="89" s="1"/>
  <c r="E142" i="90" s="1"/>
  <c r="G142" i="90" s="1"/>
  <c r="J142" i="90" s="1"/>
  <c r="E142" i="91" s="1"/>
  <c r="E85" i="89"/>
  <c r="G85" i="89" s="1"/>
  <c r="J85" i="89" s="1"/>
  <c r="E85" i="90" s="1"/>
  <c r="G85" i="90" s="1"/>
  <c r="J85" i="90" s="1"/>
  <c r="E85" i="91" s="1"/>
  <c r="G27" i="88"/>
  <c r="J27" i="88" s="1"/>
  <c r="E27" i="89" s="1"/>
  <c r="G27" i="89" s="1"/>
  <c r="J27" i="89" s="1"/>
  <c r="E27" i="90" s="1"/>
  <c r="E42" i="88"/>
  <c r="G42" i="88" s="1"/>
  <c r="J42" i="88" s="1"/>
  <c r="E42" i="89" s="1"/>
  <c r="G42" i="89" s="1"/>
  <c r="J42" i="89" s="1"/>
  <c r="E42" i="90" s="1"/>
  <c r="E121" i="89"/>
  <c r="G121" i="89" s="1"/>
  <c r="J121" i="89" s="1"/>
  <c r="E121" i="90" s="1"/>
  <c r="G121" i="90" s="1"/>
  <c r="J121" i="90" s="1"/>
  <c r="E121" i="91" s="1"/>
  <c r="E179" i="89"/>
  <c r="G179" i="89" s="1"/>
  <c r="J179" i="89" s="1"/>
  <c r="E179" i="90" s="1"/>
  <c r="G179" i="90" s="1"/>
  <c r="J179" i="90" s="1"/>
  <c r="E179" i="91" s="1"/>
  <c r="E98" i="89"/>
  <c r="G98" i="89" s="1"/>
  <c r="J98" i="89" s="1"/>
  <c r="E98" i="90" s="1"/>
  <c r="G98" i="90" s="1"/>
  <c r="J98" i="90" s="1"/>
  <c r="E98" i="91" s="1"/>
  <c r="E89" i="89"/>
  <c r="G89" i="89" s="1"/>
  <c r="J89" i="89" s="1"/>
  <c r="E89" i="90" s="1"/>
  <c r="G89" i="90" s="1"/>
  <c r="J89" i="90" s="1"/>
  <c r="E89" i="91" s="1"/>
  <c r="E90" i="89"/>
  <c r="G90" i="89" s="1"/>
  <c r="J90" i="89" s="1"/>
  <c r="E90" i="90" s="1"/>
  <c r="G90" i="90" s="1"/>
  <c r="J90" i="90" s="1"/>
  <c r="E90" i="91" s="1"/>
  <c r="E170" i="89"/>
  <c r="G170" i="89" s="1"/>
  <c r="J170" i="89" s="1"/>
  <c r="E170" i="90" s="1"/>
  <c r="G170" i="90" s="1"/>
  <c r="J170" i="90" s="1"/>
  <c r="E170" i="91" s="1"/>
  <c r="E57" i="88"/>
  <c r="G57" i="88" s="1"/>
  <c r="J57" i="88" s="1"/>
  <c r="E57" i="89" s="1"/>
  <c r="G57" i="89" s="1"/>
  <c r="J57" i="89" s="1"/>
  <c r="E57" i="90" s="1"/>
  <c r="E171" i="89"/>
  <c r="G171" i="89" s="1"/>
  <c r="J171" i="89" s="1"/>
  <c r="E171" i="90" s="1"/>
  <c r="G171" i="90" s="1"/>
  <c r="J171" i="90" s="1"/>
  <c r="E171" i="91" s="1"/>
  <c r="E167" i="89"/>
  <c r="G167" i="89" s="1"/>
  <c r="J167" i="89" s="1"/>
  <c r="E167" i="90" s="1"/>
  <c r="G167" i="90" s="1"/>
  <c r="J167" i="90" s="1"/>
  <c r="E167" i="91" s="1"/>
  <c r="G172" i="89"/>
  <c r="J172" i="89" s="1"/>
  <c r="E172" i="90" s="1"/>
  <c r="G172" i="90" s="1"/>
  <c r="J172" i="90" s="1"/>
  <c r="E172" i="91" s="1"/>
  <c r="E185" i="89"/>
  <c r="G185" i="89" s="1"/>
  <c r="J185" i="89" s="1"/>
  <c r="E185" i="90" s="1"/>
  <c r="G185" i="90" s="1"/>
  <c r="J185" i="90" s="1"/>
  <c r="E185" i="91" s="1"/>
  <c r="E80" i="89"/>
  <c r="G80" i="89" s="1"/>
  <c r="J80" i="89" s="1"/>
  <c r="E80" i="90" s="1"/>
  <c r="G80" i="90" s="1"/>
  <c r="J80" i="90" s="1"/>
  <c r="E80" i="91" s="1"/>
  <c r="E146" i="89"/>
  <c r="G146" i="89" s="1"/>
  <c r="J146" i="89" s="1"/>
  <c r="E146" i="90" s="1"/>
  <c r="G146" i="90" s="1"/>
  <c r="J146" i="90" s="1"/>
  <c r="E146" i="91" s="1"/>
  <c r="E55" i="88"/>
  <c r="G55" i="88" s="1"/>
  <c r="J55" i="88" s="1"/>
  <c r="E55" i="89" s="1"/>
  <c r="G55" i="89" s="1"/>
  <c r="J55" i="89" s="1"/>
  <c r="E55" i="90" s="1"/>
  <c r="E159" i="89"/>
  <c r="G159" i="89" s="1"/>
  <c r="J159" i="89" s="1"/>
  <c r="E159" i="90" s="1"/>
  <c r="G159" i="90" s="1"/>
  <c r="J159" i="90" s="1"/>
  <c r="E159" i="91" s="1"/>
  <c r="E118" i="89"/>
  <c r="G118" i="89" s="1"/>
  <c r="J118" i="89" s="1"/>
  <c r="E118" i="90" s="1"/>
  <c r="G118" i="90" s="1"/>
  <c r="J118" i="90" s="1"/>
  <c r="E118" i="91" s="1"/>
  <c r="E56" i="88"/>
  <c r="G56" i="88" s="1"/>
  <c r="J56" i="88" s="1"/>
  <c r="E56" i="89" s="1"/>
  <c r="G56" i="89" s="1"/>
  <c r="J56" i="89" s="1"/>
  <c r="E56" i="90" s="1"/>
  <c r="E184" i="89"/>
  <c r="G184" i="89" s="1"/>
  <c r="J184" i="89" s="1"/>
  <c r="E184" i="90" s="1"/>
  <c r="G184" i="90" s="1"/>
  <c r="J184" i="90" s="1"/>
  <c r="E184" i="91" s="1"/>
  <c r="E91" i="89"/>
  <c r="G91" i="89" s="1"/>
  <c r="J91" i="89" s="1"/>
  <c r="E91" i="90" s="1"/>
  <c r="G91" i="90" s="1"/>
  <c r="J91" i="90" s="1"/>
  <c r="E91" i="91" s="1"/>
  <c r="E123" i="89"/>
  <c r="G123" i="89" s="1"/>
  <c r="J123" i="89" s="1"/>
  <c r="E123" i="90" s="1"/>
  <c r="G123" i="90" s="1"/>
  <c r="J123" i="90" s="1"/>
  <c r="E123" i="91" s="1"/>
  <c r="E168" i="89"/>
  <c r="G168" i="89" s="1"/>
  <c r="J168" i="89" s="1"/>
  <c r="E168" i="90" s="1"/>
  <c r="G168" i="90" s="1"/>
  <c r="J168" i="90" s="1"/>
  <c r="E168" i="91" s="1"/>
  <c r="E70" i="97"/>
  <c r="G70" i="97" s="1"/>
  <c r="J70" i="97" s="1"/>
  <c r="E235" i="87"/>
  <c r="G235" i="87" s="1"/>
  <c r="J235" i="87" s="1"/>
  <c r="E228" i="88"/>
  <c r="G228" i="88" s="1"/>
  <c r="J228" i="88" s="1"/>
  <c r="E228" i="89" s="1"/>
  <c r="E166" i="89"/>
  <c r="G166" i="89" s="1"/>
  <c r="J166" i="89" s="1"/>
  <c r="E166" i="90" s="1"/>
  <c r="G166" i="90" s="1"/>
  <c r="J166" i="90" s="1"/>
  <c r="E166" i="91" s="1"/>
  <c r="G238" i="88"/>
  <c r="J238" i="88" s="1"/>
  <c r="E230" i="88"/>
  <c r="G230" i="88" s="1"/>
  <c r="J230" i="88" s="1"/>
  <c r="E230" i="89" s="1"/>
  <c r="G230" i="89" s="1"/>
  <c r="J230" i="89" s="1"/>
  <c r="E230" i="90" s="1"/>
  <c r="E138" i="89"/>
  <c r="G138" i="89" s="1"/>
  <c r="J138" i="89" s="1"/>
  <c r="E138" i="90" s="1"/>
  <c r="G138" i="90" s="1"/>
  <c r="J138" i="90" s="1"/>
  <c r="E138" i="91" s="1"/>
  <c r="E67" i="89"/>
  <c r="G67" i="89" s="1"/>
  <c r="J67" i="89" s="1"/>
  <c r="E67" i="90" s="1"/>
  <c r="G67" i="90" s="1"/>
  <c r="J67" i="90" s="1"/>
  <c r="E67" i="91" s="1"/>
  <c r="E41" i="88"/>
  <c r="G41" i="88" s="1"/>
  <c r="J41" i="88" s="1"/>
  <c r="E41" i="89" s="1"/>
  <c r="G41" i="89" s="1"/>
  <c r="J41" i="89" s="1"/>
  <c r="E41" i="90" s="1"/>
  <c r="E73" i="89"/>
  <c r="G73" i="89" s="1"/>
  <c r="J73" i="89" s="1"/>
  <c r="E73" i="90" s="1"/>
  <c r="G73" i="90" s="1"/>
  <c r="J73" i="90" s="1"/>
  <c r="E73" i="91" s="1"/>
  <c r="E137" i="89"/>
  <c r="G137" i="89" s="1"/>
  <c r="J137" i="89" s="1"/>
  <c r="E137" i="90" s="1"/>
  <c r="G137" i="90" s="1"/>
  <c r="J137" i="90" s="1"/>
  <c r="E137" i="91" s="1"/>
  <c r="E71" i="97"/>
  <c r="G71" i="97" s="1"/>
  <c r="J71" i="97" s="1"/>
  <c r="E183" i="89"/>
  <c r="G183" i="89" s="1"/>
  <c r="J183" i="89" s="1"/>
  <c r="E183" i="90" s="1"/>
  <c r="G183" i="90" s="1"/>
  <c r="J183" i="90" s="1"/>
  <c r="E183" i="91" s="1"/>
  <c r="E79" i="89"/>
  <c r="G79" i="89" s="1"/>
  <c r="J79" i="89" s="1"/>
  <c r="E79" i="90" s="1"/>
  <c r="G79" i="90" s="1"/>
  <c r="J79" i="90" s="1"/>
  <c r="E79" i="91" s="1"/>
  <c r="E192" i="89"/>
  <c r="G192" i="89" s="1"/>
  <c r="J192" i="89" s="1"/>
  <c r="E192" i="90" s="1"/>
  <c r="G192" i="90" s="1"/>
  <c r="J192" i="90" s="1"/>
  <c r="E192" i="91" s="1"/>
  <c r="E29" i="88"/>
  <c r="G29" i="88" s="1"/>
  <c r="J29" i="88" s="1"/>
  <c r="E29" i="89" s="1"/>
  <c r="G29" i="89" s="1"/>
  <c r="J29" i="89" s="1"/>
  <c r="E29" i="90" s="1"/>
  <c r="E176" i="89"/>
  <c r="G176" i="89" s="1"/>
  <c r="J176" i="89" s="1"/>
  <c r="E176" i="90" s="1"/>
  <c r="G176" i="90" s="1"/>
  <c r="J176" i="90" s="1"/>
  <c r="E176" i="91" s="1"/>
  <c r="E43" i="88"/>
  <c r="G43" i="88" s="1"/>
  <c r="J43" i="88" s="1"/>
  <c r="E43" i="89" s="1"/>
  <c r="G43" i="89" s="1"/>
  <c r="J43" i="89" s="1"/>
  <c r="E43" i="90" s="1"/>
  <c r="E61" i="89"/>
  <c r="G61" i="89" s="1"/>
  <c r="J61" i="89" s="1"/>
  <c r="E61" i="90" s="1"/>
  <c r="G61" i="90" s="1"/>
  <c r="J61" i="90" s="1"/>
  <c r="E61" i="91" s="1"/>
  <c r="E30" i="88"/>
  <c r="G30" i="88" s="1"/>
  <c r="J30" i="88" s="1"/>
  <c r="E30" i="89" s="1"/>
  <c r="G30" i="89" s="1"/>
  <c r="J30" i="89" s="1"/>
  <c r="E30" i="90" s="1"/>
  <c r="E225" i="89"/>
  <c r="G225" i="89" s="1"/>
  <c r="J225" i="89" s="1"/>
  <c r="E225" i="90" s="1"/>
  <c r="G225" i="90" s="1"/>
  <c r="J225" i="90" s="1"/>
  <c r="E225" i="91" s="1"/>
  <c r="E144" i="89"/>
  <c r="G144" i="89" s="1"/>
  <c r="J144" i="89" s="1"/>
  <c r="E144" i="90" s="1"/>
  <c r="G144" i="90" s="1"/>
  <c r="J144" i="90" s="1"/>
  <c r="E144" i="91" s="1"/>
  <c r="G88" i="87"/>
  <c r="J88" i="87" s="1"/>
  <c r="E88" i="88" s="1"/>
  <c r="E87" i="87"/>
  <c r="G87" i="87" s="1"/>
  <c r="J87" i="87" s="1"/>
  <c r="G244" i="87"/>
  <c r="J244" i="87" s="1"/>
  <c r="E236" i="87"/>
  <c r="G236" i="87" s="1"/>
  <c r="J236" i="87" s="1"/>
  <c r="E214" i="86"/>
  <c r="G214" i="86" s="1"/>
  <c r="J214" i="86" s="1"/>
  <c r="E214" i="87" s="1"/>
  <c r="G214" i="87" s="1"/>
  <c r="J214" i="87" s="1"/>
  <c r="E214" i="88" s="1"/>
  <c r="E64" i="89"/>
  <c r="G64" i="89" s="1"/>
  <c r="J64" i="89" s="1"/>
  <c r="E64" i="90" s="1"/>
  <c r="G64" i="90" s="1"/>
  <c r="J64" i="90" s="1"/>
  <c r="E64" i="91" s="1"/>
  <c r="E51" i="88"/>
  <c r="G51" i="88" s="1"/>
  <c r="J51" i="88" s="1"/>
  <c r="E51" i="89" s="1"/>
  <c r="G51" i="89" s="1"/>
  <c r="J51" i="89" s="1"/>
  <c r="E51" i="90" s="1"/>
  <c r="E163" i="89"/>
  <c r="G163" i="89" s="1"/>
  <c r="J163" i="89" s="1"/>
  <c r="E163" i="90" s="1"/>
  <c r="G163" i="90" s="1"/>
  <c r="J163" i="90" s="1"/>
  <c r="E163" i="91" s="1"/>
  <c r="E50" i="88"/>
  <c r="G50" i="88" s="1"/>
  <c r="J50" i="88" s="1"/>
  <c r="E50" i="89" s="1"/>
  <c r="G50" i="89" s="1"/>
  <c r="J50" i="89" s="1"/>
  <c r="E50" i="90" s="1"/>
  <c r="E100" i="89"/>
  <c r="G100" i="89" s="1"/>
  <c r="J100" i="89" s="1"/>
  <c r="E100" i="90" s="1"/>
  <c r="G100" i="90" s="1"/>
  <c r="J100" i="90" s="1"/>
  <c r="E100" i="91" s="1"/>
  <c r="E140" i="89"/>
  <c r="G140" i="89" s="1"/>
  <c r="J140" i="89" s="1"/>
  <c r="E140" i="90" s="1"/>
  <c r="G140" i="90" s="1"/>
  <c r="J140" i="90" s="1"/>
  <c r="E140" i="91" s="1"/>
  <c r="E44" i="88"/>
  <c r="G44" i="88" s="1"/>
  <c r="J44" i="88" s="1"/>
  <c r="E44" i="89" s="1"/>
  <c r="G44" i="89" s="1"/>
  <c r="J44" i="89" s="1"/>
  <c r="E44" i="90" s="1"/>
  <c r="E48" i="88"/>
  <c r="G48" i="88" s="1"/>
  <c r="J48" i="88" s="1"/>
  <c r="E48" i="89" s="1"/>
  <c r="G48" i="89" s="1"/>
  <c r="J48" i="89" s="1"/>
  <c r="E48" i="90" s="1"/>
  <c r="E33" i="88"/>
  <c r="G33" i="88" s="1"/>
  <c r="J33" i="88" s="1"/>
  <c r="E33" i="89" s="1"/>
  <c r="G33" i="89" s="1"/>
  <c r="J33" i="89" s="1"/>
  <c r="E33" i="90" s="1"/>
  <c r="E99" i="89"/>
  <c r="G99" i="89" s="1"/>
  <c r="J99" i="89" s="1"/>
  <c r="E99" i="90" s="1"/>
  <c r="G99" i="90" s="1"/>
  <c r="J99" i="90" s="1"/>
  <c r="E99" i="91" s="1"/>
  <c r="E81" i="89"/>
  <c r="G81" i="89" s="1"/>
  <c r="J81" i="89" s="1"/>
  <c r="E81" i="90" s="1"/>
  <c r="G81" i="90" s="1"/>
  <c r="J81" i="90" s="1"/>
  <c r="E81" i="91" s="1"/>
  <c r="E40" i="88"/>
  <c r="G40" i="88" s="1"/>
  <c r="J40" i="88" s="1"/>
  <c r="E40" i="89" s="1"/>
  <c r="G40" i="89" s="1"/>
  <c r="J40" i="89" s="1"/>
  <c r="E40" i="90" s="1"/>
  <c r="E58" i="88"/>
  <c r="G58" i="88" s="1"/>
  <c r="J58" i="88" s="1"/>
  <c r="E58" i="89" s="1"/>
  <c r="G58" i="89" s="1"/>
  <c r="J58" i="89" s="1"/>
  <c r="E58" i="90" s="1"/>
  <c r="E215" i="89"/>
  <c r="G215" i="89" s="1"/>
  <c r="J215" i="89" s="1"/>
  <c r="E215" i="90" s="1"/>
  <c r="G215" i="90" s="1"/>
  <c r="J215" i="90" s="1"/>
  <c r="E215" i="91" s="1"/>
  <c r="E72" i="89"/>
  <c r="G72" i="89" s="1"/>
  <c r="J72" i="89" s="1"/>
  <c r="E72" i="90" s="1"/>
  <c r="G72" i="90" s="1"/>
  <c r="J72" i="90" s="1"/>
  <c r="E72" i="91" s="1"/>
  <c r="E65" i="89"/>
  <c r="G65" i="89" s="1"/>
  <c r="J65" i="89" s="1"/>
  <c r="E65" i="90" s="1"/>
  <c r="G65" i="90" s="1"/>
  <c r="J65" i="90" s="1"/>
  <c r="E65" i="91" s="1"/>
  <c r="G249" i="97"/>
  <c r="J249" i="97" s="1"/>
  <c r="E241" i="97"/>
  <c r="G241" i="97" s="1"/>
  <c r="J241" i="97" s="1"/>
  <c r="G249" i="98" s="1"/>
  <c r="J249" i="98" s="1"/>
  <c r="E154" i="89"/>
  <c r="G154" i="89" s="1"/>
  <c r="J154" i="89" s="1"/>
  <c r="E154" i="90" s="1"/>
  <c r="G154" i="90" s="1"/>
  <c r="J154" i="90" s="1"/>
  <c r="E154" i="91" s="1"/>
  <c r="E62" i="89"/>
  <c r="G62" i="89" s="1"/>
  <c r="J62" i="89" s="1"/>
  <c r="E62" i="90" s="1"/>
  <c r="G62" i="90" s="1"/>
  <c r="J62" i="90" s="1"/>
  <c r="E62" i="91" s="1"/>
  <c r="E175" i="97"/>
  <c r="G175" i="97" s="1"/>
  <c r="J175" i="97" s="1"/>
  <c r="E47" i="88"/>
  <c r="G47" i="88" s="1"/>
  <c r="J47" i="88" s="1"/>
  <c r="E47" i="89" s="1"/>
  <c r="G47" i="89" s="1"/>
  <c r="J47" i="89" s="1"/>
  <c r="E47" i="90" s="1"/>
  <c r="E21" i="89"/>
  <c r="G21" i="89" s="1"/>
  <c r="J21" i="89" s="1"/>
  <c r="E21" i="90" s="1"/>
  <c r="G21" i="90" s="1"/>
  <c r="J21" i="90" s="1"/>
  <c r="E21" i="91" s="1"/>
  <c r="E74" i="89"/>
  <c r="G74" i="89" s="1"/>
  <c r="J74" i="89" s="1"/>
  <c r="E74" i="90" s="1"/>
  <c r="G74" i="90" s="1"/>
  <c r="J74" i="90" s="1"/>
  <c r="E74" i="91" s="1"/>
  <c r="E77" i="89"/>
  <c r="G77" i="89" s="1"/>
  <c r="J77" i="89" s="1"/>
  <c r="E77" i="90" s="1"/>
  <c r="G77" i="90" s="1"/>
  <c r="J77" i="90" s="1"/>
  <c r="E77" i="91" s="1"/>
  <c r="G250" i="88"/>
  <c r="J250" i="88" s="1"/>
  <c r="E180" i="89"/>
  <c r="G180" i="89" s="1"/>
  <c r="J180" i="89" s="1"/>
  <c r="E180" i="90" s="1"/>
  <c r="G180" i="90" s="1"/>
  <c r="J180" i="90" s="1"/>
  <c r="E180" i="91" s="1"/>
  <c r="E66" i="89"/>
  <c r="G66" i="89" s="1"/>
  <c r="J66" i="89" s="1"/>
  <c r="E66" i="90" s="1"/>
  <c r="G66" i="90" s="1"/>
  <c r="J66" i="90" s="1"/>
  <c r="E66" i="91" s="1"/>
  <c r="E53" i="88"/>
  <c r="G53" i="88" s="1"/>
  <c r="J53" i="88" s="1"/>
  <c r="E53" i="89" s="1"/>
  <c r="G53" i="89" s="1"/>
  <c r="J53" i="89" s="1"/>
  <c r="E53" i="90" s="1"/>
  <c r="E49" i="88"/>
  <c r="G49" i="88" s="1"/>
  <c r="J49" i="88" s="1"/>
  <c r="E49" i="89" s="1"/>
  <c r="G49" i="89" s="1"/>
  <c r="J49" i="89" s="1"/>
  <c r="E49" i="90" s="1"/>
  <c r="E46" i="88"/>
  <c r="G46" i="88" s="1"/>
  <c r="J46" i="88" s="1"/>
  <c r="E46" i="89" s="1"/>
  <c r="G46" i="89" s="1"/>
  <c r="J46" i="89" s="1"/>
  <c r="E46" i="90" s="1"/>
  <c r="E34" i="88"/>
  <c r="G34" i="88" s="1"/>
  <c r="J34" i="88" s="1"/>
  <c r="E34" i="89" s="1"/>
  <c r="G34" i="89" s="1"/>
  <c r="J34" i="89" s="1"/>
  <c r="E34" i="90" s="1"/>
  <c r="G31" i="88"/>
  <c r="J31" i="88" s="1"/>
  <c r="E31" i="89" s="1"/>
  <c r="G31" i="89" s="1"/>
  <c r="J31" i="89" s="1"/>
  <c r="E31" i="90" s="1"/>
  <c r="E28" i="88"/>
  <c r="G28" i="88" s="1"/>
  <c r="J28" i="88" s="1"/>
  <c r="E28" i="89" s="1"/>
  <c r="G28" i="89" s="1"/>
  <c r="J28" i="89" s="1"/>
  <c r="E28" i="90" s="1"/>
  <c r="E24" i="89"/>
  <c r="G24" i="89" s="1"/>
  <c r="J24" i="89" s="1"/>
  <c r="E24" i="90" s="1"/>
  <c r="G24" i="90" s="1"/>
  <c r="J24" i="90" s="1"/>
  <c r="E24" i="91" s="1"/>
  <c r="E22" i="89"/>
  <c r="G22" i="89" s="1"/>
  <c r="J22" i="89" s="1"/>
  <c r="E22" i="90" s="1"/>
  <c r="G22" i="90" s="1"/>
  <c r="J22" i="90" s="1"/>
  <c r="E22" i="91" s="1"/>
  <c r="G86" i="89"/>
  <c r="J86" i="89" s="1"/>
  <c r="E86" i="90" s="1"/>
  <c r="G237" i="107"/>
  <c r="J237" i="107" s="1"/>
  <c r="G229" i="107"/>
  <c r="J229" i="107" s="1"/>
  <c r="G234" i="87"/>
  <c r="J234" i="87" s="1"/>
  <c r="E234" i="88" s="1"/>
  <c r="G247" i="87"/>
  <c r="J247" i="87" s="1"/>
  <c r="G228" i="89"/>
  <c r="J228" i="89" s="1"/>
  <c r="E228" i="90" s="1"/>
  <c r="G232" i="97"/>
  <c r="J232" i="97" s="1"/>
  <c r="G240" i="97"/>
  <c r="J240" i="97" s="1"/>
  <c r="G231" i="102"/>
  <c r="J231" i="102" s="1"/>
  <c r="G239" i="102"/>
  <c r="J239" i="102" s="1"/>
  <c r="G253" i="88"/>
  <c r="J253" i="88" s="1"/>
  <c r="G259" i="87"/>
  <c r="J259" i="87" s="1"/>
  <c r="G173" i="87"/>
  <c r="J173" i="87" s="1"/>
  <c r="E173" i="88" s="1"/>
  <c r="G174" i="87"/>
  <c r="J174" i="87" s="1"/>
  <c r="E174" i="88" s="1"/>
  <c r="G103" i="87"/>
  <c r="J103" i="87" s="1"/>
  <c r="E103" i="88" s="1"/>
  <c r="G102" i="87"/>
  <c r="J102" i="87" s="1"/>
  <c r="E102" i="88" s="1"/>
  <c r="G71" i="98"/>
  <c r="J71" i="98" s="1"/>
  <c r="G70" i="98"/>
  <c r="J70" i="98" s="1"/>
  <c r="G175" i="98"/>
  <c r="J175" i="98" s="1"/>
  <c r="G111" i="88"/>
  <c r="J111" i="88" s="1"/>
  <c r="G116" i="88"/>
  <c r="J116" i="88" s="1"/>
  <c r="G115" i="88"/>
  <c r="J115" i="88" s="1"/>
  <c r="G38" i="88"/>
  <c r="J38" i="88" s="1"/>
  <c r="G165" i="88"/>
  <c r="J165" i="88" s="1"/>
  <c r="G107" i="88"/>
  <c r="J107" i="88" s="1"/>
  <c r="G119" i="88"/>
  <c r="J119" i="88" s="1"/>
  <c r="G96" i="88"/>
  <c r="J96" i="88" s="1"/>
  <c r="G122" i="88"/>
  <c r="J122" i="88" s="1"/>
  <c r="G110" i="88"/>
  <c r="J110" i="88" s="1"/>
  <c r="G117" i="88"/>
  <c r="J117" i="88" s="1"/>
  <c r="G112" i="88"/>
  <c r="J112" i="88" s="1"/>
  <c r="G221" i="88"/>
  <c r="J221" i="88" s="1"/>
  <c r="G108" i="88"/>
  <c r="J108" i="88" s="1"/>
  <c r="G161" i="88"/>
  <c r="J161" i="88" s="1"/>
  <c r="G134" i="85"/>
  <c r="J134" i="85" s="1"/>
  <c r="E134" i="86" s="1"/>
  <c r="G131" i="85"/>
  <c r="J131" i="85" s="1"/>
  <c r="E131" i="86" s="1"/>
  <c r="G254" i="87"/>
  <c r="J254" i="87" s="1"/>
  <c r="G248" i="87"/>
  <c r="J248" i="87" s="1"/>
  <c r="G82" i="87"/>
  <c r="J82" i="87" s="1"/>
  <c r="E82" i="88" s="1"/>
  <c r="G224" i="90"/>
  <c r="J224" i="90" s="1"/>
  <c r="E224" i="91" s="1"/>
  <c r="G97" i="91"/>
  <c r="J97" i="91" s="1"/>
  <c r="E97" i="92" s="1"/>
  <c r="G7" i="85"/>
  <c r="J7" i="85" s="1"/>
  <c r="E7" i="86" s="1"/>
  <c r="G17" i="85"/>
  <c r="J17" i="85" s="1"/>
  <c r="E17" i="86" s="1"/>
  <c r="G16" i="85"/>
  <c r="J16" i="85" s="1"/>
  <c r="E16" i="86" s="1"/>
  <c r="G15" i="85"/>
  <c r="J15" i="85" s="1"/>
  <c r="E15" i="86" s="1"/>
  <c r="G6" i="85"/>
  <c r="J6" i="85" s="1"/>
  <c r="E6" i="86" s="1"/>
  <c r="G18" i="85"/>
  <c r="J18" i="85" s="1"/>
  <c r="E18" i="86" s="1"/>
  <c r="G13" i="85"/>
  <c r="J13" i="85" s="1"/>
  <c r="E13" i="86" s="1"/>
  <c r="G14" i="85"/>
  <c r="J14" i="85" s="1"/>
  <c r="E14" i="86" s="1"/>
  <c r="G8" i="85"/>
  <c r="J8" i="85" s="1"/>
  <c r="E8" i="86" s="1"/>
  <c r="G186" i="89"/>
  <c r="J186" i="89" s="1"/>
  <c r="E186" i="90" s="1"/>
  <c r="G258" i="89"/>
  <c r="J258" i="89" s="1"/>
  <c r="G255" i="89"/>
  <c r="J255" i="89" s="1"/>
  <c r="G104" i="89"/>
  <c r="J104" i="89" s="1"/>
  <c r="E104" i="90" s="1"/>
  <c r="G233" i="89"/>
  <c r="J233" i="89" s="1"/>
  <c r="E233" i="90" s="1"/>
  <c r="G256" i="89"/>
  <c r="J256" i="89" s="1"/>
  <c r="G191" i="89"/>
  <c r="J191" i="89" s="1"/>
  <c r="E191" i="90" s="1"/>
  <c r="G190" i="89"/>
  <c r="J190" i="89" s="1"/>
  <c r="E190" i="90" s="1"/>
  <c r="G132" i="88"/>
  <c r="J132" i="88" s="1"/>
  <c r="E132" i="89" s="1"/>
  <c r="G135" i="88"/>
  <c r="J135" i="88" s="1"/>
  <c r="E135" i="89" s="1"/>
  <c r="G133" i="87"/>
  <c r="J133" i="87" s="1"/>
  <c r="E133" i="88" s="1"/>
  <c r="G136" i="87"/>
  <c r="J136" i="87" s="1"/>
  <c r="E136" i="8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221" i="89" l="1"/>
  <c r="G221" i="89" s="1"/>
  <c r="J221" i="89" s="1"/>
  <c r="E221" i="90" s="1"/>
  <c r="G221" i="90" s="1"/>
  <c r="J221" i="90" s="1"/>
  <c r="E221" i="91" s="1"/>
  <c r="E107" i="89"/>
  <c r="G107" i="89" s="1"/>
  <c r="J107" i="89" s="1"/>
  <c r="E111" i="89"/>
  <c r="G111" i="89" s="1"/>
  <c r="J111" i="89" s="1"/>
  <c r="E111" i="90" s="1"/>
  <c r="G111" i="90" s="1"/>
  <c r="J111" i="90" s="1"/>
  <c r="G88" i="88"/>
  <c r="J88" i="88" s="1"/>
  <c r="E88" i="89" s="1"/>
  <c r="E87" i="88"/>
  <c r="G87" i="88" s="1"/>
  <c r="J87" i="88" s="1"/>
  <c r="E235" i="88"/>
  <c r="G235" i="88" s="1"/>
  <c r="J235" i="88" s="1"/>
  <c r="E165" i="89"/>
  <c r="G165" i="89" s="1"/>
  <c r="J165" i="89" s="1"/>
  <c r="E165" i="90" s="1"/>
  <c r="G165" i="90" s="1"/>
  <c r="J165" i="90" s="1"/>
  <c r="E165" i="91" s="1"/>
  <c r="E117" i="89"/>
  <c r="G117" i="89" s="1"/>
  <c r="J117" i="89" s="1"/>
  <c r="E117" i="90" s="1"/>
  <c r="G117" i="90" s="1"/>
  <c r="J117" i="90" s="1"/>
  <c r="G251" i="88"/>
  <c r="J251" i="88" s="1"/>
  <c r="E243" i="88"/>
  <c r="G243" i="88" s="1"/>
  <c r="J243" i="88" s="1"/>
  <c r="E38" i="89"/>
  <c r="G38" i="89" s="1"/>
  <c r="J38" i="89" s="1"/>
  <c r="E38" i="90" s="1"/>
  <c r="G38" i="90" s="1"/>
  <c r="J38" i="90" s="1"/>
  <c r="E38" i="91" s="1"/>
  <c r="E112" i="89"/>
  <c r="G112" i="89" s="1"/>
  <c r="J112" i="89" s="1"/>
  <c r="E112" i="90" s="1"/>
  <c r="G112" i="90" s="1"/>
  <c r="J112" i="90" s="1"/>
  <c r="E122" i="89"/>
  <c r="G122" i="89" s="1"/>
  <c r="J122" i="89" s="1"/>
  <c r="E122" i="90" s="1"/>
  <c r="G122" i="90" s="1"/>
  <c r="J122" i="90" s="1"/>
  <c r="E122" i="91" s="1"/>
  <c r="G246" i="89"/>
  <c r="J246" i="89" s="1"/>
  <c r="E238" i="89"/>
  <c r="G238" i="89" s="1"/>
  <c r="J238" i="89" s="1"/>
  <c r="E161" i="89"/>
  <c r="G161" i="89" s="1"/>
  <c r="J161" i="89" s="1"/>
  <c r="E161" i="90" s="1"/>
  <c r="G161" i="90" s="1"/>
  <c r="J161" i="90" s="1"/>
  <c r="E161" i="91" s="1"/>
  <c r="E119" i="89"/>
  <c r="G119" i="89" s="1"/>
  <c r="J119" i="89" s="1"/>
  <c r="E119" i="90" s="1"/>
  <c r="G119" i="90" s="1"/>
  <c r="J119" i="90" s="1"/>
  <c r="E119" i="91" s="1"/>
  <c r="G242" i="88"/>
  <c r="J242" i="88" s="1"/>
  <c r="E242" i="89" s="1"/>
  <c r="E96" i="89"/>
  <c r="G96" i="89" s="1"/>
  <c r="J96" i="89" s="1"/>
  <c r="E96" i="90" s="1"/>
  <c r="G96" i="90" s="1"/>
  <c r="J96" i="90" s="1"/>
  <c r="E96" i="91" s="1"/>
  <c r="E108" i="89"/>
  <c r="G108" i="89" s="1"/>
  <c r="J108" i="89" s="1"/>
  <c r="E108" i="90" s="1"/>
  <c r="G108" i="90" s="1"/>
  <c r="J108" i="90" s="1"/>
  <c r="G244" i="88"/>
  <c r="J244" i="88" s="1"/>
  <c r="E236" i="88"/>
  <c r="G236" i="88" s="1"/>
  <c r="J236" i="88" s="1"/>
  <c r="E115" i="89"/>
  <c r="G115" i="89" s="1"/>
  <c r="J115" i="89" s="1"/>
  <c r="E115" i="90" s="1"/>
  <c r="G115" i="90" s="1"/>
  <c r="J115" i="90" s="1"/>
  <c r="G250" i="89"/>
  <c r="J250" i="89" s="1"/>
  <c r="E116" i="89"/>
  <c r="G116" i="89" s="1"/>
  <c r="J116" i="89" s="1"/>
  <c r="E116" i="90" s="1"/>
  <c r="G116" i="90" s="1"/>
  <c r="J116" i="90" s="1"/>
  <c r="E110" i="89"/>
  <c r="G110" i="89" s="1"/>
  <c r="J110" i="89" s="1"/>
  <c r="E110" i="90" s="1"/>
  <c r="G110" i="90" s="1"/>
  <c r="J110" i="90" s="1"/>
  <c r="G86" i="90"/>
  <c r="J86" i="90" s="1"/>
  <c r="E86" i="91" s="1"/>
  <c r="G228" i="90"/>
  <c r="J228" i="90" s="1"/>
  <c r="E228" i="91" s="1"/>
  <c r="G234" i="88"/>
  <c r="J234" i="88" s="1"/>
  <c r="E234" i="89" s="1"/>
  <c r="G247" i="88"/>
  <c r="J247" i="88" s="1"/>
  <c r="G240" i="98"/>
  <c r="J240" i="98" s="1"/>
  <c r="G241" i="98"/>
  <c r="J241" i="98" s="1"/>
  <c r="G249" i="99" s="1"/>
  <c r="J249" i="99" s="1"/>
  <c r="G232" i="98"/>
  <c r="J232" i="98" s="1"/>
  <c r="G231" i="103"/>
  <c r="J231" i="103" s="1"/>
  <c r="G239" i="103"/>
  <c r="J239" i="103" s="1"/>
  <c r="G227" i="90"/>
  <c r="J227" i="90" s="1"/>
  <c r="E227" i="91" s="1"/>
  <c r="G230" i="90"/>
  <c r="J230" i="90" s="1"/>
  <c r="E230" i="91" s="1"/>
  <c r="G253" i="89"/>
  <c r="J253" i="89" s="1"/>
  <c r="G259" i="88"/>
  <c r="J259" i="88" s="1"/>
  <c r="G173" i="88"/>
  <c r="J173" i="88" s="1"/>
  <c r="E173" i="89" s="1"/>
  <c r="G174" i="88"/>
  <c r="J174" i="88" s="1"/>
  <c r="E174" i="89" s="1"/>
  <c r="G103" i="88"/>
  <c r="J103" i="88" s="1"/>
  <c r="E103" i="89" s="1"/>
  <c r="G102" i="88"/>
  <c r="J102" i="88" s="1"/>
  <c r="E102" i="89" s="1"/>
  <c r="G175" i="99"/>
  <c r="J175" i="99" s="1"/>
  <c r="G175" i="100" s="1"/>
  <c r="J175" i="100" s="1"/>
  <c r="G175" i="101" s="1"/>
  <c r="J175" i="101" s="1"/>
  <c r="G175" i="102" s="1"/>
  <c r="J175" i="102" s="1"/>
  <c r="G175" i="103" s="1"/>
  <c r="J175" i="103" s="1"/>
  <c r="G175" i="104" s="1"/>
  <c r="J175" i="104" s="1"/>
  <c r="G175" i="105" s="1"/>
  <c r="J175" i="105" s="1"/>
  <c r="G175" i="106" s="1"/>
  <c r="J175" i="106" s="1"/>
  <c r="G70" i="99"/>
  <c r="J70" i="99" s="1"/>
  <c r="G70" i="100" s="1"/>
  <c r="J70" i="100" s="1"/>
  <c r="G70" i="101" s="1"/>
  <c r="J70" i="101" s="1"/>
  <c r="G70" i="102" s="1"/>
  <c r="J70" i="102" s="1"/>
  <c r="G70" i="103" s="1"/>
  <c r="J70" i="103" s="1"/>
  <c r="G70" i="104" s="1"/>
  <c r="J70" i="104" s="1"/>
  <c r="G70" i="105" s="1"/>
  <c r="J70" i="105" s="1"/>
  <c r="G70" i="106" s="1"/>
  <c r="J70" i="106" s="1"/>
  <c r="G71" i="99"/>
  <c r="J71" i="99" s="1"/>
  <c r="G71" i="100" s="1"/>
  <c r="J71" i="100" s="1"/>
  <c r="G71" i="101" s="1"/>
  <c r="J71" i="101" s="1"/>
  <c r="G71" i="102" s="1"/>
  <c r="J71" i="102" s="1"/>
  <c r="G71" i="103" s="1"/>
  <c r="J71" i="103" s="1"/>
  <c r="G71" i="104" s="1"/>
  <c r="J71" i="104" s="1"/>
  <c r="G71" i="105" s="1"/>
  <c r="J71" i="105" s="1"/>
  <c r="G71" i="106" s="1"/>
  <c r="J71" i="106" s="1"/>
  <c r="G23" i="91"/>
  <c r="J23" i="91" s="1"/>
  <c r="E23" i="92" s="1"/>
  <c r="G25" i="91"/>
  <c r="J25" i="91" s="1"/>
  <c r="E25" i="92" s="1"/>
  <c r="G26" i="91"/>
  <c r="J26" i="91" s="1"/>
  <c r="E26" i="92" s="1"/>
  <c r="G24" i="91"/>
  <c r="J24" i="91" s="1"/>
  <c r="E24" i="92" s="1"/>
  <c r="G13" i="86"/>
  <c r="J13" i="86" s="1"/>
  <c r="G18" i="86"/>
  <c r="J18" i="86" s="1"/>
  <c r="G6" i="86"/>
  <c r="J6" i="86" s="1"/>
  <c r="G15" i="86"/>
  <c r="J15" i="86" s="1"/>
  <c r="G8" i="86"/>
  <c r="J8" i="86" s="1"/>
  <c r="G16" i="86"/>
  <c r="J16" i="86" s="1"/>
  <c r="G90" i="91"/>
  <c r="J90" i="91" s="1"/>
  <c r="E90" i="92" s="1"/>
  <c r="G21" i="91"/>
  <c r="J21" i="91" s="1"/>
  <c r="E21" i="92" s="1"/>
  <c r="G22" i="91"/>
  <c r="J22" i="91" s="1"/>
  <c r="E22" i="92" s="1"/>
  <c r="G20" i="91"/>
  <c r="J20" i="91" s="1"/>
  <c r="E20" i="92" s="1"/>
  <c r="G17" i="86"/>
  <c r="J17" i="86" s="1"/>
  <c r="G74" i="91"/>
  <c r="J74" i="91" s="1"/>
  <c r="G14" i="86"/>
  <c r="J14" i="86" s="1"/>
  <c r="G7" i="86"/>
  <c r="J7" i="86" s="1"/>
  <c r="G214" i="88"/>
  <c r="J214" i="88" s="1"/>
  <c r="G19" i="91"/>
  <c r="J19" i="91" s="1"/>
  <c r="E19" i="92" s="1"/>
  <c r="G82" i="88"/>
  <c r="J82" i="88" s="1"/>
  <c r="E82" i="89" s="1"/>
  <c r="G248" i="88"/>
  <c r="J248" i="88" s="1"/>
  <c r="G254" i="88"/>
  <c r="J254" i="88" s="1"/>
  <c r="G131" i="86"/>
  <c r="J131" i="86" s="1"/>
  <c r="E131" i="87" s="1"/>
  <c r="G134" i="86"/>
  <c r="J134" i="86" s="1"/>
  <c r="E134" i="87" s="1"/>
  <c r="G215" i="91"/>
  <c r="J215" i="91" s="1"/>
  <c r="E215" i="92" s="1"/>
  <c r="G31" i="90"/>
  <c r="J31" i="90" s="1"/>
  <c r="E31" i="91" s="1"/>
  <c r="G28" i="90"/>
  <c r="J28" i="90" s="1"/>
  <c r="E28" i="91" s="1"/>
  <c r="G32" i="90"/>
  <c r="J32" i="90" s="1"/>
  <c r="E32" i="91" s="1"/>
  <c r="G68" i="91"/>
  <c r="J68" i="91" s="1"/>
  <c r="E68" i="92" s="1"/>
  <c r="G183" i="91"/>
  <c r="J183" i="91" s="1"/>
  <c r="E183" i="92" s="1"/>
  <c r="G36" i="90"/>
  <c r="J36" i="90" s="1"/>
  <c r="E36" i="91" s="1"/>
  <c r="G106" i="91"/>
  <c r="J106" i="91" s="1"/>
  <c r="E106" i="92" s="1"/>
  <c r="G158" i="91"/>
  <c r="J158" i="91" s="1"/>
  <c r="E158" i="92" s="1"/>
  <c r="G121" i="91"/>
  <c r="J121" i="91" s="1"/>
  <c r="E121" i="92" s="1"/>
  <c r="G167" i="91"/>
  <c r="J167" i="91" s="1"/>
  <c r="E167" i="92" s="1"/>
  <c r="G85" i="91"/>
  <c r="J85" i="91" s="1"/>
  <c r="E85" i="92" s="1"/>
  <c r="G93" i="91"/>
  <c r="J93" i="91" s="1"/>
  <c r="E93" i="92" s="1"/>
  <c r="G69" i="91"/>
  <c r="J69" i="91" s="1"/>
  <c r="E69" i="92" s="1"/>
  <c r="G166" i="91"/>
  <c r="J166" i="91" s="1"/>
  <c r="E166" i="92" s="1"/>
  <c r="G139" i="91"/>
  <c r="J139" i="91" s="1"/>
  <c r="E139" i="92" s="1"/>
  <c r="G30" i="90"/>
  <c r="J30" i="90" s="1"/>
  <c r="E30" i="91" s="1"/>
  <c r="G49" i="90"/>
  <c r="J49" i="90" s="1"/>
  <c r="E49" i="91" s="1"/>
  <c r="G62" i="91"/>
  <c r="J62" i="91" s="1"/>
  <c r="E62" i="92" s="1"/>
  <c r="G170" i="91"/>
  <c r="J170" i="91" s="1"/>
  <c r="E170" i="92" s="1"/>
  <c r="G118" i="91"/>
  <c r="J118" i="91" s="1"/>
  <c r="E118" i="92" s="1"/>
  <c r="G50" i="90"/>
  <c r="J50" i="90" s="1"/>
  <c r="E50" i="91" s="1"/>
  <c r="G57" i="90"/>
  <c r="J57" i="90" s="1"/>
  <c r="E57" i="91" s="1"/>
  <c r="G160" i="91"/>
  <c r="J160" i="91" s="1"/>
  <c r="E160" i="92" s="1"/>
  <c r="G159" i="91"/>
  <c r="J159" i="91" s="1"/>
  <c r="E159" i="92" s="1"/>
  <c r="G225" i="91"/>
  <c r="J225" i="91" s="1"/>
  <c r="E225" i="92" s="1"/>
  <c r="G72" i="91"/>
  <c r="J72" i="91" s="1"/>
  <c r="E72" i="92" s="1"/>
  <c r="G142" i="91"/>
  <c r="J142" i="91" s="1"/>
  <c r="E142" i="92" s="1"/>
  <c r="G144" i="91"/>
  <c r="J144" i="91" s="1"/>
  <c r="E144" i="92" s="1"/>
  <c r="G37" i="90"/>
  <c r="J37" i="90" s="1"/>
  <c r="E37" i="91" s="1"/>
  <c r="G123" i="91"/>
  <c r="J123" i="91" s="1"/>
  <c r="E123" i="92" s="1"/>
  <c r="G192" i="91"/>
  <c r="J192" i="91" s="1"/>
  <c r="E192" i="92" s="1"/>
  <c r="G180" i="91"/>
  <c r="J180" i="91" s="1"/>
  <c r="E180" i="92" s="1"/>
  <c r="G66" i="91"/>
  <c r="J66" i="91" s="1"/>
  <c r="E66" i="92" s="1"/>
  <c r="G44" i="90"/>
  <c r="J44" i="90" s="1"/>
  <c r="E44" i="91" s="1"/>
  <c r="G56" i="90"/>
  <c r="J56" i="90" s="1"/>
  <c r="E56" i="91" s="1"/>
  <c r="G99" i="91"/>
  <c r="J99" i="91" s="1"/>
  <c r="E99" i="92" s="1"/>
  <c r="G47" i="90"/>
  <c r="J47" i="90" s="1"/>
  <c r="E47" i="91" s="1"/>
  <c r="G89" i="91"/>
  <c r="J89" i="91" s="1"/>
  <c r="E89" i="92" s="1"/>
  <c r="G162" i="91"/>
  <c r="J162" i="91" s="1"/>
  <c r="E162" i="92" s="1"/>
  <c r="G53" i="90"/>
  <c r="J53" i="90" s="1"/>
  <c r="E53" i="91" s="1"/>
  <c r="G81" i="91"/>
  <c r="J81" i="91" s="1"/>
  <c r="E81" i="92" s="1"/>
  <c r="G130" i="91"/>
  <c r="J130" i="91" s="1"/>
  <c r="E130" i="92" s="1"/>
  <c r="G98" i="91"/>
  <c r="J98" i="91" s="1"/>
  <c r="E98" i="92" s="1"/>
  <c r="G79" i="91"/>
  <c r="J79" i="91" s="1"/>
  <c r="E79" i="92" s="1"/>
  <c r="G43" i="90"/>
  <c r="J43" i="90" s="1"/>
  <c r="E43" i="91" s="1"/>
  <c r="G171" i="91"/>
  <c r="J171" i="91" s="1"/>
  <c r="E171" i="92" s="1"/>
  <c r="G29" i="90"/>
  <c r="J29" i="90" s="1"/>
  <c r="E29" i="91" s="1"/>
  <c r="G34" i="90"/>
  <c r="J34" i="90" s="1"/>
  <c r="E34" i="91" s="1"/>
  <c r="G168" i="91"/>
  <c r="J168" i="91" s="1"/>
  <c r="E168" i="92" s="1"/>
  <c r="G54" i="90"/>
  <c r="J54" i="90" s="1"/>
  <c r="E54" i="91" s="1"/>
  <c r="G137" i="91"/>
  <c r="J137" i="91" s="1"/>
  <c r="E137" i="92" s="1"/>
  <c r="G224" i="91"/>
  <c r="J224" i="91" s="1"/>
  <c r="E224" i="92" s="1"/>
  <c r="G65" i="91"/>
  <c r="J65" i="91" s="1"/>
  <c r="E65" i="92" s="1"/>
  <c r="G138" i="91"/>
  <c r="J138" i="91" s="1"/>
  <c r="E138" i="92" s="1"/>
  <c r="G64" i="91"/>
  <c r="J64" i="91" s="1"/>
  <c r="E64" i="92" s="1"/>
  <c r="G92" i="91"/>
  <c r="J92" i="91" s="1"/>
  <c r="E92" i="92" s="1"/>
  <c r="G141" i="91"/>
  <c r="J141" i="91" s="1"/>
  <c r="E141" i="92" s="1"/>
  <c r="G145" i="91"/>
  <c r="J145" i="91" s="1"/>
  <c r="E145" i="92" s="1"/>
  <c r="G164" i="91"/>
  <c r="J164" i="91" s="1"/>
  <c r="E164" i="92" s="1"/>
  <c r="G120" i="91"/>
  <c r="J120" i="91" s="1"/>
  <c r="E120" i="92" s="1"/>
  <c r="G184" i="91"/>
  <c r="J184" i="91" s="1"/>
  <c r="E184" i="92" s="1"/>
  <c r="G52" i="90"/>
  <c r="J52" i="90" s="1"/>
  <c r="E52" i="91" s="1"/>
  <c r="G51" i="90"/>
  <c r="J51" i="90" s="1"/>
  <c r="E51" i="91" s="1"/>
  <c r="G179" i="91"/>
  <c r="J179" i="91" s="1"/>
  <c r="E179" i="92" s="1"/>
  <c r="G46" i="90"/>
  <c r="J46" i="90" s="1"/>
  <c r="E46" i="91" s="1"/>
  <c r="G42" i="90"/>
  <c r="J42" i="90" s="1"/>
  <c r="E42" i="91" s="1"/>
  <c r="G163" i="91"/>
  <c r="J163" i="91" s="1"/>
  <c r="E163" i="92" s="1"/>
  <c r="G80" i="91"/>
  <c r="J80" i="91" s="1"/>
  <c r="E80" i="92" s="1"/>
  <c r="G55" i="90"/>
  <c r="J55" i="90" s="1"/>
  <c r="E55" i="91" s="1"/>
  <c r="G100" i="91"/>
  <c r="J100" i="91" s="1"/>
  <c r="E100" i="92" s="1"/>
  <c r="G140" i="91"/>
  <c r="J140" i="91" s="1"/>
  <c r="E140" i="92" s="1"/>
  <c r="G220" i="91"/>
  <c r="J220" i="91" s="1"/>
  <c r="E220" i="92" s="1"/>
  <c r="G48" i="90"/>
  <c r="J48" i="90" s="1"/>
  <c r="E48" i="91" s="1"/>
  <c r="G101" i="91"/>
  <c r="J101" i="91" s="1"/>
  <c r="E101" i="92" s="1"/>
  <c r="G97" i="92"/>
  <c r="J97" i="92" s="1"/>
  <c r="E97" i="93" s="1"/>
  <c r="G172" i="91"/>
  <c r="J172" i="91" s="1"/>
  <c r="E172" i="92" s="1"/>
  <c r="G95" i="91"/>
  <c r="J95" i="91" s="1"/>
  <c r="E95" i="92" s="1"/>
  <c r="G77" i="91"/>
  <c r="J77" i="91" s="1"/>
  <c r="E77" i="92" s="1"/>
  <c r="G40" i="90"/>
  <c r="J40" i="90" s="1"/>
  <c r="E40" i="91" s="1"/>
  <c r="G223" i="91"/>
  <c r="J223" i="91" s="1"/>
  <c r="E223" i="92" s="1"/>
  <c r="G59" i="90"/>
  <c r="J59" i="90" s="1"/>
  <c r="E59" i="91" s="1"/>
  <c r="G61" i="91"/>
  <c r="J61" i="91" s="1"/>
  <c r="E61" i="92" s="1"/>
  <c r="G154" i="91"/>
  <c r="J154" i="91" s="1"/>
  <c r="E154" i="92" s="1"/>
  <c r="G185" i="91"/>
  <c r="J185" i="91" s="1"/>
  <c r="E185" i="92" s="1"/>
  <c r="G33" i="90"/>
  <c r="J33" i="90" s="1"/>
  <c r="E33" i="91" s="1"/>
  <c r="G58" i="90"/>
  <c r="J58" i="90" s="1"/>
  <c r="E58" i="91" s="1"/>
  <c r="G41" i="90"/>
  <c r="J41" i="90" s="1"/>
  <c r="E41" i="91" s="1"/>
  <c r="G143" i="91"/>
  <c r="J143" i="91" s="1"/>
  <c r="E143" i="92" s="1"/>
  <c r="G146" i="91"/>
  <c r="J146" i="91" s="1"/>
  <c r="E146" i="92" s="1"/>
  <c r="G67" i="91"/>
  <c r="J67" i="91" s="1"/>
  <c r="E67" i="92" s="1"/>
  <c r="G91" i="91"/>
  <c r="J91" i="91" s="1"/>
  <c r="E91" i="92" s="1"/>
  <c r="G176" i="91"/>
  <c r="J176" i="91" s="1"/>
  <c r="E176" i="92" s="1"/>
  <c r="G78" i="91"/>
  <c r="J78" i="91" s="1"/>
  <c r="E78" i="92" s="1"/>
  <c r="G222" i="91"/>
  <c r="J222" i="91" s="1"/>
  <c r="E222" i="92" s="1"/>
  <c r="G27" i="90"/>
  <c r="J27" i="90" s="1"/>
  <c r="E27" i="91" s="1"/>
  <c r="G186" i="90"/>
  <c r="J186" i="90" s="1"/>
  <c r="E186" i="91" s="1"/>
  <c r="G255" i="90"/>
  <c r="J255" i="90" s="1"/>
  <c r="G104" i="90"/>
  <c r="J104" i="90" s="1"/>
  <c r="E104" i="91" s="1"/>
  <c r="G256" i="90"/>
  <c r="J256" i="90" s="1"/>
  <c r="G233" i="90"/>
  <c r="J233" i="90" s="1"/>
  <c r="E233" i="91" s="1"/>
  <c r="G258" i="90"/>
  <c r="J258" i="90" s="1"/>
  <c r="G191" i="90"/>
  <c r="J191" i="90" s="1"/>
  <c r="E191" i="91" s="1"/>
  <c r="G190" i="90"/>
  <c r="J190" i="90" s="1"/>
  <c r="E190" i="91" s="1"/>
  <c r="G133" i="88"/>
  <c r="J133" i="88" s="1"/>
  <c r="E133" i="89" s="1"/>
  <c r="G136" i="88"/>
  <c r="J136" i="88" s="1"/>
  <c r="E136" i="89" s="1"/>
  <c r="G132" i="89"/>
  <c r="J132" i="89" s="1"/>
  <c r="E132" i="90" s="1"/>
  <c r="G135" i="89"/>
  <c r="J135" i="89" s="1"/>
  <c r="E135" i="90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242" i="89" l="1"/>
  <c r="J242" i="89" s="1"/>
  <c r="E242" i="90" s="1"/>
  <c r="G251" i="89"/>
  <c r="J251" i="89" s="1"/>
  <c r="E243" i="89"/>
  <c r="G243" i="89" s="1"/>
  <c r="J243" i="89" s="1"/>
  <c r="E111" i="91"/>
  <c r="G111" i="91" s="1"/>
  <c r="J111" i="91" s="1"/>
  <c r="E117" i="91"/>
  <c r="G117" i="91" s="1"/>
  <c r="J117" i="91" s="1"/>
  <c r="E18" i="87"/>
  <c r="G18" i="87" s="1"/>
  <c r="J18" i="87" s="1"/>
  <c r="E18" i="88" s="1"/>
  <c r="G18" i="88" s="1"/>
  <c r="J18" i="88" s="1"/>
  <c r="G246" i="90"/>
  <c r="J246" i="90" s="1"/>
  <c r="E238" i="90"/>
  <c r="G238" i="90" s="1"/>
  <c r="J238" i="90" s="1"/>
  <c r="G88" i="89"/>
  <c r="J88" i="89" s="1"/>
  <c r="E87" i="89"/>
  <c r="G87" i="89" s="1"/>
  <c r="J87" i="89" s="1"/>
  <c r="E214" i="89"/>
  <c r="G214" i="89" s="1"/>
  <c r="J214" i="89" s="1"/>
  <c r="E214" i="90" s="1"/>
  <c r="G214" i="90" s="1"/>
  <c r="J214" i="90" s="1"/>
  <c r="E214" i="91" s="1"/>
  <c r="E13" i="87"/>
  <c r="G13" i="87" s="1"/>
  <c r="J13" i="87" s="1"/>
  <c r="E13" i="88" s="1"/>
  <c r="G13" i="88" s="1"/>
  <c r="J13" i="88" s="1"/>
  <c r="E112" i="91"/>
  <c r="G112" i="91" s="1"/>
  <c r="J112" i="91" s="1"/>
  <c r="E7" i="87"/>
  <c r="G7" i="87" s="1"/>
  <c r="J7" i="87" s="1"/>
  <c r="E7" i="88" s="1"/>
  <c r="G7" i="88" s="1"/>
  <c r="J7" i="88" s="1"/>
  <c r="E14" i="87"/>
  <c r="G14" i="87" s="1"/>
  <c r="J14" i="87" s="1"/>
  <c r="E14" i="88" s="1"/>
  <c r="G14" i="88" s="1"/>
  <c r="J14" i="88" s="1"/>
  <c r="E16" i="87"/>
  <c r="G16" i="87" s="1"/>
  <c r="J16" i="87" s="1"/>
  <c r="E16" i="88" s="1"/>
  <c r="G16" i="88" s="1"/>
  <c r="J16" i="88" s="1"/>
  <c r="E108" i="91"/>
  <c r="G108" i="91" s="1"/>
  <c r="J108" i="91" s="1"/>
  <c r="G244" i="89"/>
  <c r="J244" i="89" s="1"/>
  <c r="E236" i="89"/>
  <c r="G236" i="89" s="1"/>
  <c r="J236" i="89" s="1"/>
  <c r="E107" i="90"/>
  <c r="G107" i="90" s="1"/>
  <c r="J107" i="90" s="1"/>
  <c r="E17" i="87"/>
  <c r="G17" i="87" s="1"/>
  <c r="J17" i="87" s="1"/>
  <c r="E17" i="88" s="1"/>
  <c r="G17" i="88" s="1"/>
  <c r="J17" i="88" s="1"/>
  <c r="E15" i="87"/>
  <c r="G15" i="87" s="1"/>
  <c r="J15" i="87" s="1"/>
  <c r="E15" i="88" s="1"/>
  <c r="G15" i="88" s="1"/>
  <c r="J15" i="88" s="1"/>
  <c r="E235" i="89"/>
  <c r="G235" i="89" s="1"/>
  <c r="J235" i="89" s="1"/>
  <c r="E8" i="87"/>
  <c r="G8" i="87" s="1"/>
  <c r="J8" i="87" s="1"/>
  <c r="E8" i="88" s="1"/>
  <c r="G8" i="88" s="1"/>
  <c r="J8" i="88" s="1"/>
  <c r="E115" i="91"/>
  <c r="G115" i="91" s="1"/>
  <c r="J115" i="91" s="1"/>
  <c r="E74" i="92"/>
  <c r="G74" i="92" s="1"/>
  <c r="J74" i="92" s="1"/>
  <c r="E74" i="93" s="1"/>
  <c r="G74" i="93" s="1"/>
  <c r="J74" i="93" s="1"/>
  <c r="E74" i="94" s="1"/>
  <c r="G250" i="90"/>
  <c r="J250" i="90" s="1"/>
  <c r="E116" i="91"/>
  <c r="G116" i="91" s="1"/>
  <c r="J116" i="91" s="1"/>
  <c r="E110" i="91"/>
  <c r="G110" i="91" s="1"/>
  <c r="J110" i="91" s="1"/>
  <c r="E6" i="87"/>
  <c r="G6" i="87" s="1"/>
  <c r="J6" i="87" s="1"/>
  <c r="E6" i="88" s="1"/>
  <c r="G6" i="88" s="1"/>
  <c r="J6" i="88" s="1"/>
  <c r="G86" i="91"/>
  <c r="J86" i="91" s="1"/>
  <c r="E86" i="92" s="1"/>
  <c r="G231" i="104"/>
  <c r="J231" i="104" s="1"/>
  <c r="G239" i="104"/>
  <c r="J239" i="104" s="1"/>
  <c r="G241" i="99"/>
  <c r="J241" i="99" s="1"/>
  <c r="G249" i="100" s="1"/>
  <c r="J249" i="100" s="1"/>
  <c r="G240" i="99"/>
  <c r="J240" i="99" s="1"/>
  <c r="G232" i="99"/>
  <c r="J232" i="99" s="1"/>
  <c r="G230" i="91"/>
  <c r="J230" i="91" s="1"/>
  <c r="E230" i="92" s="1"/>
  <c r="G234" i="89"/>
  <c r="J234" i="89" s="1"/>
  <c r="E234" i="90" s="1"/>
  <c r="G247" i="89"/>
  <c r="J247" i="89" s="1"/>
  <c r="G227" i="91"/>
  <c r="J227" i="91" s="1"/>
  <c r="E227" i="92" s="1"/>
  <c r="G228" i="91"/>
  <c r="J228" i="91" s="1"/>
  <c r="E228" i="92" s="1"/>
  <c r="G253" i="90"/>
  <c r="J253" i="90" s="1"/>
  <c r="G259" i="89"/>
  <c r="J259" i="89" s="1"/>
  <c r="G173" i="89"/>
  <c r="J173" i="89" s="1"/>
  <c r="E173" i="90" s="1"/>
  <c r="G174" i="89"/>
  <c r="J174" i="89" s="1"/>
  <c r="E174" i="90" s="1"/>
  <c r="G103" i="89"/>
  <c r="J103" i="89" s="1"/>
  <c r="E103" i="90" s="1"/>
  <c r="G102" i="89"/>
  <c r="J102" i="89" s="1"/>
  <c r="E102" i="90" s="1"/>
  <c r="G90" i="92"/>
  <c r="J90" i="92" s="1"/>
  <c r="E90" i="93" s="1"/>
  <c r="G21" i="92"/>
  <c r="J21" i="92" s="1"/>
  <c r="E21" i="93" s="1"/>
  <c r="G20" i="92"/>
  <c r="J20" i="92" s="1"/>
  <c r="E20" i="93" s="1"/>
  <c r="G26" i="92"/>
  <c r="J26" i="92" s="1"/>
  <c r="E26" i="93" s="1"/>
  <c r="G22" i="92"/>
  <c r="J22" i="92" s="1"/>
  <c r="E22" i="93" s="1"/>
  <c r="G19" i="92"/>
  <c r="J19" i="92" s="1"/>
  <c r="E19" i="93" s="1"/>
  <c r="G24" i="92"/>
  <c r="J24" i="92" s="1"/>
  <c r="E24" i="93" s="1"/>
  <c r="G25" i="92"/>
  <c r="J25" i="92" s="1"/>
  <c r="E25" i="93" s="1"/>
  <c r="G23" i="92"/>
  <c r="J23" i="92" s="1"/>
  <c r="E23" i="93" s="1"/>
  <c r="G131" i="87"/>
  <c r="J131" i="87" s="1"/>
  <c r="E131" i="88" s="1"/>
  <c r="G134" i="87"/>
  <c r="J134" i="87" s="1"/>
  <c r="E134" i="88" s="1"/>
  <c r="G254" i="89"/>
  <c r="J254" i="89" s="1"/>
  <c r="G248" i="89"/>
  <c r="J248" i="89" s="1"/>
  <c r="G82" i="89"/>
  <c r="J82" i="89" s="1"/>
  <c r="E82" i="90" s="1"/>
  <c r="G146" i="92"/>
  <c r="J146" i="92" s="1"/>
  <c r="E146" i="93" s="1"/>
  <c r="G100" i="92"/>
  <c r="J100" i="92" s="1"/>
  <c r="E100" i="93" s="1"/>
  <c r="G170" i="92"/>
  <c r="J170" i="92" s="1"/>
  <c r="E170" i="93" s="1"/>
  <c r="G78" i="92"/>
  <c r="J78" i="92" s="1"/>
  <c r="E78" i="93" s="1"/>
  <c r="G61" i="92"/>
  <c r="J61" i="92" s="1"/>
  <c r="E61" i="93" s="1"/>
  <c r="G55" i="91"/>
  <c r="J55" i="91" s="1"/>
  <c r="E55" i="92" s="1"/>
  <c r="G164" i="92"/>
  <c r="J164" i="92" s="1"/>
  <c r="E164" i="93" s="1"/>
  <c r="G65" i="92"/>
  <c r="J65" i="92" s="1"/>
  <c r="E65" i="93" s="1"/>
  <c r="G123" i="92"/>
  <c r="J123" i="92" s="1"/>
  <c r="E123" i="93" s="1"/>
  <c r="G159" i="92"/>
  <c r="J159" i="92" s="1"/>
  <c r="E159" i="93" s="1"/>
  <c r="G139" i="92"/>
  <c r="J139" i="92" s="1"/>
  <c r="E139" i="93" s="1"/>
  <c r="G68" i="92"/>
  <c r="J68" i="92" s="1"/>
  <c r="E68" i="93" s="1"/>
  <c r="G41" i="91"/>
  <c r="J41" i="91" s="1"/>
  <c r="E41" i="92" s="1"/>
  <c r="G77" i="92"/>
  <c r="J77" i="92" s="1"/>
  <c r="E77" i="93" s="1"/>
  <c r="G80" i="92"/>
  <c r="J80" i="92" s="1"/>
  <c r="E80" i="93" s="1"/>
  <c r="G179" i="92"/>
  <c r="J179" i="92" s="1"/>
  <c r="E179" i="93" s="1"/>
  <c r="G224" i="92"/>
  <c r="J224" i="92" s="1"/>
  <c r="E224" i="93" s="1"/>
  <c r="G81" i="92"/>
  <c r="J81" i="92" s="1"/>
  <c r="E81" i="93" s="1"/>
  <c r="G56" i="91"/>
  <c r="J56" i="91" s="1"/>
  <c r="E56" i="92" s="1"/>
  <c r="G122" i="91"/>
  <c r="J122" i="91" s="1"/>
  <c r="E122" i="92" s="1"/>
  <c r="G166" i="92"/>
  <c r="J166" i="92" s="1"/>
  <c r="E166" i="93" s="1"/>
  <c r="G161" i="91"/>
  <c r="J161" i="91" s="1"/>
  <c r="E161" i="92" s="1"/>
  <c r="G168" i="92"/>
  <c r="J168" i="92" s="1"/>
  <c r="E168" i="93" s="1"/>
  <c r="G120" i="92"/>
  <c r="J120" i="92" s="1"/>
  <c r="E120" i="93" s="1"/>
  <c r="G34" i="91"/>
  <c r="J34" i="91" s="1"/>
  <c r="E34" i="92" s="1"/>
  <c r="G51" i="91"/>
  <c r="J51" i="91" s="1"/>
  <c r="E51" i="92" s="1"/>
  <c r="G171" i="92"/>
  <c r="J171" i="92" s="1"/>
  <c r="E171" i="93" s="1"/>
  <c r="G121" i="92"/>
  <c r="J121" i="92" s="1"/>
  <c r="E121" i="93" s="1"/>
  <c r="G33" i="91"/>
  <c r="J33" i="91" s="1"/>
  <c r="E33" i="92" s="1"/>
  <c r="G223" i="92"/>
  <c r="J223" i="92" s="1"/>
  <c r="E223" i="93" s="1"/>
  <c r="G48" i="91"/>
  <c r="J48" i="91" s="1"/>
  <c r="E48" i="92" s="1"/>
  <c r="G52" i="91"/>
  <c r="J52" i="91" s="1"/>
  <c r="E52" i="92" s="1"/>
  <c r="G141" i="92"/>
  <c r="J141" i="92" s="1"/>
  <c r="E141" i="93" s="1"/>
  <c r="G43" i="91"/>
  <c r="J43" i="91" s="1"/>
  <c r="E43" i="92" s="1"/>
  <c r="G66" i="92"/>
  <c r="J66" i="92" s="1"/>
  <c r="E66" i="93" s="1"/>
  <c r="G144" i="92"/>
  <c r="J144" i="92" s="1"/>
  <c r="E144" i="93" s="1"/>
  <c r="G49" i="91"/>
  <c r="J49" i="91" s="1"/>
  <c r="E49" i="92" s="1"/>
  <c r="G158" i="92"/>
  <c r="J158" i="92" s="1"/>
  <c r="E158" i="93" s="1"/>
  <c r="G32" i="91"/>
  <c r="J32" i="91" s="1"/>
  <c r="E32" i="92" s="1"/>
  <c r="G130" i="92"/>
  <c r="J130" i="92" s="1"/>
  <c r="E130" i="93" s="1"/>
  <c r="G30" i="91"/>
  <c r="J30" i="91" s="1"/>
  <c r="E30" i="92" s="1"/>
  <c r="G58" i="91"/>
  <c r="J58" i="91" s="1"/>
  <c r="E58" i="92" s="1"/>
  <c r="G101" i="92"/>
  <c r="J101" i="92" s="1"/>
  <c r="E101" i="93" s="1"/>
  <c r="G160" i="92"/>
  <c r="J160" i="92" s="1"/>
  <c r="E160" i="93" s="1"/>
  <c r="G91" i="92"/>
  <c r="J91" i="92" s="1"/>
  <c r="E91" i="93" s="1"/>
  <c r="G40" i="91"/>
  <c r="J40" i="91" s="1"/>
  <c r="E40" i="92" s="1"/>
  <c r="G220" i="92"/>
  <c r="J220" i="92" s="1"/>
  <c r="E220" i="93" s="1"/>
  <c r="G42" i="91"/>
  <c r="J42" i="91" s="1"/>
  <c r="E42" i="92" s="1"/>
  <c r="G92" i="92"/>
  <c r="J92" i="92" s="1"/>
  <c r="E92" i="93" s="1"/>
  <c r="G79" i="92"/>
  <c r="J79" i="92" s="1"/>
  <c r="E79" i="93" s="1"/>
  <c r="G162" i="92"/>
  <c r="J162" i="92" s="1"/>
  <c r="E162" i="93" s="1"/>
  <c r="G142" i="92"/>
  <c r="J142" i="92" s="1"/>
  <c r="E142" i="93" s="1"/>
  <c r="G165" i="91"/>
  <c r="J165" i="91" s="1"/>
  <c r="E165" i="92" s="1"/>
  <c r="G93" i="92"/>
  <c r="J93" i="92" s="1"/>
  <c r="E93" i="93" s="1"/>
  <c r="G28" i="91"/>
  <c r="J28" i="91" s="1"/>
  <c r="E28" i="92" s="1"/>
  <c r="G154" i="92"/>
  <c r="J154" i="92" s="1"/>
  <c r="E154" i="93" s="1"/>
  <c r="G95" i="92"/>
  <c r="J95" i="92" s="1"/>
  <c r="E95" i="93" s="1"/>
  <c r="G44" i="91"/>
  <c r="J44" i="91" s="1"/>
  <c r="E44" i="92" s="1"/>
  <c r="G62" i="92"/>
  <c r="J62" i="92" s="1"/>
  <c r="E62" i="93" s="1"/>
  <c r="G27" i="91"/>
  <c r="J27" i="91" s="1"/>
  <c r="E27" i="92" s="1"/>
  <c r="G67" i="92"/>
  <c r="J67" i="92" s="1"/>
  <c r="E67" i="93" s="1"/>
  <c r="G96" i="91"/>
  <c r="J96" i="91" s="1"/>
  <c r="E96" i="92" s="1"/>
  <c r="G97" i="93"/>
  <c r="J97" i="93" s="1"/>
  <c r="E97" i="94" s="1"/>
  <c r="G64" i="92"/>
  <c r="J64" i="92" s="1"/>
  <c r="E64" i="93" s="1"/>
  <c r="G54" i="91"/>
  <c r="J54" i="91" s="1"/>
  <c r="E54" i="92" s="1"/>
  <c r="G89" i="92"/>
  <c r="J89" i="92" s="1"/>
  <c r="E89" i="93" s="1"/>
  <c r="G72" i="92"/>
  <c r="J72" i="92" s="1"/>
  <c r="E72" i="93" s="1"/>
  <c r="G50" i="91"/>
  <c r="J50" i="91" s="1"/>
  <c r="E50" i="92" s="1"/>
  <c r="G85" i="92"/>
  <c r="J85" i="92" s="1"/>
  <c r="E85" i="93" s="1"/>
  <c r="G31" i="91"/>
  <c r="J31" i="91" s="1"/>
  <c r="E31" i="92" s="1"/>
  <c r="G184" i="92"/>
  <c r="J184" i="92" s="1"/>
  <c r="E184" i="93" s="1"/>
  <c r="G47" i="91"/>
  <c r="J47" i="91" s="1"/>
  <c r="E47" i="92" s="1"/>
  <c r="G180" i="92"/>
  <c r="J180" i="92" s="1"/>
  <c r="E180" i="93" s="1"/>
  <c r="G118" i="92"/>
  <c r="J118" i="92" s="1"/>
  <c r="E118" i="93" s="1"/>
  <c r="G36" i="91"/>
  <c r="J36" i="91" s="1"/>
  <c r="E36" i="92" s="1"/>
  <c r="G192" i="92"/>
  <c r="J192" i="92" s="1"/>
  <c r="E192" i="93" s="1"/>
  <c r="G183" i="92"/>
  <c r="J183" i="92" s="1"/>
  <c r="E183" i="93" s="1"/>
  <c r="G185" i="92"/>
  <c r="J185" i="92" s="1"/>
  <c r="E185" i="93" s="1"/>
  <c r="G140" i="92"/>
  <c r="J140" i="92" s="1"/>
  <c r="E140" i="93" s="1"/>
  <c r="G221" i="91"/>
  <c r="J221" i="91" s="1"/>
  <c r="E221" i="92" s="1"/>
  <c r="G53" i="91"/>
  <c r="J53" i="91" s="1"/>
  <c r="E53" i="92" s="1"/>
  <c r="G119" i="91"/>
  <c r="J119" i="91" s="1"/>
  <c r="E119" i="92" s="1"/>
  <c r="G143" i="92"/>
  <c r="J143" i="92" s="1"/>
  <c r="E143" i="93" s="1"/>
  <c r="G163" i="92"/>
  <c r="J163" i="92" s="1"/>
  <c r="E163" i="93" s="1"/>
  <c r="G29" i="91"/>
  <c r="J29" i="91" s="1"/>
  <c r="E29" i="92" s="1"/>
  <c r="G57" i="91"/>
  <c r="J57" i="91" s="1"/>
  <c r="E57" i="92" s="1"/>
  <c r="G215" i="92"/>
  <c r="J215" i="92" s="1"/>
  <c r="E215" i="93" s="1"/>
  <c r="G38" i="91"/>
  <c r="J38" i="91" s="1"/>
  <c r="E38" i="92" s="1"/>
  <c r="G138" i="92"/>
  <c r="J138" i="92" s="1"/>
  <c r="E138" i="93" s="1"/>
  <c r="G69" i="92"/>
  <c r="J69" i="92" s="1"/>
  <c r="E69" i="93" s="1"/>
  <c r="G176" i="92"/>
  <c r="J176" i="92" s="1"/>
  <c r="E176" i="93" s="1"/>
  <c r="G137" i="92"/>
  <c r="J137" i="92" s="1"/>
  <c r="E137" i="93" s="1"/>
  <c r="G37" i="91"/>
  <c r="J37" i="91" s="1"/>
  <c r="E37" i="92" s="1"/>
  <c r="G106" i="92"/>
  <c r="J106" i="92" s="1"/>
  <c r="E106" i="93" s="1"/>
  <c r="G59" i="91"/>
  <c r="J59" i="91" s="1"/>
  <c r="E59" i="92" s="1"/>
  <c r="G46" i="91"/>
  <c r="J46" i="91" s="1"/>
  <c r="E46" i="92" s="1"/>
  <c r="G98" i="92"/>
  <c r="J98" i="92" s="1"/>
  <c r="E98" i="93" s="1"/>
  <c r="G225" i="92"/>
  <c r="J225" i="92" s="1"/>
  <c r="E225" i="93" s="1"/>
  <c r="G222" i="92"/>
  <c r="J222" i="92" s="1"/>
  <c r="E222" i="93" s="1"/>
  <c r="G172" i="92"/>
  <c r="J172" i="92" s="1"/>
  <c r="E172" i="93" s="1"/>
  <c r="G145" i="92"/>
  <c r="J145" i="92" s="1"/>
  <c r="E145" i="93" s="1"/>
  <c r="G99" i="92"/>
  <c r="J99" i="92" s="1"/>
  <c r="E99" i="93" s="1"/>
  <c r="G167" i="92"/>
  <c r="J167" i="92" s="1"/>
  <c r="E167" i="93" s="1"/>
  <c r="G186" i="91"/>
  <c r="J186" i="91" s="1"/>
  <c r="E186" i="92" s="1"/>
  <c r="G233" i="91"/>
  <c r="J233" i="91" s="1"/>
  <c r="E233" i="92" s="1"/>
  <c r="G255" i="91"/>
  <c r="J255" i="91" s="1"/>
  <c r="G104" i="91"/>
  <c r="J104" i="91" s="1"/>
  <c r="E104" i="92" s="1"/>
  <c r="G258" i="91"/>
  <c r="J258" i="91" s="1"/>
  <c r="G256" i="91"/>
  <c r="J256" i="91" s="1"/>
  <c r="G191" i="91"/>
  <c r="J191" i="91" s="1"/>
  <c r="E191" i="92" s="1"/>
  <c r="G190" i="91"/>
  <c r="J190" i="91" s="1"/>
  <c r="E190" i="92" s="1"/>
  <c r="G133" i="89"/>
  <c r="J133" i="89" s="1"/>
  <c r="E133" i="90" s="1"/>
  <c r="G136" i="89"/>
  <c r="J136" i="89" s="1"/>
  <c r="E136" i="90" s="1"/>
  <c r="G132" i="90"/>
  <c r="J132" i="90" s="1"/>
  <c r="E132" i="91" s="1"/>
  <c r="G135" i="90"/>
  <c r="J135" i="90" s="1"/>
  <c r="E135" i="91" s="1"/>
  <c r="G175" i="107"/>
  <c r="J175" i="107" s="1"/>
  <c r="G71" i="107"/>
  <c r="J71" i="107" s="1"/>
  <c r="G70" i="107"/>
  <c r="J70" i="107" s="1"/>
  <c r="G5" i="74"/>
  <c r="J5" i="74" s="1"/>
  <c r="G242" i="90" l="1"/>
  <c r="J242" i="90" s="1"/>
  <c r="E17" i="89"/>
  <c r="G17" i="89" s="1"/>
  <c r="J17" i="89" s="1"/>
  <c r="E17" i="90" s="1"/>
  <c r="G17" i="90" s="1"/>
  <c r="J17" i="90" s="1"/>
  <c r="E17" i="91" s="1"/>
  <c r="E107" i="91"/>
  <c r="G107" i="91" s="1"/>
  <c r="J107" i="91" s="1"/>
  <c r="E107" i="92" s="1"/>
  <c r="G107" i="92" s="1"/>
  <c r="J107" i="92" s="1"/>
  <c r="E107" i="93" s="1"/>
  <c r="G107" i="93" s="1"/>
  <c r="J107" i="93" s="1"/>
  <c r="E107" i="94" s="1"/>
  <c r="G107" i="94" s="1"/>
  <c r="J107" i="94" s="1"/>
  <c r="E107" i="95" s="1"/>
  <c r="E7" i="89"/>
  <c r="G7" i="89" s="1"/>
  <c r="J7" i="89" s="1"/>
  <c r="E7" i="90" s="1"/>
  <c r="G7" i="90" s="1"/>
  <c r="J7" i="90" s="1"/>
  <c r="E7" i="91" s="1"/>
  <c r="E18" i="89"/>
  <c r="G18" i="89" s="1"/>
  <c r="J18" i="89" s="1"/>
  <c r="E18" i="90" s="1"/>
  <c r="G18" i="90" s="1"/>
  <c r="J18" i="90" s="1"/>
  <c r="E18" i="91" s="1"/>
  <c r="E8" i="89"/>
  <c r="G8" i="89" s="1"/>
  <c r="J8" i="89" s="1"/>
  <c r="E8" i="90" s="1"/>
  <c r="G8" i="90" s="1"/>
  <c r="J8" i="90" s="1"/>
  <c r="E8" i="91" s="1"/>
  <c r="E117" i="92"/>
  <c r="G117" i="92" s="1"/>
  <c r="J117" i="92" s="1"/>
  <c r="E117" i="93" s="1"/>
  <c r="G117" i="93" s="1"/>
  <c r="J117" i="93" s="1"/>
  <c r="E117" i="94" s="1"/>
  <c r="G117" i="94" s="1"/>
  <c r="J117" i="94" s="1"/>
  <c r="E117" i="95" s="1"/>
  <c r="E13" i="89"/>
  <c r="G13" i="89" s="1"/>
  <c r="J13" i="89" s="1"/>
  <c r="E13" i="90" s="1"/>
  <c r="G13" i="90" s="1"/>
  <c r="J13" i="90" s="1"/>
  <c r="E13" i="91" s="1"/>
  <c r="E16" i="89"/>
  <c r="G16" i="89" s="1"/>
  <c r="J16" i="89" s="1"/>
  <c r="E16" i="90" s="1"/>
  <c r="G16" i="90" s="1"/>
  <c r="J16" i="90" s="1"/>
  <c r="E16" i="91" s="1"/>
  <c r="E15" i="89"/>
  <c r="G15" i="89" s="1"/>
  <c r="J15" i="89" s="1"/>
  <c r="E15" i="90" s="1"/>
  <c r="G15" i="90" s="1"/>
  <c r="J15" i="90" s="1"/>
  <c r="E15" i="91" s="1"/>
  <c r="E14" i="89"/>
  <c r="G14" i="89" s="1"/>
  <c r="J14" i="89" s="1"/>
  <c r="E14" i="90" s="1"/>
  <c r="G14" i="90" s="1"/>
  <c r="J14" i="90" s="1"/>
  <c r="E14" i="91" s="1"/>
  <c r="E235" i="90"/>
  <c r="G235" i="90" s="1"/>
  <c r="J235" i="90" s="1"/>
  <c r="G244" i="90"/>
  <c r="J244" i="90" s="1"/>
  <c r="E236" i="90"/>
  <c r="G236" i="90" s="1"/>
  <c r="J236" i="90" s="1"/>
  <c r="G88" i="90"/>
  <c r="J88" i="90" s="1"/>
  <c r="E88" i="91" s="1"/>
  <c r="E87" i="90"/>
  <c r="G87" i="90" s="1"/>
  <c r="J87" i="90" s="1"/>
  <c r="G251" i="90"/>
  <c r="J251" i="90" s="1"/>
  <c r="E243" i="90"/>
  <c r="G243" i="90" s="1"/>
  <c r="J243" i="90" s="1"/>
  <c r="E111" i="92"/>
  <c r="G111" i="92" s="1"/>
  <c r="J111" i="92" s="1"/>
  <c r="E111" i="93" s="1"/>
  <c r="G111" i="93" s="1"/>
  <c r="J111" i="93" s="1"/>
  <c r="E111" i="94" s="1"/>
  <c r="G111" i="94" s="1"/>
  <c r="J111" i="94" s="1"/>
  <c r="E111" i="95" s="1"/>
  <c r="G246" i="91"/>
  <c r="J246" i="91" s="1"/>
  <c r="E238" i="91"/>
  <c r="G238" i="91" s="1"/>
  <c r="J238" i="91" s="1"/>
  <c r="E108" i="92"/>
  <c r="G108" i="92" s="1"/>
  <c r="J108" i="92" s="1"/>
  <c r="E108" i="93" s="1"/>
  <c r="G108" i="93" s="1"/>
  <c r="J108" i="93" s="1"/>
  <c r="E108" i="94" s="1"/>
  <c r="G108" i="94" s="1"/>
  <c r="J108" i="94" s="1"/>
  <c r="E108" i="95" s="1"/>
  <c r="E112" i="92"/>
  <c r="G112" i="92" s="1"/>
  <c r="J112" i="92" s="1"/>
  <c r="E112" i="93" s="1"/>
  <c r="G112" i="93" s="1"/>
  <c r="J112" i="93" s="1"/>
  <c r="E112" i="94" s="1"/>
  <c r="G112" i="94" s="1"/>
  <c r="J112" i="94" s="1"/>
  <c r="E112" i="95" s="1"/>
  <c r="E115" i="92"/>
  <c r="G115" i="92" s="1"/>
  <c r="J115" i="92" s="1"/>
  <c r="E115" i="93" s="1"/>
  <c r="G115" i="93" s="1"/>
  <c r="J115" i="93" s="1"/>
  <c r="E115" i="94" s="1"/>
  <c r="G115" i="94" s="1"/>
  <c r="J115" i="94" s="1"/>
  <c r="E115" i="95" s="1"/>
  <c r="G250" i="91"/>
  <c r="J250" i="91" s="1"/>
  <c r="E242" i="91"/>
  <c r="E116" i="92"/>
  <c r="G116" i="92" s="1"/>
  <c r="J116" i="92" s="1"/>
  <c r="E116" i="93" s="1"/>
  <c r="G116" i="93" s="1"/>
  <c r="J116" i="93" s="1"/>
  <c r="E116" i="94" s="1"/>
  <c r="G116" i="94" s="1"/>
  <c r="J116" i="94" s="1"/>
  <c r="E116" i="95" s="1"/>
  <c r="E110" i="92"/>
  <c r="G110" i="92" s="1"/>
  <c r="J110" i="92" s="1"/>
  <c r="E110" i="93" s="1"/>
  <c r="G110" i="93" s="1"/>
  <c r="J110" i="93" s="1"/>
  <c r="E110" i="94" s="1"/>
  <c r="G110" i="94" s="1"/>
  <c r="J110" i="94" s="1"/>
  <c r="E110" i="95" s="1"/>
  <c r="E6" i="89"/>
  <c r="G6" i="89" s="1"/>
  <c r="J6" i="89" s="1"/>
  <c r="E6" i="90" s="1"/>
  <c r="G6" i="90" s="1"/>
  <c r="J6" i="90" s="1"/>
  <c r="E6" i="91" s="1"/>
  <c r="G86" i="92"/>
  <c r="J86" i="92" s="1"/>
  <c r="E86" i="93" s="1"/>
  <c r="G234" i="90"/>
  <c r="J234" i="90" s="1"/>
  <c r="E234" i="91" s="1"/>
  <c r="G247" i="90"/>
  <c r="J247" i="90" s="1"/>
  <c r="G230" i="92"/>
  <c r="J230" i="92" s="1"/>
  <c r="E230" i="93" s="1"/>
  <c r="G240" i="100"/>
  <c r="J240" i="100" s="1"/>
  <c r="G232" i="100"/>
  <c r="J232" i="100" s="1"/>
  <c r="G259" i="100"/>
  <c r="J259" i="100" s="1"/>
  <c r="G228" i="92"/>
  <c r="J228" i="92" s="1"/>
  <c r="E228" i="93" s="1"/>
  <c r="G227" i="92"/>
  <c r="J227" i="92" s="1"/>
  <c r="E227" i="93" s="1"/>
  <c r="G231" i="105"/>
  <c r="J231" i="105" s="1"/>
  <c r="G239" i="105"/>
  <c r="J239" i="105" s="1"/>
  <c r="G253" i="91"/>
  <c r="J253" i="91" s="1"/>
  <c r="G259" i="90"/>
  <c r="J259" i="90" s="1"/>
  <c r="G173" i="90"/>
  <c r="J173" i="90" s="1"/>
  <c r="E173" i="91" s="1"/>
  <c r="G174" i="90"/>
  <c r="J174" i="90" s="1"/>
  <c r="E174" i="91" s="1"/>
  <c r="G103" i="90"/>
  <c r="J103" i="90" s="1"/>
  <c r="E103" i="91" s="1"/>
  <c r="G102" i="90"/>
  <c r="J102" i="90" s="1"/>
  <c r="E102" i="91" s="1"/>
  <c r="G5" i="77"/>
  <c r="J5" i="77" s="1"/>
  <c r="E5" i="78" s="1"/>
  <c r="G24" i="93"/>
  <c r="J24" i="93" s="1"/>
  <c r="E24" i="94" s="1"/>
  <c r="G21" i="93"/>
  <c r="J21" i="93" s="1"/>
  <c r="E21" i="94" s="1"/>
  <c r="G19" i="93"/>
  <c r="J19" i="93" s="1"/>
  <c r="E19" i="94" s="1"/>
  <c r="G22" i="93"/>
  <c r="J22" i="93" s="1"/>
  <c r="E22" i="94" s="1"/>
  <c r="G26" i="93"/>
  <c r="J26" i="93" s="1"/>
  <c r="E26" i="94" s="1"/>
  <c r="G90" i="93"/>
  <c r="J90" i="93" s="1"/>
  <c r="E90" i="94" s="1"/>
  <c r="G23" i="93"/>
  <c r="J23" i="93" s="1"/>
  <c r="E23" i="94" s="1"/>
  <c r="G25" i="93"/>
  <c r="J25" i="93" s="1"/>
  <c r="E25" i="94" s="1"/>
  <c r="G20" i="93"/>
  <c r="J20" i="93" s="1"/>
  <c r="G97" i="94"/>
  <c r="J97" i="94" s="1"/>
  <c r="E97" i="95" s="1"/>
  <c r="G248" i="90"/>
  <c r="J248" i="90" s="1"/>
  <c r="G82" i="90"/>
  <c r="J82" i="90" s="1"/>
  <c r="E82" i="91" s="1"/>
  <c r="G254" i="90"/>
  <c r="J254" i="90" s="1"/>
  <c r="G131" i="88"/>
  <c r="J131" i="88" s="1"/>
  <c r="E131" i="89" s="1"/>
  <c r="G134" i="88"/>
  <c r="J134" i="88" s="1"/>
  <c r="E134" i="89" s="1"/>
  <c r="G59" i="92"/>
  <c r="J59" i="92" s="1"/>
  <c r="E59" i="93" s="1"/>
  <c r="G72" i="93"/>
  <c r="J72" i="93" s="1"/>
  <c r="E72" i="94" s="1"/>
  <c r="G101" i="93"/>
  <c r="J101" i="93" s="1"/>
  <c r="E101" i="94" s="1"/>
  <c r="G38" i="92"/>
  <c r="J38" i="92" s="1"/>
  <c r="E38" i="93" s="1"/>
  <c r="G89" i="93"/>
  <c r="J89" i="93" s="1"/>
  <c r="E89" i="94" s="1"/>
  <c r="G144" i="93"/>
  <c r="J144" i="93" s="1"/>
  <c r="E144" i="94" s="1"/>
  <c r="G172" i="93"/>
  <c r="J172" i="93" s="1"/>
  <c r="E172" i="94" s="1"/>
  <c r="G37" i="92"/>
  <c r="J37" i="92" s="1"/>
  <c r="E37" i="93" s="1"/>
  <c r="G214" i="91"/>
  <c r="J214" i="91" s="1"/>
  <c r="E214" i="92" s="1"/>
  <c r="G192" i="93"/>
  <c r="J192" i="93" s="1"/>
  <c r="E192" i="94" s="1"/>
  <c r="G54" i="92"/>
  <c r="J54" i="92" s="1"/>
  <c r="E54" i="93" s="1"/>
  <c r="G27" i="92"/>
  <c r="J27" i="92" s="1"/>
  <c r="E27" i="93" s="1"/>
  <c r="G42" i="92"/>
  <c r="J42" i="92" s="1"/>
  <c r="E42" i="93" s="1"/>
  <c r="G66" i="93"/>
  <c r="J66" i="93" s="1"/>
  <c r="E66" i="94" s="1"/>
  <c r="G33" i="92"/>
  <c r="J33" i="92" s="1"/>
  <c r="E33" i="93" s="1"/>
  <c r="G179" i="93"/>
  <c r="J179" i="93" s="1"/>
  <c r="E179" i="94" s="1"/>
  <c r="G170" i="93"/>
  <c r="J170" i="93" s="1"/>
  <c r="E170" i="94" s="1"/>
  <c r="G138" i="93"/>
  <c r="J138" i="93" s="1"/>
  <c r="E138" i="94" s="1"/>
  <c r="G154" i="93"/>
  <c r="J154" i="93" s="1"/>
  <c r="E154" i="94" s="1"/>
  <c r="G51" i="92"/>
  <c r="J51" i="92" s="1"/>
  <c r="E51" i="93" s="1"/>
  <c r="G145" i="93"/>
  <c r="J145" i="93" s="1"/>
  <c r="E145" i="94" s="1"/>
  <c r="G28" i="92"/>
  <c r="J28" i="92" s="1"/>
  <c r="E28" i="93" s="1"/>
  <c r="G34" i="92"/>
  <c r="J34" i="92" s="1"/>
  <c r="E34" i="93" s="1"/>
  <c r="G68" i="93"/>
  <c r="J68" i="93" s="1"/>
  <c r="E68" i="94" s="1"/>
  <c r="G222" i="93"/>
  <c r="J222" i="93" s="1"/>
  <c r="E222" i="94" s="1"/>
  <c r="G137" i="93"/>
  <c r="J137" i="93" s="1"/>
  <c r="E137" i="94" s="1"/>
  <c r="G215" i="93"/>
  <c r="J215" i="93" s="1"/>
  <c r="E215" i="94" s="1"/>
  <c r="G184" i="93"/>
  <c r="J184" i="93" s="1"/>
  <c r="E184" i="94" s="1"/>
  <c r="G62" i="93"/>
  <c r="J62" i="93" s="1"/>
  <c r="E62" i="94" s="1"/>
  <c r="G220" i="93"/>
  <c r="J220" i="93" s="1"/>
  <c r="E220" i="94" s="1"/>
  <c r="G30" i="92"/>
  <c r="J30" i="92" s="1"/>
  <c r="E30" i="93" s="1"/>
  <c r="G80" i="93"/>
  <c r="J80" i="93" s="1"/>
  <c r="E80" i="94" s="1"/>
  <c r="G57" i="92"/>
  <c r="J57" i="92" s="1"/>
  <c r="E57" i="93" s="1"/>
  <c r="G53" i="92"/>
  <c r="J53" i="92" s="1"/>
  <c r="E53" i="93" s="1"/>
  <c r="G31" i="92"/>
  <c r="J31" i="92" s="1"/>
  <c r="E31" i="93" s="1"/>
  <c r="G44" i="92"/>
  <c r="J44" i="92" s="1"/>
  <c r="E44" i="93" s="1"/>
  <c r="G165" i="92"/>
  <c r="J165" i="92" s="1"/>
  <c r="E165" i="93" s="1"/>
  <c r="G130" i="93"/>
  <c r="J130" i="93" s="1"/>
  <c r="E130" i="94" s="1"/>
  <c r="G122" i="92"/>
  <c r="J122" i="92" s="1"/>
  <c r="E122" i="93" s="1"/>
  <c r="G55" i="92"/>
  <c r="J55" i="92" s="1"/>
  <c r="E55" i="93" s="1"/>
  <c r="G143" i="93"/>
  <c r="J143" i="93" s="1"/>
  <c r="E143" i="94" s="1"/>
  <c r="G49" i="92"/>
  <c r="J49" i="92" s="1"/>
  <c r="E49" i="93" s="1"/>
  <c r="G106" i="93"/>
  <c r="J106" i="93" s="1"/>
  <c r="E106" i="94" s="1"/>
  <c r="G183" i="93"/>
  <c r="J183" i="93" s="1"/>
  <c r="E183" i="94" s="1"/>
  <c r="G92" i="93"/>
  <c r="J92" i="93" s="1"/>
  <c r="E92" i="94" s="1"/>
  <c r="G225" i="93"/>
  <c r="J225" i="93" s="1"/>
  <c r="E225" i="94" s="1"/>
  <c r="G176" i="93"/>
  <c r="J176" i="93" s="1"/>
  <c r="E176" i="94" s="1"/>
  <c r="G221" i="92"/>
  <c r="J221" i="92" s="1"/>
  <c r="E221" i="93" s="1"/>
  <c r="G85" i="93"/>
  <c r="J85" i="93" s="1"/>
  <c r="E85" i="94" s="1"/>
  <c r="G142" i="93"/>
  <c r="J142" i="93" s="1"/>
  <c r="E142" i="94" s="1"/>
  <c r="G32" i="92"/>
  <c r="J32" i="92" s="1"/>
  <c r="E32" i="93" s="1"/>
  <c r="G141" i="93"/>
  <c r="J141" i="93" s="1"/>
  <c r="E141" i="94" s="1"/>
  <c r="G56" i="92"/>
  <c r="J56" i="92" s="1"/>
  <c r="E56" i="93" s="1"/>
  <c r="G91" i="93"/>
  <c r="J91" i="93" s="1"/>
  <c r="E91" i="94" s="1"/>
  <c r="G123" i="93"/>
  <c r="J123" i="93" s="1"/>
  <c r="E123" i="94" s="1"/>
  <c r="G99" i="93"/>
  <c r="J99" i="93" s="1"/>
  <c r="E99" i="94" s="1"/>
  <c r="G180" i="93"/>
  <c r="J180" i="93" s="1"/>
  <c r="E180" i="94" s="1"/>
  <c r="G74" i="94"/>
  <c r="J74" i="94" s="1"/>
  <c r="E74" i="95" s="1"/>
  <c r="G98" i="93"/>
  <c r="J98" i="93" s="1"/>
  <c r="E98" i="94" s="1"/>
  <c r="G69" i="93"/>
  <c r="J69" i="93" s="1"/>
  <c r="E69" i="94" s="1"/>
  <c r="G140" i="93"/>
  <c r="J140" i="93" s="1"/>
  <c r="E140" i="94" s="1"/>
  <c r="G162" i="93"/>
  <c r="J162" i="93" s="1"/>
  <c r="E162" i="94" s="1"/>
  <c r="G52" i="92"/>
  <c r="J52" i="92" s="1"/>
  <c r="E52" i="93" s="1"/>
  <c r="G168" i="93"/>
  <c r="J168" i="93" s="1"/>
  <c r="E168" i="94" s="1"/>
  <c r="G167" i="93"/>
  <c r="J167" i="93" s="1"/>
  <c r="E167" i="94" s="1"/>
  <c r="G46" i="92"/>
  <c r="J46" i="92" s="1"/>
  <c r="E46" i="93" s="1"/>
  <c r="G163" i="93"/>
  <c r="J163" i="93" s="1"/>
  <c r="E163" i="94" s="1"/>
  <c r="G118" i="93"/>
  <c r="J118" i="93" s="1"/>
  <c r="E118" i="94" s="1"/>
  <c r="G96" i="92"/>
  <c r="J96" i="92" s="1"/>
  <c r="E96" i="93" s="1"/>
  <c r="G95" i="93"/>
  <c r="J95" i="93" s="1"/>
  <c r="E95" i="94" s="1"/>
  <c r="G160" i="93"/>
  <c r="J160" i="93" s="1"/>
  <c r="E160" i="94" s="1"/>
  <c r="G48" i="92"/>
  <c r="J48" i="92" s="1"/>
  <c r="E48" i="93" s="1"/>
  <c r="G100" i="93"/>
  <c r="J100" i="93" s="1"/>
  <c r="E100" i="94" s="1"/>
  <c r="G121" i="93"/>
  <c r="J121" i="93" s="1"/>
  <c r="E121" i="94" s="1"/>
  <c r="G120" i="93"/>
  <c r="J120" i="93" s="1"/>
  <c r="E120" i="94" s="1"/>
  <c r="G161" i="92"/>
  <c r="J161" i="92" s="1"/>
  <c r="E161" i="93" s="1"/>
  <c r="G81" i="93"/>
  <c r="J81" i="93" s="1"/>
  <c r="E81" i="94" s="1"/>
  <c r="G77" i="93"/>
  <c r="J77" i="93" s="1"/>
  <c r="E77" i="94" s="1"/>
  <c r="G139" i="93"/>
  <c r="J139" i="93" s="1"/>
  <c r="E139" i="94" s="1"/>
  <c r="G65" i="93"/>
  <c r="J65" i="93" s="1"/>
  <c r="E65" i="94" s="1"/>
  <c r="G61" i="93"/>
  <c r="J61" i="93" s="1"/>
  <c r="E61" i="94" s="1"/>
  <c r="G29" i="92"/>
  <c r="J29" i="92" s="1"/>
  <c r="E29" i="93" s="1"/>
  <c r="G119" i="92"/>
  <c r="J119" i="92" s="1"/>
  <c r="E119" i="93" s="1"/>
  <c r="G185" i="93"/>
  <c r="J185" i="93" s="1"/>
  <c r="E185" i="94" s="1"/>
  <c r="G36" i="92"/>
  <c r="J36" i="92" s="1"/>
  <c r="E36" i="93" s="1"/>
  <c r="G47" i="92"/>
  <c r="J47" i="92" s="1"/>
  <c r="E47" i="93" s="1"/>
  <c r="G50" i="92"/>
  <c r="J50" i="92" s="1"/>
  <c r="E50" i="93" s="1"/>
  <c r="G64" i="93"/>
  <c r="J64" i="93" s="1"/>
  <c r="E64" i="94" s="1"/>
  <c r="G67" i="93"/>
  <c r="J67" i="93" s="1"/>
  <c r="E67" i="94" s="1"/>
  <c r="G93" i="93"/>
  <c r="J93" i="93" s="1"/>
  <c r="E93" i="94" s="1"/>
  <c r="G79" i="93"/>
  <c r="J79" i="93" s="1"/>
  <c r="E79" i="94" s="1"/>
  <c r="G40" i="92"/>
  <c r="J40" i="92" s="1"/>
  <c r="E40" i="93" s="1"/>
  <c r="G58" i="92"/>
  <c r="J58" i="92" s="1"/>
  <c r="E58" i="93" s="1"/>
  <c r="G158" i="93"/>
  <c r="J158" i="93" s="1"/>
  <c r="E158" i="94" s="1"/>
  <c r="G43" i="92"/>
  <c r="J43" i="92" s="1"/>
  <c r="E43" i="93" s="1"/>
  <c r="G223" i="93"/>
  <c r="J223" i="93" s="1"/>
  <c r="E223" i="94" s="1"/>
  <c r="G171" i="93"/>
  <c r="J171" i="93" s="1"/>
  <c r="E171" i="94" s="1"/>
  <c r="G166" i="93"/>
  <c r="J166" i="93" s="1"/>
  <c r="E166" i="94" s="1"/>
  <c r="G224" i="93"/>
  <c r="J224" i="93" s="1"/>
  <c r="E224" i="94" s="1"/>
  <c r="G41" i="92"/>
  <c r="J41" i="92" s="1"/>
  <c r="E41" i="93" s="1"/>
  <c r="G159" i="93"/>
  <c r="J159" i="93" s="1"/>
  <c r="E159" i="94" s="1"/>
  <c r="G164" i="93"/>
  <c r="J164" i="93" s="1"/>
  <c r="E164" i="94" s="1"/>
  <c r="G78" i="93"/>
  <c r="J78" i="93" s="1"/>
  <c r="E78" i="94" s="1"/>
  <c r="G146" i="93"/>
  <c r="J146" i="93" s="1"/>
  <c r="E146" i="94" s="1"/>
  <c r="G186" i="92"/>
  <c r="J186" i="92" s="1"/>
  <c r="E186" i="93" s="1"/>
  <c r="G258" i="92"/>
  <c r="J258" i="92" s="1"/>
  <c r="E258" i="93" s="1"/>
  <c r="G255" i="92"/>
  <c r="J255" i="92" s="1"/>
  <c r="E255" i="93" s="1"/>
  <c r="G104" i="92"/>
  <c r="J104" i="92" s="1"/>
  <c r="E104" i="93" s="1"/>
  <c r="G256" i="92"/>
  <c r="J256" i="92" s="1"/>
  <c r="E256" i="93" s="1"/>
  <c r="G233" i="92"/>
  <c r="J233" i="92" s="1"/>
  <c r="E233" i="93" s="1"/>
  <c r="G191" i="92"/>
  <c r="J191" i="92" s="1"/>
  <c r="E191" i="93" s="1"/>
  <c r="G190" i="92"/>
  <c r="J190" i="92" s="1"/>
  <c r="E190" i="93" s="1"/>
  <c r="G132" i="91"/>
  <c r="J132" i="91" s="1"/>
  <c r="E132" i="92" s="1"/>
  <c r="G135" i="91"/>
  <c r="J135" i="91" s="1"/>
  <c r="E135" i="92" s="1"/>
  <c r="G133" i="90"/>
  <c r="J133" i="90" s="1"/>
  <c r="E133" i="91" s="1"/>
  <c r="G136" i="90"/>
  <c r="J136" i="90" s="1"/>
  <c r="E136" i="91" s="1"/>
  <c r="G251" i="91" l="1"/>
  <c r="J251" i="91" s="1"/>
  <c r="E243" i="91"/>
  <c r="G243" i="91" s="1"/>
  <c r="J243" i="91" s="1"/>
  <c r="G246" i="92"/>
  <c r="J246" i="92" s="1"/>
  <c r="E246" i="93" s="1"/>
  <c r="E238" i="92"/>
  <c r="G238" i="92" s="1"/>
  <c r="J238" i="92" s="1"/>
  <c r="G244" i="91"/>
  <c r="J244" i="91" s="1"/>
  <c r="E236" i="91"/>
  <c r="G236" i="91" s="1"/>
  <c r="J236" i="91" s="1"/>
  <c r="E235" i="91"/>
  <c r="G235" i="91" s="1"/>
  <c r="J235" i="91" s="1"/>
  <c r="G88" i="91"/>
  <c r="J88" i="91" s="1"/>
  <c r="E88" i="92" s="1"/>
  <c r="E87" i="91"/>
  <c r="G87" i="91" s="1"/>
  <c r="J87" i="91" s="1"/>
  <c r="E20" i="94"/>
  <c r="G20" i="94" s="1"/>
  <c r="J20" i="94" s="1"/>
  <c r="E20" i="95" s="1"/>
  <c r="G20" i="95" s="1"/>
  <c r="J20" i="95" s="1"/>
  <c r="G242" i="91"/>
  <c r="J242" i="91" s="1"/>
  <c r="G86" i="93"/>
  <c r="J86" i="93" s="1"/>
  <c r="E86" i="94" s="1"/>
  <c r="G228" i="93"/>
  <c r="J228" i="93" s="1"/>
  <c r="E228" i="94" s="1"/>
  <c r="G232" i="101"/>
  <c r="J232" i="101" s="1"/>
  <c r="G240" i="101"/>
  <c r="J240" i="101" s="1"/>
  <c r="G231" i="106"/>
  <c r="J231" i="106" s="1"/>
  <c r="G239" i="106"/>
  <c r="J239" i="106" s="1"/>
  <c r="G230" i="93"/>
  <c r="J230" i="93" s="1"/>
  <c r="E230" i="94" s="1"/>
  <c r="G227" i="93"/>
  <c r="J227" i="93" s="1"/>
  <c r="E227" i="94" s="1"/>
  <c r="G234" i="91"/>
  <c r="J234" i="91" s="1"/>
  <c r="E234" i="92" s="1"/>
  <c r="G247" i="91"/>
  <c r="J247" i="91" s="1"/>
  <c r="G253" i="92"/>
  <c r="J253" i="92" s="1"/>
  <c r="E253" i="93" s="1"/>
  <c r="G259" i="91"/>
  <c r="J259" i="91" s="1"/>
  <c r="G173" i="91"/>
  <c r="J173" i="91" s="1"/>
  <c r="E173" i="92" s="1"/>
  <c r="G174" i="91"/>
  <c r="J174" i="91" s="1"/>
  <c r="E174" i="92" s="1"/>
  <c r="G102" i="91"/>
  <c r="J102" i="91" s="1"/>
  <c r="E102" i="92" s="1"/>
  <c r="G15" i="91"/>
  <c r="J15" i="91" s="1"/>
  <c r="E15" i="92" s="1"/>
  <c r="G13" i="91"/>
  <c r="J13" i="91" s="1"/>
  <c r="E13" i="92" s="1"/>
  <c r="G14" i="91"/>
  <c r="J14" i="91" s="1"/>
  <c r="E14" i="92" s="1"/>
  <c r="G19" i="94"/>
  <c r="J19" i="94" s="1"/>
  <c r="E19" i="95" s="1"/>
  <c r="G16" i="91"/>
  <c r="J16" i="91" s="1"/>
  <c r="E16" i="92" s="1"/>
  <c r="G23" i="94"/>
  <c r="J23" i="94" s="1"/>
  <c r="E23" i="95" s="1"/>
  <c r="G90" i="94"/>
  <c r="J90" i="94" s="1"/>
  <c r="E90" i="95" s="1"/>
  <c r="G26" i="94"/>
  <c r="J26" i="94" s="1"/>
  <c r="E26" i="95" s="1"/>
  <c r="G18" i="91"/>
  <c r="J18" i="91" s="1"/>
  <c r="E18" i="92" s="1"/>
  <c r="G24" i="94"/>
  <c r="J24" i="94" s="1"/>
  <c r="E24" i="95" s="1"/>
  <c r="G25" i="94"/>
  <c r="J25" i="94" s="1"/>
  <c r="E25" i="95" s="1"/>
  <c r="G97" i="95"/>
  <c r="J97" i="95" s="1"/>
  <c r="G8" i="91"/>
  <c r="J8" i="91" s="1"/>
  <c r="E8" i="92" s="1"/>
  <c r="G17" i="91"/>
  <c r="J17" i="91" s="1"/>
  <c r="E17" i="92" s="1"/>
  <c r="G224" i="94"/>
  <c r="J224" i="94" s="1"/>
  <c r="E224" i="95" s="1"/>
  <c r="G6" i="91"/>
  <c r="J6" i="91" s="1"/>
  <c r="G7" i="91"/>
  <c r="J7" i="91" s="1"/>
  <c r="E7" i="92" s="1"/>
  <c r="G22" i="94"/>
  <c r="J22" i="94" s="1"/>
  <c r="E22" i="95" s="1"/>
  <c r="G21" i="94"/>
  <c r="J21" i="94" s="1"/>
  <c r="E21" i="95" s="1"/>
  <c r="G131" i="89"/>
  <c r="J131" i="89" s="1"/>
  <c r="E131" i="90" s="1"/>
  <c r="G134" i="89"/>
  <c r="J134" i="89" s="1"/>
  <c r="E134" i="90" s="1"/>
  <c r="G103" i="91"/>
  <c r="J103" i="91" s="1"/>
  <c r="E103" i="92" s="1"/>
  <c r="G254" i="91"/>
  <c r="J254" i="91" s="1"/>
  <c r="G248" i="91"/>
  <c r="J248" i="91" s="1"/>
  <c r="G82" i="91"/>
  <c r="J82" i="91" s="1"/>
  <c r="E82" i="92" s="1"/>
  <c r="G130" i="94"/>
  <c r="J130" i="94" s="1"/>
  <c r="E130" i="95" s="1"/>
  <c r="G78" i="94"/>
  <c r="J78" i="94" s="1"/>
  <c r="E78" i="95" s="1"/>
  <c r="G161" i="93"/>
  <c r="J161" i="93" s="1"/>
  <c r="E161" i="94" s="1"/>
  <c r="G116" i="95"/>
  <c r="J116" i="95" s="1"/>
  <c r="G164" i="94"/>
  <c r="J164" i="94" s="1"/>
  <c r="E164" i="95" s="1"/>
  <c r="G43" i="93"/>
  <c r="J43" i="93" s="1"/>
  <c r="E43" i="94" s="1"/>
  <c r="G64" i="94"/>
  <c r="J64" i="94" s="1"/>
  <c r="E64" i="95" s="1"/>
  <c r="G115" i="95"/>
  <c r="J115" i="95" s="1"/>
  <c r="G160" i="94"/>
  <c r="J160" i="94" s="1"/>
  <c r="E160" i="95" s="1"/>
  <c r="G69" i="94"/>
  <c r="J69" i="94" s="1"/>
  <c r="E69" i="95" s="1"/>
  <c r="G91" i="94"/>
  <c r="J91" i="94" s="1"/>
  <c r="E91" i="95" s="1"/>
  <c r="G106" i="94"/>
  <c r="J106" i="94" s="1"/>
  <c r="E106" i="95" s="1"/>
  <c r="G62" i="94"/>
  <c r="J62" i="94" s="1"/>
  <c r="E62" i="95" s="1"/>
  <c r="G33" i="93"/>
  <c r="J33" i="93" s="1"/>
  <c r="E33" i="94" s="1"/>
  <c r="G171" i="94"/>
  <c r="J171" i="94" s="1"/>
  <c r="E171" i="95" s="1"/>
  <c r="G108" i="95"/>
  <c r="J108" i="95" s="1"/>
  <c r="G67" i="94"/>
  <c r="J67" i="94" s="1"/>
  <c r="E67" i="95" s="1"/>
  <c r="G140" i="94"/>
  <c r="J140" i="94" s="1"/>
  <c r="E140" i="95" s="1"/>
  <c r="G183" i="94"/>
  <c r="J183" i="94" s="1"/>
  <c r="E183" i="95" s="1"/>
  <c r="G220" i="94"/>
  <c r="J220" i="94" s="1"/>
  <c r="E220" i="95" s="1"/>
  <c r="G159" i="94"/>
  <c r="J159" i="94" s="1"/>
  <c r="E159" i="95" s="1"/>
  <c r="G158" i="94"/>
  <c r="J158" i="94" s="1"/>
  <c r="E158" i="95" s="1"/>
  <c r="G50" i="93"/>
  <c r="J50" i="93" s="1"/>
  <c r="E50" i="94" s="1"/>
  <c r="G61" i="94"/>
  <c r="J61" i="94" s="1"/>
  <c r="E61" i="95" s="1"/>
  <c r="G95" i="94"/>
  <c r="J95" i="94" s="1"/>
  <c r="E95" i="95" s="1"/>
  <c r="G167" i="94"/>
  <c r="J167" i="94" s="1"/>
  <c r="E167" i="95" s="1"/>
  <c r="G112" i="95"/>
  <c r="J112" i="95" s="1"/>
  <c r="G49" i="93"/>
  <c r="J49" i="93" s="1"/>
  <c r="E49" i="94" s="1"/>
  <c r="G51" i="93"/>
  <c r="J51" i="93" s="1"/>
  <c r="E51" i="94" s="1"/>
  <c r="G38" i="93"/>
  <c r="J38" i="93" s="1"/>
  <c r="E38" i="94" s="1"/>
  <c r="G146" i="94"/>
  <c r="J146" i="94" s="1"/>
  <c r="E146" i="95" s="1"/>
  <c r="G81" i="94"/>
  <c r="J81" i="94" s="1"/>
  <c r="E81" i="95" s="1"/>
  <c r="G142" i="94"/>
  <c r="J142" i="94" s="1"/>
  <c r="E142" i="95" s="1"/>
  <c r="G223" i="94"/>
  <c r="J223" i="94" s="1"/>
  <c r="E223" i="95" s="1"/>
  <c r="G48" i="93"/>
  <c r="J48" i="93" s="1"/>
  <c r="E48" i="94" s="1"/>
  <c r="G179" i="94"/>
  <c r="J179" i="94" s="1"/>
  <c r="E179" i="95" s="1"/>
  <c r="G41" i="93"/>
  <c r="J41" i="93" s="1"/>
  <c r="E41" i="94" s="1"/>
  <c r="G58" i="93"/>
  <c r="J58" i="93" s="1"/>
  <c r="E58" i="94" s="1"/>
  <c r="G47" i="93"/>
  <c r="J47" i="93" s="1"/>
  <c r="E47" i="94" s="1"/>
  <c r="G65" i="94"/>
  <c r="J65" i="94" s="1"/>
  <c r="E65" i="95" s="1"/>
  <c r="G121" i="94"/>
  <c r="J121" i="94" s="1"/>
  <c r="E121" i="95" s="1"/>
  <c r="G168" i="94"/>
  <c r="J168" i="94" s="1"/>
  <c r="E168" i="95" s="1"/>
  <c r="G56" i="93"/>
  <c r="J56" i="93" s="1"/>
  <c r="E56" i="94" s="1"/>
  <c r="G221" i="93"/>
  <c r="J221" i="93" s="1"/>
  <c r="E221" i="94" s="1"/>
  <c r="G80" i="94"/>
  <c r="J80" i="94" s="1"/>
  <c r="E80" i="95" s="1"/>
  <c r="G154" i="94"/>
  <c r="J154" i="94" s="1"/>
  <c r="E154" i="95" s="1"/>
  <c r="G101" i="94"/>
  <c r="J101" i="94" s="1"/>
  <c r="E101" i="95" s="1"/>
  <c r="G40" i="93"/>
  <c r="J40" i="93" s="1"/>
  <c r="E40" i="94" s="1"/>
  <c r="G36" i="93"/>
  <c r="J36" i="93" s="1"/>
  <c r="E36" i="94" s="1"/>
  <c r="G100" i="94"/>
  <c r="J100" i="94" s="1"/>
  <c r="E100" i="95" s="1"/>
  <c r="G52" i="93"/>
  <c r="J52" i="93" s="1"/>
  <c r="E52" i="94" s="1"/>
  <c r="G74" i="95"/>
  <c r="J74" i="95" s="1"/>
  <c r="G176" i="94"/>
  <c r="J176" i="94" s="1"/>
  <c r="E176" i="95" s="1"/>
  <c r="G31" i="93"/>
  <c r="J31" i="93" s="1"/>
  <c r="E31" i="94" s="1"/>
  <c r="G34" i="93"/>
  <c r="J34" i="93" s="1"/>
  <c r="E34" i="94" s="1"/>
  <c r="G37" i="93"/>
  <c r="J37" i="93" s="1"/>
  <c r="E37" i="94" s="1"/>
  <c r="G111" i="95"/>
  <c r="J111" i="95" s="1"/>
  <c r="G137" i="94"/>
  <c r="J137" i="94" s="1"/>
  <c r="E137" i="95" s="1"/>
  <c r="G166" i="94"/>
  <c r="J166" i="94" s="1"/>
  <c r="E166" i="95" s="1"/>
  <c r="G79" i="94"/>
  <c r="J79" i="94" s="1"/>
  <c r="E79" i="95" s="1"/>
  <c r="G185" i="94"/>
  <c r="J185" i="94" s="1"/>
  <c r="E185" i="95" s="1"/>
  <c r="G118" i="94"/>
  <c r="J118" i="94" s="1"/>
  <c r="E118" i="95" s="1"/>
  <c r="G180" i="94"/>
  <c r="J180" i="94" s="1"/>
  <c r="E180" i="95" s="1"/>
  <c r="G225" i="94"/>
  <c r="J225" i="94" s="1"/>
  <c r="E225" i="95" s="1"/>
  <c r="G55" i="93"/>
  <c r="J55" i="93" s="1"/>
  <c r="E55" i="94" s="1"/>
  <c r="G53" i="93"/>
  <c r="J53" i="93" s="1"/>
  <c r="E53" i="94" s="1"/>
  <c r="G28" i="93"/>
  <c r="J28" i="93" s="1"/>
  <c r="E28" i="94" s="1"/>
  <c r="G172" i="94"/>
  <c r="J172" i="94" s="1"/>
  <c r="E172" i="95" s="1"/>
  <c r="G93" i="94"/>
  <c r="J93" i="94" s="1"/>
  <c r="E93" i="95" s="1"/>
  <c r="G119" i="93"/>
  <c r="J119" i="93" s="1"/>
  <c r="E119" i="94" s="1"/>
  <c r="G77" i="94"/>
  <c r="J77" i="94" s="1"/>
  <c r="E77" i="95" s="1"/>
  <c r="G163" i="94"/>
  <c r="J163" i="94" s="1"/>
  <c r="E163" i="95" s="1"/>
  <c r="G99" i="94"/>
  <c r="J99" i="94" s="1"/>
  <c r="E99" i="95" s="1"/>
  <c r="G32" i="93"/>
  <c r="J32" i="93" s="1"/>
  <c r="E32" i="94" s="1"/>
  <c r="G122" i="93"/>
  <c r="J122" i="93" s="1"/>
  <c r="E122" i="94" s="1"/>
  <c r="G215" i="94"/>
  <c r="J215" i="94" s="1"/>
  <c r="E215" i="95" s="1"/>
  <c r="G27" i="93"/>
  <c r="J27" i="93" s="1"/>
  <c r="E27" i="94" s="1"/>
  <c r="G54" i="93"/>
  <c r="J54" i="93" s="1"/>
  <c r="E54" i="94" s="1"/>
  <c r="G29" i="93"/>
  <c r="J29" i="93" s="1"/>
  <c r="E29" i="94" s="1"/>
  <c r="G139" i="94"/>
  <c r="J139" i="94" s="1"/>
  <c r="E139" i="95" s="1"/>
  <c r="G120" i="94"/>
  <c r="J120" i="94" s="1"/>
  <c r="E120" i="95" s="1"/>
  <c r="G107" i="95"/>
  <c r="J107" i="95" s="1"/>
  <c r="G96" i="93"/>
  <c r="J96" i="93" s="1"/>
  <c r="E96" i="94" s="1"/>
  <c r="G46" i="93"/>
  <c r="J46" i="93" s="1"/>
  <c r="E46" i="94" s="1"/>
  <c r="G162" i="94"/>
  <c r="J162" i="94" s="1"/>
  <c r="E162" i="95" s="1"/>
  <c r="G98" i="94"/>
  <c r="J98" i="94" s="1"/>
  <c r="E98" i="95" s="1"/>
  <c r="G123" i="94"/>
  <c r="J123" i="94" s="1"/>
  <c r="E123" i="95" s="1"/>
  <c r="G141" i="94"/>
  <c r="J141" i="94" s="1"/>
  <c r="E141" i="95" s="1"/>
  <c r="G85" i="94"/>
  <c r="J85" i="94" s="1"/>
  <c r="E85" i="95" s="1"/>
  <c r="G92" i="94"/>
  <c r="J92" i="94" s="1"/>
  <c r="E92" i="95" s="1"/>
  <c r="G143" i="94"/>
  <c r="J143" i="94" s="1"/>
  <c r="E143" i="95" s="1"/>
  <c r="G165" i="93"/>
  <c r="J165" i="93" s="1"/>
  <c r="E165" i="94" s="1"/>
  <c r="G57" i="93"/>
  <c r="J57" i="93" s="1"/>
  <c r="E57" i="94" s="1"/>
  <c r="G184" i="94"/>
  <c r="J184" i="94" s="1"/>
  <c r="E184" i="95" s="1"/>
  <c r="G222" i="94"/>
  <c r="J222" i="94" s="1"/>
  <c r="E222" i="95" s="1"/>
  <c r="G110" i="95"/>
  <c r="J110" i="95" s="1"/>
  <c r="G138" i="94"/>
  <c r="J138" i="94" s="1"/>
  <c r="E138" i="95" s="1"/>
  <c r="G66" i="94"/>
  <c r="J66" i="94" s="1"/>
  <c r="E66" i="95" s="1"/>
  <c r="G192" i="94"/>
  <c r="J192" i="94" s="1"/>
  <c r="E192" i="95" s="1"/>
  <c r="G144" i="94"/>
  <c r="J144" i="94" s="1"/>
  <c r="E144" i="95" s="1"/>
  <c r="G72" i="94"/>
  <c r="J72" i="94" s="1"/>
  <c r="E72" i="95" s="1"/>
  <c r="G44" i="93"/>
  <c r="J44" i="93" s="1"/>
  <c r="E44" i="94" s="1"/>
  <c r="G30" i="93"/>
  <c r="J30" i="93" s="1"/>
  <c r="E30" i="94" s="1"/>
  <c r="G117" i="95"/>
  <c r="J117" i="95" s="1"/>
  <c r="G68" i="94"/>
  <c r="J68" i="94" s="1"/>
  <c r="E68" i="95" s="1"/>
  <c r="G145" i="94"/>
  <c r="J145" i="94" s="1"/>
  <c r="E145" i="95" s="1"/>
  <c r="G170" i="94"/>
  <c r="J170" i="94" s="1"/>
  <c r="E170" i="95" s="1"/>
  <c r="G42" i="93"/>
  <c r="J42" i="93" s="1"/>
  <c r="E42" i="94" s="1"/>
  <c r="G214" i="92"/>
  <c r="J214" i="92" s="1"/>
  <c r="E214" i="93" s="1"/>
  <c r="G89" i="94"/>
  <c r="J89" i="94" s="1"/>
  <c r="E89" i="95" s="1"/>
  <c r="G59" i="93"/>
  <c r="J59" i="93" s="1"/>
  <c r="E59" i="94" s="1"/>
  <c r="G5" i="78"/>
  <c r="J5" i="78" s="1"/>
  <c r="E5" i="79" s="1"/>
  <c r="G186" i="93"/>
  <c r="J186" i="93" s="1"/>
  <c r="E186" i="94" s="1"/>
  <c r="G255" i="93"/>
  <c r="J255" i="93" s="1"/>
  <c r="E255" i="94" s="1"/>
  <c r="G104" i="93"/>
  <c r="J104" i="93" s="1"/>
  <c r="E104" i="94" s="1"/>
  <c r="G233" i="93"/>
  <c r="J233" i="93" s="1"/>
  <c r="E233" i="94" s="1"/>
  <c r="G256" i="93"/>
  <c r="J256" i="93" s="1"/>
  <c r="E256" i="94" s="1"/>
  <c r="G258" i="93"/>
  <c r="J258" i="93" s="1"/>
  <c r="E258" i="94" s="1"/>
  <c r="G191" i="93"/>
  <c r="J191" i="93" s="1"/>
  <c r="E191" i="94" s="1"/>
  <c r="G190" i="93"/>
  <c r="J190" i="93" s="1"/>
  <c r="E190" i="94" s="1"/>
  <c r="G133" i="91"/>
  <c r="J133" i="91" s="1"/>
  <c r="E133" i="92" s="1"/>
  <c r="G136" i="91"/>
  <c r="J136" i="91" s="1"/>
  <c r="E136" i="92" s="1"/>
  <c r="G132" i="92"/>
  <c r="J132" i="92" s="1"/>
  <c r="E132" i="93" s="1"/>
  <c r="G135" i="92"/>
  <c r="J135" i="92" s="1"/>
  <c r="E135" i="93" s="1"/>
  <c r="G20" i="96" l="1"/>
  <c r="J20" i="96" s="1"/>
  <c r="E20" i="97" s="1"/>
  <c r="G20" i="97" s="1"/>
  <c r="J20" i="97" s="1"/>
  <c r="G251" i="92"/>
  <c r="J251" i="92" s="1"/>
  <c r="E251" i="93" s="1"/>
  <c r="E243" i="92"/>
  <c r="G243" i="92" s="1"/>
  <c r="J243" i="92" s="1"/>
  <c r="E235" i="92"/>
  <c r="G235" i="92" s="1"/>
  <c r="J235" i="92" s="1"/>
  <c r="G244" i="92"/>
  <c r="J244" i="92" s="1"/>
  <c r="E244" i="93" s="1"/>
  <c r="E236" i="92"/>
  <c r="G236" i="92" s="1"/>
  <c r="J236" i="92" s="1"/>
  <c r="G246" i="93"/>
  <c r="J246" i="93" s="1"/>
  <c r="E246" i="94" s="1"/>
  <c r="E238" i="93"/>
  <c r="G238" i="93" s="1"/>
  <c r="J238" i="93" s="1"/>
  <c r="G88" i="92"/>
  <c r="J88" i="92" s="1"/>
  <c r="E88" i="93" s="1"/>
  <c r="E87" i="92"/>
  <c r="G87" i="92" s="1"/>
  <c r="J87" i="92" s="1"/>
  <c r="G250" i="92"/>
  <c r="J250" i="92" s="1"/>
  <c r="E250" i="93" s="1"/>
  <c r="E242" i="92"/>
  <c r="G242" i="92" s="1"/>
  <c r="J242" i="92" s="1"/>
  <c r="G86" i="94"/>
  <c r="J86" i="94" s="1"/>
  <c r="E86" i="95" s="1"/>
  <c r="G230" i="94"/>
  <c r="J230" i="94" s="1"/>
  <c r="E230" i="95" s="1"/>
  <c r="G239" i="107"/>
  <c r="J239" i="107" s="1"/>
  <c r="G231" i="107"/>
  <c r="J231" i="107" s="1"/>
  <c r="G234" i="92"/>
  <c r="J234" i="92" s="1"/>
  <c r="E234" i="93" s="1"/>
  <c r="G247" i="92"/>
  <c r="J247" i="92" s="1"/>
  <c r="E247" i="93" s="1"/>
  <c r="G240" i="102"/>
  <c r="J240" i="102" s="1"/>
  <c r="G232" i="102"/>
  <c r="J232" i="102" s="1"/>
  <c r="G259" i="102"/>
  <c r="J259" i="102" s="1"/>
  <c r="G227" i="94"/>
  <c r="J227" i="94" s="1"/>
  <c r="E227" i="95" s="1"/>
  <c r="G228" i="94"/>
  <c r="J228" i="94" s="1"/>
  <c r="E228" i="95" s="1"/>
  <c r="G253" i="93"/>
  <c r="J253" i="93" s="1"/>
  <c r="E253" i="94" s="1"/>
  <c r="G259" i="92"/>
  <c r="J259" i="92" s="1"/>
  <c r="E259" i="93" s="1"/>
  <c r="G173" i="92"/>
  <c r="J173" i="92" s="1"/>
  <c r="E173" i="93" s="1"/>
  <c r="G174" i="92"/>
  <c r="J174" i="92" s="1"/>
  <c r="E174" i="93" s="1"/>
  <c r="G103" i="92"/>
  <c r="J103" i="92" s="1"/>
  <c r="E103" i="93" s="1"/>
  <c r="G102" i="92"/>
  <c r="J102" i="92" s="1"/>
  <c r="E102" i="93" s="1"/>
  <c r="G97" i="96"/>
  <c r="J97" i="96" s="1"/>
  <c r="G108" i="96"/>
  <c r="J108" i="96" s="1"/>
  <c r="G117" i="96"/>
  <c r="J117" i="96" s="1"/>
  <c r="G107" i="96"/>
  <c r="J107" i="96" s="1"/>
  <c r="G116" i="96"/>
  <c r="J116" i="96" s="1"/>
  <c r="G110" i="96"/>
  <c r="J110" i="96" s="1"/>
  <c r="G112" i="96"/>
  <c r="J112" i="96" s="1"/>
  <c r="G115" i="96"/>
  <c r="J115" i="96" s="1"/>
  <c r="G111" i="96"/>
  <c r="J111" i="96" s="1"/>
  <c r="G7" i="92"/>
  <c r="J7" i="92" s="1"/>
  <c r="E7" i="93" s="1"/>
  <c r="G25" i="95"/>
  <c r="J25" i="95" s="1"/>
  <c r="G24" i="95"/>
  <c r="J24" i="95" s="1"/>
  <c r="G22" i="95"/>
  <c r="J22" i="95" s="1"/>
  <c r="G18" i="92"/>
  <c r="J18" i="92" s="1"/>
  <c r="E18" i="93" s="1"/>
  <c r="G19" i="95"/>
  <c r="J19" i="95" s="1"/>
  <c r="G224" i="95"/>
  <c r="J224" i="95" s="1"/>
  <c r="G14" i="92"/>
  <c r="J14" i="92" s="1"/>
  <c r="E14" i="93" s="1"/>
  <c r="G23" i="95"/>
  <c r="J23" i="95" s="1"/>
  <c r="G13" i="92"/>
  <c r="J13" i="92" s="1"/>
  <c r="E13" i="93" s="1"/>
  <c r="G8" i="92"/>
  <c r="J8" i="92" s="1"/>
  <c r="E8" i="93" s="1"/>
  <c r="G26" i="95"/>
  <c r="J26" i="95" s="1"/>
  <c r="G17" i="92"/>
  <c r="J17" i="92" s="1"/>
  <c r="E17" i="93" s="1"/>
  <c r="G21" i="95"/>
  <c r="G21" i="96" s="1"/>
  <c r="J21" i="96" s="1"/>
  <c r="E21" i="97" s="1"/>
  <c r="G90" i="95"/>
  <c r="J90" i="95" s="1"/>
  <c r="G15" i="92"/>
  <c r="J15" i="92" s="1"/>
  <c r="E15" i="93" s="1"/>
  <c r="G121" i="95"/>
  <c r="J121" i="95" s="1"/>
  <c r="G146" i="95"/>
  <c r="J146" i="95" s="1"/>
  <c r="G6" i="92"/>
  <c r="J6" i="92" s="1"/>
  <c r="E6" i="93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E16" i="93" s="1"/>
  <c r="G248" i="92"/>
  <c r="J248" i="92" s="1"/>
  <c r="E248" i="93" s="1"/>
  <c r="G82" i="92"/>
  <c r="J82" i="92" s="1"/>
  <c r="E82" i="93" s="1"/>
  <c r="G254" i="92"/>
  <c r="J254" i="92" s="1"/>
  <c r="E254" i="93" s="1"/>
  <c r="G131" i="90"/>
  <c r="J131" i="90" s="1"/>
  <c r="E131" i="91" s="1"/>
  <c r="G134" i="90"/>
  <c r="J134" i="90" s="1"/>
  <c r="E134" i="91" s="1"/>
  <c r="G46" i="94"/>
  <c r="J46" i="94" s="1"/>
  <c r="E46" i="95" s="1"/>
  <c r="G214" i="93"/>
  <c r="J214" i="93" s="1"/>
  <c r="E214" i="94" s="1"/>
  <c r="G184" i="95"/>
  <c r="J184" i="95" s="1"/>
  <c r="G29" i="94"/>
  <c r="J29" i="94" s="1"/>
  <c r="E29" i="95" s="1"/>
  <c r="G225" i="95"/>
  <c r="J225" i="95" s="1"/>
  <c r="G36" i="94"/>
  <c r="J36" i="94" s="1"/>
  <c r="E36" i="95" s="1"/>
  <c r="G106" i="95"/>
  <c r="J106" i="95" s="1"/>
  <c r="G42" i="94"/>
  <c r="J42" i="94" s="1"/>
  <c r="E42" i="95" s="1"/>
  <c r="G72" i="95"/>
  <c r="J72" i="95" s="1"/>
  <c r="G98" i="95"/>
  <c r="G98" i="96" s="1"/>
  <c r="J98" i="96" s="1"/>
  <c r="E98" i="97" s="1"/>
  <c r="G54" i="94"/>
  <c r="J54" i="94" s="1"/>
  <c r="E54" i="95" s="1"/>
  <c r="G119" i="94"/>
  <c r="J119" i="94" s="1"/>
  <c r="E119" i="95" s="1"/>
  <c r="G180" i="95"/>
  <c r="J180" i="95" s="1"/>
  <c r="G37" i="94"/>
  <c r="J37" i="94" s="1"/>
  <c r="E37" i="95" s="1"/>
  <c r="G40" i="94"/>
  <c r="J40" i="94" s="1"/>
  <c r="E40" i="95" s="1"/>
  <c r="G65" i="95"/>
  <c r="J65" i="95" s="1"/>
  <c r="G81" i="95"/>
  <c r="J81" i="95" s="1"/>
  <c r="G95" i="95"/>
  <c r="J95" i="95" s="1"/>
  <c r="G145" i="95"/>
  <c r="J145" i="95" s="1"/>
  <c r="G165" i="94"/>
  <c r="J165" i="94" s="1"/>
  <c r="E165" i="95" s="1"/>
  <c r="G44" i="94"/>
  <c r="J44" i="94" s="1"/>
  <c r="E44" i="95" s="1"/>
  <c r="G123" i="95"/>
  <c r="J123" i="95" s="1"/>
  <c r="G77" i="95"/>
  <c r="G142" i="95"/>
  <c r="J142" i="95" s="1"/>
  <c r="G167" i="95"/>
  <c r="J167" i="95" s="1"/>
  <c r="G170" i="95"/>
  <c r="G144" i="95"/>
  <c r="J144" i="95" s="1"/>
  <c r="G57" i="94"/>
  <c r="J57" i="94" s="1"/>
  <c r="E57" i="95" s="1"/>
  <c r="G162" i="95"/>
  <c r="J162" i="95" s="1"/>
  <c r="G27" i="94"/>
  <c r="J27" i="94" s="1"/>
  <c r="E27" i="95" s="1"/>
  <c r="G93" i="95"/>
  <c r="G118" i="95"/>
  <c r="J118" i="95" s="1"/>
  <c r="G34" i="94"/>
  <c r="J34" i="94" s="1"/>
  <c r="E34" i="95" s="1"/>
  <c r="G101" i="95"/>
  <c r="J101" i="95" s="1"/>
  <c r="G47" i="94"/>
  <c r="J47" i="94" s="1"/>
  <c r="E47" i="95" s="1"/>
  <c r="G61" i="95"/>
  <c r="J61" i="95" s="1"/>
  <c r="G69" i="95"/>
  <c r="J69" i="95" s="1"/>
  <c r="G31" i="94"/>
  <c r="J31" i="94" s="1"/>
  <c r="E31" i="95" s="1"/>
  <c r="G154" i="95"/>
  <c r="J154" i="95" s="1"/>
  <c r="G58" i="94"/>
  <c r="J58" i="94" s="1"/>
  <c r="E58" i="95" s="1"/>
  <c r="G38" i="94"/>
  <c r="J38" i="94" s="1"/>
  <c r="E38" i="95" s="1"/>
  <c r="G50" i="94"/>
  <c r="J50" i="94" s="1"/>
  <c r="E50" i="95" s="1"/>
  <c r="G161" i="94"/>
  <c r="J161" i="94" s="1"/>
  <c r="E161" i="95" s="1"/>
  <c r="G192" i="95"/>
  <c r="J192" i="95" s="1"/>
  <c r="G68" i="95"/>
  <c r="J68" i="95" s="1"/>
  <c r="G66" i="95"/>
  <c r="G66" i="96" s="1"/>
  <c r="J66" i="96" s="1"/>
  <c r="E66" i="97" s="1"/>
  <c r="G143" i="95"/>
  <c r="J143" i="95" s="1"/>
  <c r="G96" i="94"/>
  <c r="J96" i="94" s="1"/>
  <c r="E96" i="95" s="1"/>
  <c r="G122" i="94"/>
  <c r="J122" i="94" s="1"/>
  <c r="E122" i="95" s="1"/>
  <c r="G172" i="95"/>
  <c r="J172" i="95" s="1"/>
  <c r="G176" i="95"/>
  <c r="J176" i="95" s="1"/>
  <c r="G80" i="95"/>
  <c r="J80" i="95" s="1"/>
  <c r="G41" i="94"/>
  <c r="J41" i="94" s="1"/>
  <c r="E41" i="95" s="1"/>
  <c r="G51" i="94"/>
  <c r="J51" i="94" s="1"/>
  <c r="E51" i="95" s="1"/>
  <c r="G171" i="95"/>
  <c r="J171" i="95" s="1"/>
  <c r="G138" i="95"/>
  <c r="J138" i="95" s="1"/>
  <c r="G92" i="95"/>
  <c r="J92" i="95" s="1"/>
  <c r="G32" i="94"/>
  <c r="J32" i="94" s="1"/>
  <c r="E32" i="95" s="1"/>
  <c r="G28" i="94"/>
  <c r="J28" i="94" s="1"/>
  <c r="E28" i="95" s="1"/>
  <c r="G79" i="95"/>
  <c r="J79" i="95" s="1"/>
  <c r="G74" i="96"/>
  <c r="J74" i="96" s="1"/>
  <c r="E74" i="97" s="1"/>
  <c r="G221" i="94"/>
  <c r="J221" i="94" s="1"/>
  <c r="E221" i="95" s="1"/>
  <c r="G179" i="95"/>
  <c r="J179" i="95" s="1"/>
  <c r="G159" i="95"/>
  <c r="J159" i="95" s="1"/>
  <c r="G33" i="94"/>
  <c r="J33" i="94" s="1"/>
  <c r="E33" i="95" s="1"/>
  <c r="G59" i="94"/>
  <c r="J59" i="94" s="1"/>
  <c r="E59" i="95" s="1"/>
  <c r="G30" i="94"/>
  <c r="J30" i="94" s="1"/>
  <c r="E30" i="95" s="1"/>
  <c r="G120" i="95"/>
  <c r="J120" i="95" s="1"/>
  <c r="G53" i="94"/>
  <c r="J53" i="94" s="1"/>
  <c r="E53" i="95" s="1"/>
  <c r="G56" i="94"/>
  <c r="J56" i="94" s="1"/>
  <c r="E56" i="95" s="1"/>
  <c r="G64" i="95"/>
  <c r="J64" i="95" s="1"/>
  <c r="G85" i="95"/>
  <c r="J85" i="95" s="1"/>
  <c r="G99" i="95"/>
  <c r="G166" i="95"/>
  <c r="J166" i="95" s="1"/>
  <c r="G52" i="94"/>
  <c r="J52" i="94" s="1"/>
  <c r="E52" i="95" s="1"/>
  <c r="G48" i="94"/>
  <c r="J48" i="94" s="1"/>
  <c r="E48" i="95" s="1"/>
  <c r="G49" i="94"/>
  <c r="J49" i="94" s="1"/>
  <c r="E49" i="95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E55" i="95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E43" i="95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G186" i="94"/>
  <c r="J186" i="94" s="1"/>
  <c r="E186" i="95" s="1"/>
  <c r="G233" i="94"/>
  <c r="J233" i="94" s="1"/>
  <c r="E233" i="95" s="1"/>
  <c r="G258" i="94"/>
  <c r="J258" i="94" s="1"/>
  <c r="G255" i="94"/>
  <c r="J255" i="94" s="1"/>
  <c r="G104" i="94"/>
  <c r="J104" i="94" s="1"/>
  <c r="E104" i="95" s="1"/>
  <c r="G256" i="94"/>
  <c r="J256" i="94" s="1"/>
  <c r="G191" i="94"/>
  <c r="J191" i="94" s="1"/>
  <c r="E191" i="95" s="1"/>
  <c r="G190" i="94"/>
  <c r="J190" i="94" s="1"/>
  <c r="E190" i="95" s="1"/>
  <c r="G132" i="93"/>
  <c r="J132" i="93" s="1"/>
  <c r="E132" i="94" s="1"/>
  <c r="G135" i="93"/>
  <c r="J135" i="93" s="1"/>
  <c r="E135" i="94" s="1"/>
  <c r="G133" i="92"/>
  <c r="J133" i="92" s="1"/>
  <c r="E133" i="93" s="1"/>
  <c r="G136" i="92"/>
  <c r="J136" i="92" s="1"/>
  <c r="E136" i="93" s="1"/>
  <c r="J170" i="95" l="1"/>
  <c r="G170" i="96" s="1"/>
  <c r="J170" i="96" s="1"/>
  <c r="J99" i="95"/>
  <c r="G99" i="96" s="1"/>
  <c r="J99" i="96" s="1"/>
  <c r="E99" i="97" s="1"/>
  <c r="G99" i="97" s="1"/>
  <c r="J99" i="97" s="1"/>
  <c r="J93" i="95"/>
  <c r="G93" i="96" s="1"/>
  <c r="J93" i="96" s="1"/>
  <c r="E93" i="97" s="1"/>
  <c r="G93" i="97" s="1"/>
  <c r="J93" i="97" s="1"/>
  <c r="J77" i="95"/>
  <c r="G77" i="96" s="1"/>
  <c r="J77" i="96" s="1"/>
  <c r="E77" i="97" s="1"/>
  <c r="G77" i="97" s="1"/>
  <c r="J77" i="97" s="1"/>
  <c r="G244" i="93"/>
  <c r="J244" i="93" s="1"/>
  <c r="E244" i="94" s="1"/>
  <c r="E236" i="93"/>
  <c r="G236" i="93" s="1"/>
  <c r="J236" i="93" s="1"/>
  <c r="E117" i="97"/>
  <c r="G117" i="97" s="1"/>
  <c r="J117" i="97" s="1"/>
  <c r="E235" i="93"/>
  <c r="G235" i="93" s="1"/>
  <c r="J235" i="93" s="1"/>
  <c r="E108" i="97"/>
  <c r="G108" i="97" s="1"/>
  <c r="J108" i="97" s="1"/>
  <c r="G251" i="93"/>
  <c r="J251" i="93" s="1"/>
  <c r="E251" i="94" s="1"/>
  <c r="E243" i="93"/>
  <c r="G243" i="93" s="1"/>
  <c r="J243" i="93" s="1"/>
  <c r="E107" i="97"/>
  <c r="G107" i="97" s="1"/>
  <c r="J107" i="97" s="1"/>
  <c r="E111" i="97"/>
  <c r="G111" i="97" s="1"/>
  <c r="J111" i="97" s="1"/>
  <c r="E97" i="97"/>
  <c r="G97" i="97" s="1"/>
  <c r="J97" i="97" s="1"/>
  <c r="G88" i="93"/>
  <c r="J88" i="93" s="1"/>
  <c r="E88" i="94" s="1"/>
  <c r="E87" i="93"/>
  <c r="G87" i="93" s="1"/>
  <c r="J87" i="93" s="1"/>
  <c r="E112" i="97"/>
  <c r="G112" i="97" s="1"/>
  <c r="J112" i="97" s="1"/>
  <c r="G246" i="94"/>
  <c r="J246" i="94" s="1"/>
  <c r="E238" i="94"/>
  <c r="G238" i="94" s="1"/>
  <c r="J238" i="94" s="1"/>
  <c r="E115" i="97"/>
  <c r="G115" i="97" s="1"/>
  <c r="J115" i="97" s="1"/>
  <c r="G250" i="93"/>
  <c r="J250" i="93" s="1"/>
  <c r="E250" i="94" s="1"/>
  <c r="E242" i="93"/>
  <c r="G242" i="93" s="1"/>
  <c r="J242" i="93" s="1"/>
  <c r="E116" i="97"/>
  <c r="G116" i="97" s="1"/>
  <c r="J116" i="97" s="1"/>
  <c r="E110" i="97"/>
  <c r="G110" i="97" s="1"/>
  <c r="J110" i="97" s="1"/>
  <c r="G86" i="95"/>
  <c r="J86" i="95" s="1"/>
  <c r="G240" i="103"/>
  <c r="J240" i="103" s="1"/>
  <c r="G232" i="103"/>
  <c r="J232" i="103" s="1"/>
  <c r="G259" i="103"/>
  <c r="J259" i="103" s="1"/>
  <c r="G234" i="93"/>
  <c r="J234" i="93" s="1"/>
  <c r="E234" i="94" s="1"/>
  <c r="G247" i="93"/>
  <c r="J247" i="93" s="1"/>
  <c r="E247" i="94" s="1"/>
  <c r="G228" i="95"/>
  <c r="J228" i="95" s="1"/>
  <c r="G227" i="95"/>
  <c r="J227" i="95" s="1"/>
  <c r="G230" i="95"/>
  <c r="J230" i="95" s="1"/>
  <c r="G253" i="94"/>
  <c r="J253" i="94" s="1"/>
  <c r="G259" i="93"/>
  <c r="J259" i="93" s="1"/>
  <c r="E259" i="94" s="1"/>
  <c r="G173" i="93"/>
  <c r="J173" i="93" s="1"/>
  <c r="E173" i="94" s="1"/>
  <c r="G174" i="93"/>
  <c r="J174" i="93" s="1"/>
  <c r="E174" i="94" s="1"/>
  <c r="G103" i="93"/>
  <c r="J103" i="93" s="1"/>
  <c r="E103" i="94" s="1"/>
  <c r="G102" i="93"/>
  <c r="J102" i="93" s="1"/>
  <c r="E102" i="94" s="1"/>
  <c r="G140" i="96"/>
  <c r="J140" i="96" s="1"/>
  <c r="G121" i="96"/>
  <c r="J121" i="96" s="1"/>
  <c r="G23" i="96"/>
  <c r="J23" i="96" s="1"/>
  <c r="G158" i="96"/>
  <c r="J158" i="96" s="1"/>
  <c r="G90" i="96"/>
  <c r="J90" i="96" s="1"/>
  <c r="G224" i="96"/>
  <c r="J224" i="96" s="1"/>
  <c r="G78" i="96"/>
  <c r="J78" i="96" s="1"/>
  <c r="G176" i="96"/>
  <c r="J176" i="96" s="1"/>
  <c r="G24" i="96"/>
  <c r="J24" i="96" s="1"/>
  <c r="G139" i="96"/>
  <c r="J139" i="96" s="1"/>
  <c r="G166" i="96"/>
  <c r="J166" i="96" s="1"/>
  <c r="G172" i="96"/>
  <c r="J172" i="96" s="1"/>
  <c r="G61" i="96"/>
  <c r="J61" i="96" s="1"/>
  <c r="G225" i="96"/>
  <c r="J225" i="96" s="1"/>
  <c r="G146" i="96"/>
  <c r="J146" i="96" s="1"/>
  <c r="G25" i="96"/>
  <c r="J25" i="96" s="1"/>
  <c r="G180" i="96"/>
  <c r="J180" i="96" s="1"/>
  <c r="G183" i="96"/>
  <c r="J183" i="96" s="1"/>
  <c r="G141" i="96"/>
  <c r="J141" i="96" s="1"/>
  <c r="G92" i="96"/>
  <c r="J92" i="96" s="1"/>
  <c r="G144" i="96"/>
  <c r="J144" i="96" s="1"/>
  <c r="G145" i="96"/>
  <c r="J145" i="96" s="1"/>
  <c r="G26" i="96"/>
  <c r="J26" i="96" s="1"/>
  <c r="G162" i="96"/>
  <c r="J162" i="96" s="1"/>
  <c r="G130" i="96"/>
  <c r="J130" i="96" s="1"/>
  <c r="G223" i="96"/>
  <c r="J223" i="96" s="1"/>
  <c r="G222" i="96"/>
  <c r="J222" i="96" s="1"/>
  <c r="G85" i="96"/>
  <c r="J85" i="96" s="1"/>
  <c r="G159" i="96"/>
  <c r="J159" i="96" s="1"/>
  <c r="G138" i="96"/>
  <c r="J138" i="96" s="1"/>
  <c r="G101" i="96"/>
  <c r="J101" i="96" s="1"/>
  <c r="G95" i="96"/>
  <c r="J95" i="96" s="1"/>
  <c r="G184" i="96"/>
  <c r="J184" i="96" s="1"/>
  <c r="G185" i="96"/>
  <c r="J185" i="96" s="1"/>
  <c r="G19" i="96"/>
  <c r="J19" i="96" s="1"/>
  <c r="G164" i="96"/>
  <c r="J164" i="96" s="1"/>
  <c r="G168" i="96"/>
  <c r="J168" i="96" s="1"/>
  <c r="G64" i="96"/>
  <c r="J64" i="96" s="1"/>
  <c r="G179" i="96"/>
  <c r="J179" i="96" s="1"/>
  <c r="G171" i="96"/>
  <c r="J171" i="96" s="1"/>
  <c r="G143" i="96"/>
  <c r="J143" i="96" s="1"/>
  <c r="G154" i="96"/>
  <c r="J154" i="96" s="1"/>
  <c r="G167" i="96"/>
  <c r="J167" i="96" s="1"/>
  <c r="G81" i="96"/>
  <c r="J81" i="96" s="1"/>
  <c r="G220" i="96"/>
  <c r="J220" i="96" s="1"/>
  <c r="G160" i="96"/>
  <c r="J160" i="96" s="1"/>
  <c r="G100" i="96"/>
  <c r="J100" i="96" s="1"/>
  <c r="G89" i="96"/>
  <c r="J89" i="96" s="1"/>
  <c r="G118" i="96"/>
  <c r="J118" i="96" s="1"/>
  <c r="G142" i="96"/>
  <c r="J142" i="96" s="1"/>
  <c r="G65" i="96"/>
  <c r="J65" i="96" s="1"/>
  <c r="G72" i="96"/>
  <c r="J72" i="96" s="1"/>
  <c r="G163" i="96"/>
  <c r="J163" i="96" s="1"/>
  <c r="G62" i="96"/>
  <c r="J62" i="96" s="1"/>
  <c r="G137" i="96"/>
  <c r="J137" i="96" s="1"/>
  <c r="G68" i="96"/>
  <c r="J68" i="96" s="1"/>
  <c r="G215" i="96"/>
  <c r="J215" i="96" s="1"/>
  <c r="G22" i="96"/>
  <c r="J22" i="96" s="1"/>
  <c r="G69" i="96"/>
  <c r="J69" i="96" s="1"/>
  <c r="G67" i="96"/>
  <c r="J67" i="96" s="1"/>
  <c r="G120" i="96"/>
  <c r="J120" i="96" s="1"/>
  <c r="G79" i="96"/>
  <c r="J79" i="96" s="1"/>
  <c r="G80" i="96"/>
  <c r="J80" i="96" s="1"/>
  <c r="G192" i="96"/>
  <c r="J192" i="96" s="1"/>
  <c r="G123" i="96"/>
  <c r="J123" i="96" s="1"/>
  <c r="G106" i="96"/>
  <c r="J106" i="96" s="1"/>
  <c r="G91" i="96"/>
  <c r="J91" i="96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8" i="97"/>
  <c r="J98" i="97" s="1"/>
  <c r="G66" i="97"/>
  <c r="J66" i="97" s="1"/>
  <c r="G74" i="97"/>
  <c r="J74" i="97" s="1"/>
  <c r="G21" i="97"/>
  <c r="J21" i="97" s="1"/>
  <c r="G13" i="93"/>
  <c r="J13" i="93" s="1"/>
  <c r="E13" i="94" s="1"/>
  <c r="G15" i="93"/>
  <c r="J15" i="93" s="1"/>
  <c r="E15" i="94" s="1"/>
  <c r="G14" i="93"/>
  <c r="J14" i="93" s="1"/>
  <c r="E14" i="94" s="1"/>
  <c r="G16" i="93"/>
  <c r="J16" i="93" s="1"/>
  <c r="E16" i="94" s="1"/>
  <c r="G6" i="93"/>
  <c r="J6" i="93" s="1"/>
  <c r="G8" i="93"/>
  <c r="J8" i="93" s="1"/>
  <c r="E8" i="94" s="1"/>
  <c r="G29" i="95"/>
  <c r="J29" i="95" s="1"/>
  <c r="G17" i="93"/>
  <c r="J17" i="93" s="1"/>
  <c r="E17" i="94" s="1"/>
  <c r="G18" i="93"/>
  <c r="J18" i="93" s="1"/>
  <c r="E18" i="94" s="1"/>
  <c r="G7" i="93"/>
  <c r="J7" i="93" s="1"/>
  <c r="E7" i="94" s="1"/>
  <c r="G131" i="91"/>
  <c r="J131" i="91" s="1"/>
  <c r="E131" i="92" s="1"/>
  <c r="G134" i="91"/>
  <c r="J134" i="91" s="1"/>
  <c r="E134" i="92" s="1"/>
  <c r="G254" i="93"/>
  <c r="J254" i="93" s="1"/>
  <c r="E254" i="94" s="1"/>
  <c r="G248" i="93"/>
  <c r="J248" i="93" s="1"/>
  <c r="E248" i="94" s="1"/>
  <c r="G82" i="93"/>
  <c r="J82" i="93" s="1"/>
  <c r="E82" i="94" s="1"/>
  <c r="G40" i="95"/>
  <c r="J40" i="95" s="1"/>
  <c r="G49" i="95"/>
  <c r="G49" i="96" s="1"/>
  <c r="J49" i="96" s="1"/>
  <c r="E49" i="97" s="1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E214" i="95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51" i="96" s="1"/>
  <c r="J51" i="96" s="1"/>
  <c r="E51" i="97" s="1"/>
  <c r="G165" i="95"/>
  <c r="J165" i="95" s="1"/>
  <c r="G46" i="95"/>
  <c r="J46" i="95" s="1"/>
  <c r="G5" i="80"/>
  <c r="J5" i="80" s="1"/>
  <c r="G186" i="95"/>
  <c r="J186" i="95" s="1"/>
  <c r="G256" i="95"/>
  <c r="J256" i="95" s="1"/>
  <c r="G255" i="95"/>
  <c r="J255" i="95" s="1"/>
  <c r="G104" i="95"/>
  <c r="J104" i="95" s="1"/>
  <c r="G258" i="95"/>
  <c r="J258" i="95" s="1"/>
  <c r="G233" i="95"/>
  <c r="J233" i="95" s="1"/>
  <c r="G191" i="95"/>
  <c r="J191" i="95" s="1"/>
  <c r="G190" i="95"/>
  <c r="J190" i="95" s="1"/>
  <c r="G133" i="93"/>
  <c r="J133" i="93" s="1"/>
  <c r="E133" i="94" s="1"/>
  <c r="G136" i="93"/>
  <c r="J136" i="93" s="1"/>
  <c r="E136" i="94" s="1"/>
  <c r="G132" i="94"/>
  <c r="J132" i="94" s="1"/>
  <c r="E132" i="95" s="1"/>
  <c r="G135" i="94"/>
  <c r="J135" i="94" s="1"/>
  <c r="E135" i="95" s="1"/>
  <c r="E192" i="97" l="1"/>
  <c r="G192" i="97" s="1"/>
  <c r="J192" i="97" s="1"/>
  <c r="E68" i="97"/>
  <c r="G68" i="97" s="1"/>
  <c r="J68" i="97" s="1"/>
  <c r="E89" i="97"/>
  <c r="G89" i="97" s="1"/>
  <c r="J89" i="97" s="1"/>
  <c r="E171" i="97"/>
  <c r="G171" i="97" s="1"/>
  <c r="J171" i="97" s="1"/>
  <c r="E184" i="97"/>
  <c r="G184" i="97" s="1"/>
  <c r="J184" i="97" s="1"/>
  <c r="E223" i="97"/>
  <c r="G223" i="97" s="1"/>
  <c r="J223" i="97" s="1"/>
  <c r="E183" i="97"/>
  <c r="G183" i="97" s="1"/>
  <c r="J183" i="97" s="1"/>
  <c r="E139" i="97"/>
  <c r="G139" i="97" s="1"/>
  <c r="J139" i="97" s="1"/>
  <c r="E121" i="97"/>
  <c r="G121" i="97" s="1"/>
  <c r="J121" i="97" s="1"/>
  <c r="E80" i="97"/>
  <c r="G80" i="97" s="1"/>
  <c r="J80" i="97" s="1"/>
  <c r="E137" i="97"/>
  <c r="G137" i="97" s="1"/>
  <c r="J137" i="97" s="1"/>
  <c r="E100" i="97"/>
  <c r="G100" i="97" s="1"/>
  <c r="J100" i="97" s="1"/>
  <c r="E179" i="97"/>
  <c r="G179" i="97" s="1"/>
  <c r="J179" i="97" s="1"/>
  <c r="E95" i="97"/>
  <c r="G95" i="97" s="1"/>
  <c r="J95" i="97" s="1"/>
  <c r="E130" i="97"/>
  <c r="G130" i="97" s="1"/>
  <c r="J130" i="97" s="1"/>
  <c r="E140" i="97"/>
  <c r="G140" i="97" s="1"/>
  <c r="J140" i="97" s="1"/>
  <c r="E79" i="97"/>
  <c r="G79" i="97" s="1"/>
  <c r="J79" i="97" s="1"/>
  <c r="E160" i="97"/>
  <c r="G160" i="97" s="1"/>
  <c r="J160" i="97" s="1"/>
  <c r="E64" i="97"/>
  <c r="G64" i="97" s="1"/>
  <c r="J64" i="97" s="1"/>
  <c r="E170" i="97"/>
  <c r="G170" i="97" s="1"/>
  <c r="J170" i="97" s="1"/>
  <c r="E162" i="97"/>
  <c r="G162" i="97" s="1"/>
  <c r="J162" i="97" s="1"/>
  <c r="E25" i="97"/>
  <c r="G25" i="97" s="1"/>
  <c r="J25" i="97" s="1"/>
  <c r="E176" i="97"/>
  <c r="G176" i="97" s="1"/>
  <c r="J176" i="97" s="1"/>
  <c r="G246" i="95"/>
  <c r="J246" i="95" s="1"/>
  <c r="E238" i="95"/>
  <c r="G238" i="95" s="1"/>
  <c r="J238" i="95" s="1"/>
  <c r="E235" i="94"/>
  <c r="G235" i="94" s="1"/>
  <c r="J235" i="94" s="1"/>
  <c r="E120" i="97"/>
  <c r="G120" i="97" s="1"/>
  <c r="J120" i="97" s="1"/>
  <c r="E163" i="97"/>
  <c r="G163" i="97" s="1"/>
  <c r="J163" i="97" s="1"/>
  <c r="E220" i="97"/>
  <c r="G220" i="97" s="1"/>
  <c r="J220" i="97" s="1"/>
  <c r="E101" i="97"/>
  <c r="G101" i="97" s="1"/>
  <c r="J101" i="97" s="1"/>
  <c r="E26" i="97"/>
  <c r="G26" i="97" s="1"/>
  <c r="J26" i="97" s="1"/>
  <c r="E146" i="97"/>
  <c r="G146" i="97" s="1"/>
  <c r="J146" i="97" s="1"/>
  <c r="E78" i="97"/>
  <c r="G78" i="97" s="1"/>
  <c r="J78" i="97" s="1"/>
  <c r="G227" i="96"/>
  <c r="J227" i="96" s="1"/>
  <c r="E227" i="97" s="1"/>
  <c r="G227" i="97" s="1"/>
  <c r="J227" i="97" s="1"/>
  <c r="G235" i="98" s="1"/>
  <c r="J235" i="98" s="1"/>
  <c r="G243" i="99" s="1"/>
  <c r="J243" i="99" s="1"/>
  <c r="G251" i="100" s="1"/>
  <c r="J251" i="100" s="1"/>
  <c r="G251" i="94"/>
  <c r="J251" i="94" s="1"/>
  <c r="E243" i="94"/>
  <c r="G243" i="94" s="1"/>
  <c r="J243" i="94" s="1"/>
  <c r="E67" i="97"/>
  <c r="G67" i="97" s="1"/>
  <c r="J67" i="97" s="1"/>
  <c r="E72" i="97"/>
  <c r="G72" i="97" s="1"/>
  <c r="J72" i="97" s="1"/>
  <c r="E81" i="97"/>
  <c r="G81" i="97" s="1"/>
  <c r="J81" i="97" s="1"/>
  <c r="E168" i="97"/>
  <c r="G168" i="97" s="1"/>
  <c r="J168" i="97" s="1"/>
  <c r="E138" i="97"/>
  <c r="G138" i="97" s="1"/>
  <c r="J138" i="97" s="1"/>
  <c r="E145" i="97"/>
  <c r="G145" i="97" s="1"/>
  <c r="J145" i="97" s="1"/>
  <c r="E225" i="97"/>
  <c r="G225" i="97" s="1"/>
  <c r="J225" i="97" s="1"/>
  <c r="E224" i="97"/>
  <c r="G224" i="97" s="1"/>
  <c r="J224" i="97" s="1"/>
  <c r="G86" i="96"/>
  <c r="J86" i="96" s="1"/>
  <c r="E91" i="97"/>
  <c r="G91" i="97" s="1"/>
  <c r="J91" i="97" s="1"/>
  <c r="E65" i="97"/>
  <c r="G65" i="97" s="1"/>
  <c r="J65" i="97" s="1"/>
  <c r="E164" i="97"/>
  <c r="G164" i="97" s="1"/>
  <c r="J164" i="97" s="1"/>
  <c r="E159" i="97"/>
  <c r="G159" i="97" s="1"/>
  <c r="J159" i="97" s="1"/>
  <c r="E144" i="97"/>
  <c r="G144" i="97" s="1"/>
  <c r="J144" i="97" s="1"/>
  <c r="E61" i="97"/>
  <c r="G61" i="97" s="1"/>
  <c r="J61" i="97" s="1"/>
  <c r="E90" i="97"/>
  <c r="G90" i="97" s="1"/>
  <c r="J90" i="97" s="1"/>
  <c r="G228" i="96"/>
  <c r="J228" i="96" s="1"/>
  <c r="E228" i="97" s="1"/>
  <c r="E167" i="97"/>
  <c r="G167" i="97" s="1"/>
  <c r="J167" i="97" s="1"/>
  <c r="E106" i="97"/>
  <c r="G106" i="97" s="1"/>
  <c r="J106" i="97" s="1"/>
  <c r="E142" i="97"/>
  <c r="G142" i="97" s="1"/>
  <c r="J142" i="97" s="1"/>
  <c r="E19" i="97"/>
  <c r="G19" i="97" s="1"/>
  <c r="J19" i="97" s="1"/>
  <c r="E85" i="97"/>
  <c r="G85" i="97" s="1"/>
  <c r="J85" i="97" s="1"/>
  <c r="E92" i="97"/>
  <c r="G92" i="97" s="1"/>
  <c r="J92" i="97" s="1"/>
  <c r="E172" i="97"/>
  <c r="G172" i="97" s="1"/>
  <c r="J172" i="97" s="1"/>
  <c r="E158" i="97"/>
  <c r="G158" i="97" s="1"/>
  <c r="J158" i="97" s="1"/>
  <c r="G88" i="94"/>
  <c r="J88" i="94" s="1"/>
  <c r="E88" i="95" s="1"/>
  <c r="E87" i="94"/>
  <c r="G87" i="94" s="1"/>
  <c r="J87" i="94" s="1"/>
  <c r="G244" i="94"/>
  <c r="J244" i="94" s="1"/>
  <c r="E236" i="94"/>
  <c r="G236" i="94" s="1"/>
  <c r="J236" i="94" s="1"/>
  <c r="E69" i="97"/>
  <c r="G69" i="97" s="1"/>
  <c r="J69" i="97" s="1"/>
  <c r="E123" i="97"/>
  <c r="G123" i="97" s="1"/>
  <c r="J123" i="97" s="1"/>
  <c r="E215" i="97"/>
  <c r="G215" i="97" s="1"/>
  <c r="J215" i="97" s="1"/>
  <c r="E118" i="97"/>
  <c r="G118" i="97" s="1"/>
  <c r="J118" i="97" s="1"/>
  <c r="E143" i="97"/>
  <c r="G143" i="97" s="1"/>
  <c r="J143" i="97" s="1"/>
  <c r="E185" i="97"/>
  <c r="G185" i="97" s="1"/>
  <c r="J185" i="97" s="1"/>
  <c r="E222" i="97"/>
  <c r="G222" i="97" s="1"/>
  <c r="J222" i="97" s="1"/>
  <c r="E141" i="97"/>
  <c r="G141" i="97" s="1"/>
  <c r="J141" i="97" s="1"/>
  <c r="E166" i="97"/>
  <c r="G166" i="97" s="1"/>
  <c r="J166" i="97" s="1"/>
  <c r="E23" i="97"/>
  <c r="G23" i="97" s="1"/>
  <c r="J23" i="97" s="1"/>
  <c r="E154" i="97"/>
  <c r="G154" i="97" s="1"/>
  <c r="J154" i="97" s="1"/>
  <c r="E62" i="97"/>
  <c r="G62" i="97" s="1"/>
  <c r="J62" i="97" s="1"/>
  <c r="G250" i="94"/>
  <c r="J250" i="94" s="1"/>
  <c r="E242" i="94"/>
  <c r="G242" i="94" s="1"/>
  <c r="J242" i="94" s="1"/>
  <c r="E180" i="97"/>
  <c r="G180" i="97" s="1"/>
  <c r="J180" i="97" s="1"/>
  <c r="E24" i="97"/>
  <c r="G24" i="97" s="1"/>
  <c r="J24" i="97" s="1"/>
  <c r="E22" i="97"/>
  <c r="G22" i="97" s="1"/>
  <c r="J22" i="97" s="1"/>
  <c r="G230" i="96"/>
  <c r="J230" i="96" s="1"/>
  <c r="G234" i="94"/>
  <c r="J234" i="94" s="1"/>
  <c r="E234" i="95" s="1"/>
  <c r="G247" i="94"/>
  <c r="J247" i="94" s="1"/>
  <c r="G240" i="104"/>
  <c r="J240" i="104" s="1"/>
  <c r="G259" i="104"/>
  <c r="J259" i="104" s="1"/>
  <c r="G232" i="104"/>
  <c r="J232" i="104" s="1"/>
  <c r="G253" i="95"/>
  <c r="J253" i="95" s="1"/>
  <c r="G259" i="94"/>
  <c r="J259" i="94" s="1"/>
  <c r="G173" i="94"/>
  <c r="J173" i="94" s="1"/>
  <c r="E173" i="95" s="1"/>
  <c r="G174" i="94"/>
  <c r="J174" i="94" s="1"/>
  <c r="E174" i="95" s="1"/>
  <c r="G103" i="94"/>
  <c r="J103" i="94" s="1"/>
  <c r="E103" i="95" s="1"/>
  <c r="G102" i="94"/>
  <c r="J102" i="94" s="1"/>
  <c r="E102" i="95" s="1"/>
  <c r="G97" i="99"/>
  <c r="J97" i="99" s="1"/>
  <c r="G97" i="100" s="1"/>
  <c r="J97" i="100" s="1"/>
  <c r="G97" i="101" s="1"/>
  <c r="J97" i="101" s="1"/>
  <c r="G97" i="102" s="1"/>
  <c r="J97" i="102" s="1"/>
  <c r="G97" i="103" s="1"/>
  <c r="J97" i="103" s="1"/>
  <c r="G221" i="96"/>
  <c r="J221" i="96" s="1"/>
  <c r="G119" i="96"/>
  <c r="J119" i="96" s="1"/>
  <c r="G44" i="96"/>
  <c r="J44" i="96" s="1"/>
  <c r="G53" i="96"/>
  <c r="J53" i="96" s="1"/>
  <c r="G40" i="96"/>
  <c r="J40" i="96" s="1"/>
  <c r="G111" i="99"/>
  <c r="J111" i="99" s="1"/>
  <c r="G111" i="100" s="1"/>
  <c r="J111" i="100" s="1"/>
  <c r="G111" i="101" s="1"/>
  <c r="J111" i="101" s="1"/>
  <c r="G111" i="102" s="1"/>
  <c r="J111" i="102" s="1"/>
  <c r="G111" i="103" s="1"/>
  <c r="J111" i="103" s="1"/>
  <c r="G59" i="96"/>
  <c r="J59" i="96" s="1"/>
  <c r="G57" i="96"/>
  <c r="J57" i="96" s="1"/>
  <c r="G30" i="96"/>
  <c r="J30" i="96" s="1"/>
  <c r="G161" i="96"/>
  <c r="J161" i="96" s="1"/>
  <c r="G108" i="99"/>
  <c r="J108" i="99" s="1"/>
  <c r="G108" i="100" s="1"/>
  <c r="J108" i="100" s="1"/>
  <c r="G108" i="101" s="1"/>
  <c r="J108" i="101" s="1"/>
  <c r="G108" i="102" s="1"/>
  <c r="J108" i="102" s="1"/>
  <c r="G108" i="103" s="1"/>
  <c r="J108" i="103" s="1"/>
  <c r="G48" i="96"/>
  <c r="J48" i="96" s="1"/>
  <c r="G31" i="96"/>
  <c r="J31" i="96" s="1"/>
  <c r="G54" i="96"/>
  <c r="J54" i="96" s="1"/>
  <c r="G28" i="96"/>
  <c r="J28" i="96" s="1"/>
  <c r="G117" i="99"/>
  <c r="J117" i="99" s="1"/>
  <c r="G117" i="100" s="1"/>
  <c r="J117" i="100" s="1"/>
  <c r="G117" i="101" s="1"/>
  <c r="J117" i="101" s="1"/>
  <c r="G117" i="102" s="1"/>
  <c r="J117" i="102" s="1"/>
  <c r="G117" i="103" s="1"/>
  <c r="J117" i="103" s="1"/>
  <c r="G27" i="96"/>
  <c r="J27" i="96" s="1"/>
  <c r="G96" i="96"/>
  <c r="J96" i="96" s="1"/>
  <c r="G50" i="96"/>
  <c r="J50" i="96" s="1"/>
  <c r="G38" i="96"/>
  <c r="J38" i="96" s="1"/>
  <c r="G52" i="96"/>
  <c r="J52" i="96" s="1"/>
  <c r="G115" i="99"/>
  <c r="J115" i="99" s="1"/>
  <c r="G115" i="100" s="1"/>
  <c r="J115" i="100" s="1"/>
  <c r="G115" i="101" s="1"/>
  <c r="J115" i="101" s="1"/>
  <c r="G115" i="102" s="1"/>
  <c r="J115" i="102" s="1"/>
  <c r="G115" i="103" s="1"/>
  <c r="J115" i="103" s="1"/>
  <c r="G107" i="99"/>
  <c r="J107" i="99" s="1"/>
  <c r="G107" i="100" s="1"/>
  <c r="J107" i="100" s="1"/>
  <c r="G107" i="101" s="1"/>
  <c r="J107" i="101" s="1"/>
  <c r="G107" i="102" s="1"/>
  <c r="J107" i="102" s="1"/>
  <c r="G107" i="103" s="1"/>
  <c r="J107" i="103" s="1"/>
  <c r="G41" i="96"/>
  <c r="J41" i="96" s="1"/>
  <c r="G58" i="96"/>
  <c r="J58" i="96" s="1"/>
  <c r="G32" i="96"/>
  <c r="J32" i="96" s="1"/>
  <c r="G47" i="96"/>
  <c r="J47" i="96" s="1"/>
  <c r="G29" i="96"/>
  <c r="J29" i="96" s="1"/>
  <c r="G116" i="99"/>
  <c r="J116" i="99" s="1"/>
  <c r="G116" i="100" s="1"/>
  <c r="J116" i="100" s="1"/>
  <c r="G116" i="101" s="1"/>
  <c r="J116" i="101" s="1"/>
  <c r="G116" i="102" s="1"/>
  <c r="J116" i="102" s="1"/>
  <c r="G116" i="103" s="1"/>
  <c r="J116" i="103" s="1"/>
  <c r="G46" i="96"/>
  <c r="J46" i="96" s="1"/>
  <c r="G55" i="96"/>
  <c r="J55" i="96" s="1"/>
  <c r="G56" i="96"/>
  <c r="J56" i="96" s="1"/>
  <c r="G34" i="96"/>
  <c r="J34" i="96" s="1"/>
  <c r="G122" i="96"/>
  <c r="J122" i="96" s="1"/>
  <c r="G110" i="99"/>
  <c r="J110" i="99" s="1"/>
  <c r="G110" i="100" s="1"/>
  <c r="J110" i="100" s="1"/>
  <c r="G110" i="101" s="1"/>
  <c r="J110" i="101" s="1"/>
  <c r="G110" i="102" s="1"/>
  <c r="J110" i="102" s="1"/>
  <c r="G110" i="103" s="1"/>
  <c r="J110" i="103" s="1"/>
  <c r="G36" i="96"/>
  <c r="J36" i="96" s="1"/>
  <c r="G165" i="96"/>
  <c r="J165" i="96" s="1"/>
  <c r="G37" i="96"/>
  <c r="J37" i="96" s="1"/>
  <c r="G43" i="96"/>
  <c r="J43" i="96" s="1"/>
  <c r="G42" i="96"/>
  <c r="J42" i="96" s="1"/>
  <c r="G33" i="96"/>
  <c r="J33" i="96" s="1"/>
  <c r="G112" i="99"/>
  <c r="J112" i="99" s="1"/>
  <c r="G112" i="100" s="1"/>
  <c r="J112" i="100" s="1"/>
  <c r="G112" i="101" s="1"/>
  <c r="J112" i="101" s="1"/>
  <c r="G112" i="102" s="1"/>
  <c r="J112" i="102" s="1"/>
  <c r="G112" i="103" s="1"/>
  <c r="J112" i="103" s="1"/>
  <c r="G20" i="99"/>
  <c r="J20" i="99" s="1"/>
  <c r="G20" i="100" s="1"/>
  <c r="J20" i="100" s="1"/>
  <c r="G20" i="101" s="1"/>
  <c r="J20" i="101" s="1"/>
  <c r="G20" i="102" s="1"/>
  <c r="J20" i="102" s="1"/>
  <c r="G20" i="103" s="1"/>
  <c r="J20" i="103" s="1"/>
  <c r="G20" i="104" s="1"/>
  <c r="J20" i="104" s="1"/>
  <c r="G20" i="105" s="1"/>
  <c r="J20" i="105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G243" i="100" s="1"/>
  <c r="J243" i="100" s="1"/>
  <c r="G251" i="101" s="1"/>
  <c r="J251" i="101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E16" i="95" s="1"/>
  <c r="G14" i="94"/>
  <c r="J14" i="94" s="1"/>
  <c r="E14" i="95" s="1"/>
  <c r="G17" i="94"/>
  <c r="J17" i="94" s="1"/>
  <c r="E17" i="95" s="1"/>
  <c r="G7" i="94"/>
  <c r="J7" i="94" s="1"/>
  <c r="E7" i="95" s="1"/>
  <c r="G8" i="94"/>
  <c r="J8" i="94" s="1"/>
  <c r="E8" i="95" s="1"/>
  <c r="G15" i="94"/>
  <c r="J15" i="94" s="1"/>
  <c r="E15" i="95" s="1"/>
  <c r="G18" i="94"/>
  <c r="J18" i="94" s="1"/>
  <c r="E18" i="95" s="1"/>
  <c r="G6" i="94"/>
  <c r="J6" i="94" s="1"/>
  <c r="E6" i="95" s="1"/>
  <c r="G13" i="94"/>
  <c r="J13" i="94" s="1"/>
  <c r="E13" i="95" s="1"/>
  <c r="G248" i="94"/>
  <c r="J248" i="94" s="1"/>
  <c r="G82" i="94"/>
  <c r="J82" i="94" s="1"/>
  <c r="E82" i="95" s="1"/>
  <c r="G254" i="94"/>
  <c r="J254" i="94" s="1"/>
  <c r="G131" i="92"/>
  <c r="J131" i="92" s="1"/>
  <c r="E131" i="93" s="1"/>
  <c r="G134" i="92"/>
  <c r="J134" i="92" s="1"/>
  <c r="E134" i="93" s="1"/>
  <c r="G214" i="95"/>
  <c r="J214" i="95" s="1"/>
  <c r="G5" i="81"/>
  <c r="J5" i="81" s="1"/>
  <c r="G189" i="96"/>
  <c r="J189" i="96" s="1"/>
  <c r="E189" i="97" s="1"/>
  <c r="G186" i="96"/>
  <c r="J186" i="96" s="1"/>
  <c r="E186" i="97" s="1"/>
  <c r="G258" i="96"/>
  <c r="J258" i="96" s="1"/>
  <c r="G255" i="96"/>
  <c r="J255" i="96" s="1"/>
  <c r="G104" i="96"/>
  <c r="J104" i="96" s="1"/>
  <c r="E104" i="97" s="1"/>
  <c r="G233" i="96"/>
  <c r="J233" i="96" s="1"/>
  <c r="E233" i="97" s="1"/>
  <c r="G256" i="96"/>
  <c r="J256" i="96" s="1"/>
  <c r="G191" i="96"/>
  <c r="J191" i="96" s="1"/>
  <c r="E191" i="97" s="1"/>
  <c r="G190" i="96"/>
  <c r="J190" i="96" s="1"/>
  <c r="E190" i="97" s="1"/>
  <c r="G132" i="95"/>
  <c r="G135" i="95"/>
  <c r="J135" i="95" s="1"/>
  <c r="G133" i="94"/>
  <c r="J133" i="94" s="1"/>
  <c r="E133" i="95" s="1"/>
  <c r="G136" i="94"/>
  <c r="J136" i="94" s="1"/>
  <c r="E136" i="95" s="1"/>
  <c r="G251" i="95" l="1"/>
  <c r="J251" i="95" s="1"/>
  <c r="E243" i="95"/>
  <c r="G243" i="95" s="1"/>
  <c r="J243" i="95" s="1"/>
  <c r="E57" i="97"/>
  <c r="G57" i="97" s="1"/>
  <c r="J57" i="97" s="1"/>
  <c r="E43" i="97"/>
  <c r="G43" i="97" s="1"/>
  <c r="J43" i="97" s="1"/>
  <c r="E55" i="97"/>
  <c r="G55" i="97" s="1"/>
  <c r="J55" i="97" s="1"/>
  <c r="E59" i="97"/>
  <c r="G59" i="97" s="1"/>
  <c r="J59" i="97" s="1"/>
  <c r="E56" i="97"/>
  <c r="G56" i="97" s="1"/>
  <c r="J56" i="97" s="1"/>
  <c r="E37" i="97"/>
  <c r="G37" i="97" s="1"/>
  <c r="J37" i="97" s="1"/>
  <c r="E54" i="97"/>
  <c r="G54" i="97" s="1"/>
  <c r="J54" i="97" s="1"/>
  <c r="E165" i="97"/>
  <c r="G165" i="97" s="1"/>
  <c r="J165" i="97" s="1"/>
  <c r="E52" i="97"/>
  <c r="G52" i="97" s="1"/>
  <c r="J52" i="97" s="1"/>
  <c r="E40" i="97"/>
  <c r="G40" i="97" s="1"/>
  <c r="J40" i="97" s="1"/>
  <c r="E86" i="97"/>
  <c r="G86" i="97" s="1"/>
  <c r="J86" i="97" s="1"/>
  <c r="E36" i="97"/>
  <c r="G36" i="97" s="1"/>
  <c r="J36" i="97" s="1"/>
  <c r="E29" i="97"/>
  <c r="G29" i="97" s="1"/>
  <c r="J29" i="97" s="1"/>
  <c r="E38" i="97"/>
  <c r="G38" i="97" s="1"/>
  <c r="J38" i="97" s="1"/>
  <c r="E48" i="97"/>
  <c r="G48" i="97" s="1"/>
  <c r="J48" i="97" s="1"/>
  <c r="G244" i="95"/>
  <c r="J244" i="95" s="1"/>
  <c r="E236" i="95"/>
  <c r="G236" i="95" s="1"/>
  <c r="J236" i="95" s="1"/>
  <c r="E235" i="95"/>
  <c r="G235" i="95" s="1"/>
  <c r="J235" i="95" s="1"/>
  <c r="E41" i="97"/>
  <c r="G41" i="97" s="1"/>
  <c r="J41" i="97" s="1"/>
  <c r="E50" i="97"/>
  <c r="G50" i="97" s="1"/>
  <c r="J50" i="97" s="1"/>
  <c r="E44" i="97"/>
  <c r="G44" i="97" s="1"/>
  <c r="J44" i="97" s="1"/>
  <c r="E42" i="97"/>
  <c r="G42" i="97" s="1"/>
  <c r="J42" i="97" s="1"/>
  <c r="E122" i="97"/>
  <c r="G122" i="97" s="1"/>
  <c r="J122" i="97" s="1"/>
  <c r="E32" i="97"/>
  <c r="G32" i="97" s="1"/>
  <c r="J32" i="97" s="1"/>
  <c r="E96" i="97"/>
  <c r="G96" i="97" s="1"/>
  <c r="J96" i="97" s="1"/>
  <c r="E161" i="97"/>
  <c r="G161" i="97" s="1"/>
  <c r="J161" i="97" s="1"/>
  <c r="E119" i="97"/>
  <c r="G119" i="97" s="1"/>
  <c r="J119" i="97" s="1"/>
  <c r="G88" i="95"/>
  <c r="J88" i="95" s="1"/>
  <c r="E87" i="95"/>
  <c r="G87" i="95" s="1"/>
  <c r="J87" i="95" s="1"/>
  <c r="G246" i="96"/>
  <c r="J246" i="96" s="1"/>
  <c r="G238" i="96"/>
  <c r="J238" i="96" s="1"/>
  <c r="E33" i="97"/>
  <c r="G33" i="97" s="1"/>
  <c r="J33" i="97" s="1"/>
  <c r="E58" i="97"/>
  <c r="G58" i="97" s="1"/>
  <c r="J58" i="97" s="1"/>
  <c r="E27" i="97"/>
  <c r="G27" i="97" s="1"/>
  <c r="J27" i="97" s="1"/>
  <c r="E30" i="97"/>
  <c r="G30" i="97" s="1"/>
  <c r="J30" i="97" s="1"/>
  <c r="E221" i="97"/>
  <c r="G221" i="97" s="1"/>
  <c r="J221" i="97" s="1"/>
  <c r="E230" i="97"/>
  <c r="G230" i="97" s="1"/>
  <c r="J230" i="97" s="1"/>
  <c r="E47" i="97"/>
  <c r="G47" i="97" s="1"/>
  <c r="J47" i="97" s="1"/>
  <c r="G250" i="95"/>
  <c r="J250" i="95" s="1"/>
  <c r="E242" i="95"/>
  <c r="G242" i="95" s="1"/>
  <c r="J242" i="95" s="1"/>
  <c r="E53" i="97"/>
  <c r="G53" i="97" s="1"/>
  <c r="J53" i="97" s="1"/>
  <c r="E46" i="97"/>
  <c r="G46" i="97" s="1"/>
  <c r="J46" i="97" s="1"/>
  <c r="E34" i="97"/>
  <c r="G34" i="97" s="1"/>
  <c r="J34" i="97" s="1"/>
  <c r="E31" i="97"/>
  <c r="G31" i="97" s="1"/>
  <c r="J31" i="97" s="1"/>
  <c r="E28" i="97"/>
  <c r="G28" i="97" s="1"/>
  <c r="J28" i="97" s="1"/>
  <c r="G87" i="98"/>
  <c r="J87" i="98" s="1"/>
  <c r="G88" i="99" s="1"/>
  <c r="J88" i="99" s="1"/>
  <c r="G86" i="98"/>
  <c r="J86" i="98" s="1"/>
  <c r="G87" i="99" s="1"/>
  <c r="J87" i="99" s="1"/>
  <c r="G88" i="100" s="1"/>
  <c r="J88" i="100" s="1"/>
  <c r="G238" i="98"/>
  <c r="J238" i="98" s="1"/>
  <c r="G246" i="99" s="1"/>
  <c r="J246" i="99" s="1"/>
  <c r="G230" i="98"/>
  <c r="J230" i="98" s="1"/>
  <c r="G238" i="99" s="1"/>
  <c r="J238" i="99" s="1"/>
  <c r="G246" i="100" s="1"/>
  <c r="J246" i="100" s="1"/>
  <c r="G234" i="95"/>
  <c r="J234" i="95" s="1"/>
  <c r="G247" i="95"/>
  <c r="J247" i="95" s="1"/>
  <c r="G240" i="105"/>
  <c r="J240" i="105" s="1"/>
  <c r="G259" i="105"/>
  <c r="J259" i="105" s="1"/>
  <c r="G232" i="105"/>
  <c r="J232" i="105" s="1"/>
  <c r="G228" i="97"/>
  <c r="J228" i="97" s="1"/>
  <c r="G253" i="96"/>
  <c r="J253" i="96" s="1"/>
  <c r="G259" i="95"/>
  <c r="J259" i="95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62" i="102" s="1"/>
  <c r="J62" i="102" s="1"/>
  <c r="G62" i="103" s="1"/>
  <c r="J62" i="103" s="1"/>
  <c r="G62" i="104" s="1"/>
  <c r="J62" i="104" s="1"/>
  <c r="G62" i="105" s="1"/>
  <c r="J62" i="105" s="1"/>
  <c r="G62" i="106" s="1"/>
  <c r="J62" i="106" s="1"/>
  <c r="G23" i="99"/>
  <c r="J23" i="99" s="1"/>
  <c r="G23" i="100" s="1"/>
  <c r="J23" i="100" s="1"/>
  <c r="G23" i="101" s="1"/>
  <c r="J23" i="101" s="1"/>
  <c r="G23" i="102" s="1"/>
  <c r="J23" i="102" s="1"/>
  <c r="G23" i="103" s="1"/>
  <c r="J23" i="103" s="1"/>
  <c r="G23" i="104" s="1"/>
  <c r="J23" i="104" s="1"/>
  <c r="G23" i="105" s="1"/>
  <c r="J23" i="105" s="1"/>
  <c r="G23" i="106" s="1"/>
  <c r="J23" i="106" s="1"/>
  <c r="G85" i="99"/>
  <c r="J85" i="99" s="1"/>
  <c r="G85" i="100" s="1"/>
  <c r="J85" i="100" s="1"/>
  <c r="G85" i="101" s="1"/>
  <c r="J85" i="101" s="1"/>
  <c r="G85" i="102" s="1"/>
  <c r="J85" i="102" s="1"/>
  <c r="G85" i="103" s="1"/>
  <c r="J85" i="103" s="1"/>
  <c r="G85" i="104" s="1"/>
  <c r="J85" i="104" s="1"/>
  <c r="G85" i="105" s="1"/>
  <c r="J85" i="105" s="1"/>
  <c r="G85" i="106" s="1"/>
  <c r="J85" i="106" s="1"/>
  <c r="G98" i="99"/>
  <c r="J98" i="99" s="1"/>
  <c r="G98" i="100" s="1"/>
  <c r="J98" i="100" s="1"/>
  <c r="G98" i="101" s="1"/>
  <c r="J98" i="101" s="1"/>
  <c r="G98" i="102" s="1"/>
  <c r="J98" i="102" s="1"/>
  <c r="G98" i="103" s="1"/>
  <c r="J98" i="103" s="1"/>
  <c r="G98" i="104" s="1"/>
  <c r="J98" i="104" s="1"/>
  <c r="G98" i="105" s="1"/>
  <c r="J98" i="105" s="1"/>
  <c r="G98" i="106" s="1"/>
  <c r="J98" i="106" s="1"/>
  <c r="G143" i="99"/>
  <c r="J143" i="99" s="1"/>
  <c r="G143" i="100" s="1"/>
  <c r="J143" i="100" s="1"/>
  <c r="G143" i="101" s="1"/>
  <c r="J143" i="101" s="1"/>
  <c r="G143" i="102" s="1"/>
  <c r="J143" i="102" s="1"/>
  <c r="G143" i="103" s="1"/>
  <c r="J143" i="103" s="1"/>
  <c r="G143" i="104" s="1"/>
  <c r="J143" i="104" s="1"/>
  <c r="G143" i="105" s="1"/>
  <c r="J143" i="105" s="1"/>
  <c r="G143" i="106" s="1"/>
  <c r="J143" i="106" s="1"/>
  <c r="G26" i="99"/>
  <c r="J26" i="99" s="1"/>
  <c r="G26" i="100" s="1"/>
  <c r="J26" i="100" s="1"/>
  <c r="G26" i="101" s="1"/>
  <c r="J26" i="101" s="1"/>
  <c r="G26" i="102" s="1"/>
  <c r="J26" i="102" s="1"/>
  <c r="G26" i="103" s="1"/>
  <c r="J26" i="103" s="1"/>
  <c r="G26" i="104" s="1"/>
  <c r="J26" i="104" s="1"/>
  <c r="G26" i="105" s="1"/>
  <c r="J26" i="105" s="1"/>
  <c r="G26" i="106" s="1"/>
  <c r="J26" i="106" s="1"/>
  <c r="G101" i="99"/>
  <c r="J101" i="99" s="1"/>
  <c r="G101" i="100" s="1"/>
  <c r="J101" i="100" s="1"/>
  <c r="G101" i="101" s="1"/>
  <c r="J101" i="101" s="1"/>
  <c r="G101" i="102" s="1"/>
  <c r="J101" i="102" s="1"/>
  <c r="G101" i="103" s="1"/>
  <c r="J101" i="103" s="1"/>
  <c r="G101" i="104" s="1"/>
  <c r="J101" i="104" s="1"/>
  <c r="G101" i="105" s="1"/>
  <c r="J101" i="105" s="1"/>
  <c r="G101" i="106" s="1"/>
  <c r="J101" i="106" s="1"/>
  <c r="G92" i="99"/>
  <c r="J92" i="99" s="1"/>
  <c r="G92" i="100" s="1"/>
  <c r="J92" i="100" s="1"/>
  <c r="G92" i="101" s="1"/>
  <c r="J92" i="101" s="1"/>
  <c r="G92" i="102" s="1"/>
  <c r="J92" i="102" s="1"/>
  <c r="G92" i="103" s="1"/>
  <c r="J92" i="103" s="1"/>
  <c r="G92" i="104" s="1"/>
  <c r="J92" i="104" s="1"/>
  <c r="G92" i="105" s="1"/>
  <c r="J92" i="105" s="1"/>
  <c r="G92" i="106" s="1"/>
  <c r="J92" i="106" s="1"/>
  <c r="G170" i="99"/>
  <c r="J170" i="99" s="1"/>
  <c r="G170" i="100" s="1"/>
  <c r="J170" i="100" s="1"/>
  <c r="G170" i="101" s="1"/>
  <c r="J170" i="101" s="1"/>
  <c r="G170" i="102" s="1"/>
  <c r="J170" i="102" s="1"/>
  <c r="G170" i="103" s="1"/>
  <c r="J170" i="103" s="1"/>
  <c r="G170" i="104" s="1"/>
  <c r="J170" i="104" s="1"/>
  <c r="G170" i="105" s="1"/>
  <c r="J170" i="105" s="1"/>
  <c r="G170" i="106" s="1"/>
  <c r="J170" i="106" s="1"/>
  <c r="G166" i="99"/>
  <c r="J166" i="99" s="1"/>
  <c r="G166" i="100" s="1"/>
  <c r="J166" i="100" s="1"/>
  <c r="G166" i="101" s="1"/>
  <c r="J166" i="101" s="1"/>
  <c r="G166" i="102" s="1"/>
  <c r="J166" i="102" s="1"/>
  <c r="G166" i="103" s="1"/>
  <c r="J166" i="103" s="1"/>
  <c r="G166" i="104" s="1"/>
  <c r="J166" i="104" s="1"/>
  <c r="G166" i="105" s="1"/>
  <c r="J166" i="105" s="1"/>
  <c r="G166" i="106" s="1"/>
  <c r="J166" i="106" s="1"/>
  <c r="G24" i="99"/>
  <c r="J24" i="99" s="1"/>
  <c r="G24" i="100" s="1"/>
  <c r="J24" i="100" s="1"/>
  <c r="G24" i="101" s="1"/>
  <c r="J24" i="101" s="1"/>
  <c r="G24" i="102" s="1"/>
  <c r="J24" i="102" s="1"/>
  <c r="G24" i="103" s="1"/>
  <c r="J24" i="103" s="1"/>
  <c r="G24" i="104" s="1"/>
  <c r="J24" i="104" s="1"/>
  <c r="G24" i="105" s="1"/>
  <c r="J24" i="105" s="1"/>
  <c r="G24" i="106" s="1"/>
  <c r="J24" i="106" s="1"/>
  <c r="G61" i="99"/>
  <c r="J61" i="99" s="1"/>
  <c r="G61" i="100" s="1"/>
  <c r="J61" i="100" s="1"/>
  <c r="G61" i="101" s="1"/>
  <c r="J61" i="101" s="1"/>
  <c r="G61" i="102" s="1"/>
  <c r="J61" i="102" s="1"/>
  <c r="G61" i="103" s="1"/>
  <c r="J61" i="103" s="1"/>
  <c r="G61" i="104" s="1"/>
  <c r="J61" i="104" s="1"/>
  <c r="G61" i="105" s="1"/>
  <c r="J61" i="105" s="1"/>
  <c r="G61" i="106" s="1"/>
  <c r="J61" i="106" s="1"/>
  <c r="G176" i="99"/>
  <c r="J176" i="99" s="1"/>
  <c r="G176" i="100" s="1"/>
  <c r="J176" i="100" s="1"/>
  <c r="G176" i="101" s="1"/>
  <c r="J176" i="101" s="1"/>
  <c r="G176" i="102" s="1"/>
  <c r="J176" i="102" s="1"/>
  <c r="G176" i="103" s="1"/>
  <c r="J176" i="103" s="1"/>
  <c r="G176" i="104" s="1"/>
  <c r="J176" i="104" s="1"/>
  <c r="G176" i="105" s="1"/>
  <c r="J176" i="105" s="1"/>
  <c r="G176" i="106" s="1"/>
  <c r="J176" i="106" s="1"/>
  <c r="G138" i="99"/>
  <c r="J138" i="99" s="1"/>
  <c r="G138" i="100" s="1"/>
  <c r="J138" i="100" s="1"/>
  <c r="G138" i="101" s="1"/>
  <c r="J138" i="101" s="1"/>
  <c r="G138" i="102" s="1"/>
  <c r="J138" i="102" s="1"/>
  <c r="G138" i="103" s="1"/>
  <c r="J138" i="103" s="1"/>
  <c r="G138" i="104" s="1"/>
  <c r="J138" i="104" s="1"/>
  <c r="G138" i="105" s="1"/>
  <c r="J138" i="105" s="1"/>
  <c r="G138" i="106" s="1"/>
  <c r="J138" i="106" s="1"/>
  <c r="G144" i="99"/>
  <c r="J144" i="99" s="1"/>
  <c r="G144" i="100" s="1"/>
  <c r="J144" i="100" s="1"/>
  <c r="G144" i="101" s="1"/>
  <c r="J144" i="101" s="1"/>
  <c r="G144" i="102" s="1"/>
  <c r="J144" i="102" s="1"/>
  <c r="G144" i="103" s="1"/>
  <c r="J144" i="103" s="1"/>
  <c r="G144" i="104" s="1"/>
  <c r="J144" i="104" s="1"/>
  <c r="G144" i="105" s="1"/>
  <c r="J144" i="105" s="1"/>
  <c r="G144" i="106" s="1"/>
  <c r="J144" i="106" s="1"/>
  <c r="G22" i="99"/>
  <c r="J22" i="99" s="1"/>
  <c r="G22" i="100" s="1"/>
  <c r="J22" i="100" s="1"/>
  <c r="G22" i="101" s="1"/>
  <c r="J22" i="101" s="1"/>
  <c r="G22" i="102" s="1"/>
  <c r="J22" i="102" s="1"/>
  <c r="G22" i="103" s="1"/>
  <c r="J22" i="103" s="1"/>
  <c r="G22" i="104" s="1"/>
  <c r="J22" i="104" s="1"/>
  <c r="G22" i="105" s="1"/>
  <c r="J22" i="105" s="1"/>
  <c r="G22" i="106" s="1"/>
  <c r="J22" i="106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G25" i="103" s="1"/>
  <c r="J25" i="103" s="1"/>
  <c r="G25" i="104" s="1"/>
  <c r="J25" i="104" s="1"/>
  <c r="G25" i="105" s="1"/>
  <c r="J25" i="105" s="1"/>
  <c r="G25" i="106" s="1"/>
  <c r="J25" i="106" s="1"/>
  <c r="G163" i="99"/>
  <c r="J163" i="99" s="1"/>
  <c r="G163" i="100" s="1"/>
  <c r="J163" i="100" s="1"/>
  <c r="G163" i="101" s="1"/>
  <c r="J163" i="101" s="1"/>
  <c r="G163" i="102" s="1"/>
  <c r="J163" i="102" s="1"/>
  <c r="G163" i="103" s="1"/>
  <c r="J163" i="103" s="1"/>
  <c r="G163" i="104" s="1"/>
  <c r="J163" i="104" s="1"/>
  <c r="G163" i="105" s="1"/>
  <c r="J163" i="105" s="1"/>
  <c r="G163" i="106" s="1"/>
  <c r="J163" i="106" s="1"/>
  <c r="G79" i="99"/>
  <c r="J79" i="99" s="1"/>
  <c r="G79" i="100" s="1"/>
  <c r="J79" i="100" s="1"/>
  <c r="G79" i="101" s="1"/>
  <c r="J79" i="101" s="1"/>
  <c r="G79" i="102" s="1"/>
  <c r="J79" i="102" s="1"/>
  <c r="G79" i="103" s="1"/>
  <c r="J79" i="103" s="1"/>
  <c r="G79" i="104" s="1"/>
  <c r="J79" i="104" s="1"/>
  <c r="G79" i="105" s="1"/>
  <c r="J79" i="105" s="1"/>
  <c r="G79" i="106" s="1"/>
  <c r="J79" i="106" s="1"/>
  <c r="G100" i="99"/>
  <c r="J100" i="99" s="1"/>
  <c r="G100" i="100" s="1"/>
  <c r="J100" i="100" s="1"/>
  <c r="G100" i="101" s="1"/>
  <c r="J100" i="101" s="1"/>
  <c r="G100" i="102" s="1"/>
  <c r="J100" i="102" s="1"/>
  <c r="G100" i="103" s="1"/>
  <c r="J100" i="103" s="1"/>
  <c r="G100" i="104" s="1"/>
  <c r="J100" i="104" s="1"/>
  <c r="G100" i="105" s="1"/>
  <c r="J100" i="105" s="1"/>
  <c r="G100" i="106" s="1"/>
  <c r="J100" i="106" s="1"/>
  <c r="G180" i="99"/>
  <c r="J180" i="99" s="1"/>
  <c r="G180" i="100" s="1"/>
  <c r="J180" i="100" s="1"/>
  <c r="G180" i="101" s="1"/>
  <c r="J180" i="101" s="1"/>
  <c r="G180" i="102" s="1"/>
  <c r="J180" i="102" s="1"/>
  <c r="G180" i="103" s="1"/>
  <c r="J180" i="103" s="1"/>
  <c r="G180" i="104" s="1"/>
  <c r="J180" i="104" s="1"/>
  <c r="G180" i="105" s="1"/>
  <c r="J180" i="105" s="1"/>
  <c r="G180" i="106" s="1"/>
  <c r="J180" i="106" s="1"/>
  <c r="G72" i="99"/>
  <c r="J72" i="99" s="1"/>
  <c r="G72" i="100" s="1"/>
  <c r="J72" i="100" s="1"/>
  <c r="G72" i="101" s="1"/>
  <c r="J72" i="101" s="1"/>
  <c r="G72" i="102" s="1"/>
  <c r="J72" i="102" s="1"/>
  <c r="G72" i="103" s="1"/>
  <c r="J72" i="103" s="1"/>
  <c r="G72" i="104" s="1"/>
  <c r="J72" i="104" s="1"/>
  <c r="G72" i="105" s="1"/>
  <c r="J72" i="105" s="1"/>
  <c r="G72" i="106" s="1"/>
  <c r="J72" i="106" s="1"/>
  <c r="G185" i="99"/>
  <c r="J185" i="99" s="1"/>
  <c r="G185" i="100" s="1"/>
  <c r="J185" i="100" s="1"/>
  <c r="G185" i="101" s="1"/>
  <c r="J185" i="101" s="1"/>
  <c r="G185" i="102" s="1"/>
  <c r="J185" i="102" s="1"/>
  <c r="G185" i="103" s="1"/>
  <c r="J185" i="103" s="1"/>
  <c r="G185" i="104" s="1"/>
  <c r="J185" i="104" s="1"/>
  <c r="G185" i="105" s="1"/>
  <c r="J185" i="105" s="1"/>
  <c r="G185" i="106" s="1"/>
  <c r="J185" i="106" s="1"/>
  <c r="G139" i="99"/>
  <c r="J139" i="99" s="1"/>
  <c r="G139" i="100" s="1"/>
  <c r="J139" i="100" s="1"/>
  <c r="G139" i="101" s="1"/>
  <c r="J139" i="101" s="1"/>
  <c r="G139" i="102" s="1"/>
  <c r="J139" i="102" s="1"/>
  <c r="G139" i="103" s="1"/>
  <c r="J139" i="103" s="1"/>
  <c r="G139" i="104" s="1"/>
  <c r="J139" i="104" s="1"/>
  <c r="G139" i="105" s="1"/>
  <c r="J139" i="105" s="1"/>
  <c r="G139" i="106" s="1"/>
  <c r="J139" i="106" s="1"/>
  <c r="G159" i="99"/>
  <c r="J159" i="99" s="1"/>
  <c r="G159" i="100" s="1"/>
  <c r="J159" i="100" s="1"/>
  <c r="G159" i="101" s="1"/>
  <c r="J159" i="101" s="1"/>
  <c r="G159" i="102" s="1"/>
  <c r="J159" i="102" s="1"/>
  <c r="G159" i="103" s="1"/>
  <c r="J159" i="103" s="1"/>
  <c r="G159" i="104" s="1"/>
  <c r="J159" i="104" s="1"/>
  <c r="G159" i="105" s="1"/>
  <c r="J159" i="105" s="1"/>
  <c r="G159" i="106" s="1"/>
  <c r="J159" i="106" s="1"/>
  <c r="G146" i="99"/>
  <c r="J146" i="99" s="1"/>
  <c r="G146" i="100" s="1"/>
  <c r="J146" i="100" s="1"/>
  <c r="G146" i="101" s="1"/>
  <c r="J146" i="101" s="1"/>
  <c r="G146" i="102" s="1"/>
  <c r="J146" i="102" s="1"/>
  <c r="G146" i="103" s="1"/>
  <c r="J146" i="103" s="1"/>
  <c r="G146" i="104" s="1"/>
  <c r="J146" i="104" s="1"/>
  <c r="G146" i="105" s="1"/>
  <c r="J146" i="105" s="1"/>
  <c r="G146" i="106" s="1"/>
  <c r="J146" i="106" s="1"/>
  <c r="G142" i="99"/>
  <c r="J142" i="99" s="1"/>
  <c r="G142" i="100" s="1"/>
  <c r="J142" i="100" s="1"/>
  <c r="G142" i="101" s="1"/>
  <c r="J142" i="101" s="1"/>
  <c r="G142" i="102" s="1"/>
  <c r="J142" i="102" s="1"/>
  <c r="G142" i="103" s="1"/>
  <c r="J142" i="103" s="1"/>
  <c r="G142" i="104" s="1"/>
  <c r="J142" i="104" s="1"/>
  <c r="G142" i="105" s="1"/>
  <c r="J142" i="105" s="1"/>
  <c r="G142" i="106" s="1"/>
  <c r="J142" i="106" s="1"/>
  <c r="G215" i="99"/>
  <c r="J215" i="99" s="1"/>
  <c r="G215" i="100" s="1"/>
  <c r="J215" i="100" s="1"/>
  <c r="G215" i="101" s="1"/>
  <c r="J215" i="101" s="1"/>
  <c r="G215" i="102" s="1"/>
  <c r="J215" i="102" s="1"/>
  <c r="G215" i="103" s="1"/>
  <c r="J215" i="103" s="1"/>
  <c r="G215" i="104" s="1"/>
  <c r="J215" i="104" s="1"/>
  <c r="G215" i="105" s="1"/>
  <c r="J215" i="105" s="1"/>
  <c r="G215" i="106" s="1"/>
  <c r="J215" i="106" s="1"/>
  <c r="G158" i="99"/>
  <c r="J158" i="99" s="1"/>
  <c r="G158" i="100" s="1"/>
  <c r="J158" i="100" s="1"/>
  <c r="G158" i="101" s="1"/>
  <c r="J158" i="101" s="1"/>
  <c r="G158" i="102" s="1"/>
  <c r="J158" i="102" s="1"/>
  <c r="G158" i="103" s="1"/>
  <c r="J158" i="103" s="1"/>
  <c r="G158" i="104" s="1"/>
  <c r="J158" i="104" s="1"/>
  <c r="G158" i="105" s="1"/>
  <c r="J158" i="105" s="1"/>
  <c r="G158" i="106" s="1"/>
  <c r="J158" i="106" s="1"/>
  <c r="G145" i="99"/>
  <c r="J145" i="99" s="1"/>
  <c r="G145" i="100" s="1"/>
  <c r="J145" i="100" s="1"/>
  <c r="G145" i="101" s="1"/>
  <c r="J145" i="101" s="1"/>
  <c r="G145" i="102" s="1"/>
  <c r="J145" i="102" s="1"/>
  <c r="G145" i="103" s="1"/>
  <c r="J145" i="103" s="1"/>
  <c r="G145" i="104" s="1"/>
  <c r="J145" i="104" s="1"/>
  <c r="G145" i="105" s="1"/>
  <c r="J145" i="105" s="1"/>
  <c r="G145" i="106" s="1"/>
  <c r="J145" i="106" s="1"/>
  <c r="G222" i="99"/>
  <c r="J222" i="99" s="1"/>
  <c r="G222" i="100" s="1"/>
  <c r="J222" i="100" s="1"/>
  <c r="G222" i="101" s="1"/>
  <c r="J222" i="101" s="1"/>
  <c r="G222" i="102" s="1"/>
  <c r="J222" i="102" s="1"/>
  <c r="G222" i="103" s="1"/>
  <c r="J222" i="103" s="1"/>
  <c r="G222" i="104" s="1"/>
  <c r="J222" i="104" s="1"/>
  <c r="G222" i="105" s="1"/>
  <c r="J222" i="105" s="1"/>
  <c r="G222" i="106" s="1"/>
  <c r="J222" i="106" s="1"/>
  <c r="G220" i="99"/>
  <c r="J220" i="99" s="1"/>
  <c r="G220" i="100" s="1"/>
  <c r="J220" i="100" s="1"/>
  <c r="G220" i="101" s="1"/>
  <c r="J220" i="101" s="1"/>
  <c r="G220" i="102" s="1"/>
  <c r="J220" i="102" s="1"/>
  <c r="G220" i="103" s="1"/>
  <c r="J220" i="103" s="1"/>
  <c r="G220" i="104" s="1"/>
  <c r="J220" i="104" s="1"/>
  <c r="G220" i="105" s="1"/>
  <c r="J220" i="105" s="1"/>
  <c r="G220" i="106" s="1"/>
  <c r="J220" i="106" s="1"/>
  <c r="G130" i="99"/>
  <c r="J130" i="99" s="1"/>
  <c r="G130" i="100" s="1"/>
  <c r="J130" i="100" s="1"/>
  <c r="G130" i="101" s="1"/>
  <c r="J130" i="101" s="1"/>
  <c r="G130" i="102" s="1"/>
  <c r="J130" i="102" s="1"/>
  <c r="G130" i="103" s="1"/>
  <c r="J130" i="103" s="1"/>
  <c r="G130" i="104" s="1"/>
  <c r="J130" i="104" s="1"/>
  <c r="G130" i="105" s="1"/>
  <c r="J130" i="105" s="1"/>
  <c r="G130" i="106" s="1"/>
  <c r="J130" i="106" s="1"/>
  <c r="G184" i="99"/>
  <c r="J184" i="99" s="1"/>
  <c r="G184" i="100" s="1"/>
  <c r="J184" i="100" s="1"/>
  <c r="G184" i="101" s="1"/>
  <c r="J184" i="101" s="1"/>
  <c r="G184" i="102" s="1"/>
  <c r="J184" i="102" s="1"/>
  <c r="G184" i="103" s="1"/>
  <c r="J184" i="103" s="1"/>
  <c r="G184" i="104" s="1"/>
  <c r="J184" i="104" s="1"/>
  <c r="G184" i="105" s="1"/>
  <c r="J184" i="105" s="1"/>
  <c r="G184" i="106" s="1"/>
  <c r="J184" i="106" s="1"/>
  <c r="G65" i="99"/>
  <c r="J65" i="99" s="1"/>
  <c r="G65" i="100" s="1"/>
  <c r="J65" i="100" s="1"/>
  <c r="G65" i="101" s="1"/>
  <c r="J65" i="101" s="1"/>
  <c r="G65" i="102" s="1"/>
  <c r="J65" i="102" s="1"/>
  <c r="G65" i="103" s="1"/>
  <c r="J65" i="103" s="1"/>
  <c r="G65" i="104" s="1"/>
  <c r="J65" i="104" s="1"/>
  <c r="G65" i="105" s="1"/>
  <c r="J65" i="105" s="1"/>
  <c r="G65" i="106" s="1"/>
  <c r="J65" i="106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4" i="103" s="1"/>
  <c r="J164" i="103" s="1"/>
  <c r="G164" i="104" s="1"/>
  <c r="J164" i="104" s="1"/>
  <c r="G164" i="105" s="1"/>
  <c r="J164" i="105" s="1"/>
  <c r="G164" i="106" s="1"/>
  <c r="J164" i="106" s="1"/>
  <c r="G167" i="99"/>
  <c r="J167" i="99" s="1"/>
  <c r="G167" i="100" s="1"/>
  <c r="J167" i="100" s="1"/>
  <c r="G167" i="101" s="1"/>
  <c r="J167" i="101" s="1"/>
  <c r="G167" i="102" s="1"/>
  <c r="J167" i="102" s="1"/>
  <c r="G167" i="103" s="1"/>
  <c r="J167" i="103" s="1"/>
  <c r="G167" i="104" s="1"/>
  <c r="J167" i="104" s="1"/>
  <c r="G167" i="105" s="1"/>
  <c r="J167" i="105" s="1"/>
  <c r="G167" i="106" s="1"/>
  <c r="J167" i="106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G162" i="103" s="1"/>
  <c r="J162" i="103" s="1"/>
  <c r="G162" i="104" s="1"/>
  <c r="J162" i="104" s="1"/>
  <c r="G162" i="105" s="1"/>
  <c r="J162" i="105" s="1"/>
  <c r="G162" i="106" s="1"/>
  <c r="J162" i="106" s="1"/>
  <c r="G67" i="99"/>
  <c r="J67" i="99" s="1"/>
  <c r="G67" i="100" s="1"/>
  <c r="J67" i="100" s="1"/>
  <c r="G67" i="101" s="1"/>
  <c r="J67" i="101" s="1"/>
  <c r="G67" i="102" s="1"/>
  <c r="J67" i="102" s="1"/>
  <c r="G67" i="103" s="1"/>
  <c r="J67" i="103" s="1"/>
  <c r="G67" i="104" s="1"/>
  <c r="J67" i="104" s="1"/>
  <c r="G67" i="105" s="1"/>
  <c r="J67" i="105" s="1"/>
  <c r="G67" i="106" s="1"/>
  <c r="J67" i="106" s="1"/>
  <c r="G121" i="99"/>
  <c r="J121" i="99" s="1"/>
  <c r="G121" i="100" s="1"/>
  <c r="J121" i="100" s="1"/>
  <c r="G121" i="101" s="1"/>
  <c r="J121" i="101" s="1"/>
  <c r="G121" i="102" s="1"/>
  <c r="J121" i="102" s="1"/>
  <c r="G121" i="103" s="1"/>
  <c r="J121" i="103" s="1"/>
  <c r="G121" i="104" s="1"/>
  <c r="J121" i="104" s="1"/>
  <c r="G121" i="105" s="1"/>
  <c r="J121" i="105" s="1"/>
  <c r="G121" i="106" s="1"/>
  <c r="J121" i="106" s="1"/>
  <c r="G154" i="99"/>
  <c r="J154" i="99" s="1"/>
  <c r="G154" i="100" s="1"/>
  <c r="J154" i="100" s="1"/>
  <c r="G154" i="101" s="1"/>
  <c r="J154" i="101" s="1"/>
  <c r="G154" i="102" s="1"/>
  <c r="J154" i="102" s="1"/>
  <c r="G154" i="103" s="1"/>
  <c r="J154" i="103" s="1"/>
  <c r="G154" i="104" s="1"/>
  <c r="J154" i="104" s="1"/>
  <c r="G154" i="105" s="1"/>
  <c r="J154" i="105" s="1"/>
  <c r="G154" i="106" s="1"/>
  <c r="J154" i="106" s="1"/>
  <c r="G120" i="99"/>
  <c r="J120" i="99" s="1"/>
  <c r="G120" i="100" s="1"/>
  <c r="J120" i="100" s="1"/>
  <c r="G120" i="101" s="1"/>
  <c r="J120" i="101" s="1"/>
  <c r="G120" i="102" s="1"/>
  <c r="J120" i="102" s="1"/>
  <c r="G120" i="103" s="1"/>
  <c r="J120" i="103" s="1"/>
  <c r="G120" i="104" s="1"/>
  <c r="J120" i="104" s="1"/>
  <c r="G120" i="105" s="1"/>
  <c r="J120" i="105" s="1"/>
  <c r="G120" i="106" s="1"/>
  <c r="J120" i="106" s="1"/>
  <c r="G141" i="99"/>
  <c r="J141" i="99" s="1"/>
  <c r="G141" i="100" s="1"/>
  <c r="J141" i="100" s="1"/>
  <c r="G141" i="101" s="1"/>
  <c r="J141" i="101" s="1"/>
  <c r="G141" i="102" s="1"/>
  <c r="J141" i="102" s="1"/>
  <c r="G141" i="103" s="1"/>
  <c r="J141" i="103" s="1"/>
  <c r="G141" i="104" s="1"/>
  <c r="J141" i="104" s="1"/>
  <c r="G141" i="105" s="1"/>
  <c r="J141" i="105" s="1"/>
  <c r="G141" i="106" s="1"/>
  <c r="J141" i="106" s="1"/>
  <c r="G168" i="99"/>
  <c r="J168" i="99" s="1"/>
  <c r="G168" i="100" s="1"/>
  <c r="J168" i="100" s="1"/>
  <c r="G168" i="101" s="1"/>
  <c r="J168" i="101" s="1"/>
  <c r="G168" i="102" s="1"/>
  <c r="J168" i="102" s="1"/>
  <c r="G168" i="103" s="1"/>
  <c r="J168" i="103" s="1"/>
  <c r="G168" i="104" s="1"/>
  <c r="J168" i="104" s="1"/>
  <c r="G168" i="105" s="1"/>
  <c r="J168" i="105" s="1"/>
  <c r="G168" i="106" s="1"/>
  <c r="J168" i="106" s="1"/>
  <c r="G69" i="99"/>
  <c r="J69" i="99" s="1"/>
  <c r="G69" i="100" s="1"/>
  <c r="J69" i="100" s="1"/>
  <c r="G69" i="101" s="1"/>
  <c r="J69" i="101" s="1"/>
  <c r="G69" i="102" s="1"/>
  <c r="J69" i="102" s="1"/>
  <c r="G69" i="103" s="1"/>
  <c r="J69" i="103" s="1"/>
  <c r="G69" i="104" s="1"/>
  <c r="J69" i="104" s="1"/>
  <c r="G69" i="105" s="1"/>
  <c r="J69" i="105" s="1"/>
  <c r="G69" i="106" s="1"/>
  <c r="J69" i="106" s="1"/>
  <c r="G172" i="99"/>
  <c r="J172" i="99" s="1"/>
  <c r="G172" i="100" s="1"/>
  <c r="J172" i="100" s="1"/>
  <c r="G172" i="101" s="1"/>
  <c r="J172" i="101" s="1"/>
  <c r="G172" i="102" s="1"/>
  <c r="J172" i="102" s="1"/>
  <c r="G172" i="103" s="1"/>
  <c r="J172" i="103" s="1"/>
  <c r="G172" i="104" s="1"/>
  <c r="J172" i="104" s="1"/>
  <c r="G172" i="105" s="1"/>
  <c r="J172" i="105" s="1"/>
  <c r="G172" i="106" s="1"/>
  <c r="J172" i="106" s="1"/>
  <c r="G223" i="99"/>
  <c r="J223" i="99" s="1"/>
  <c r="G223" i="100" s="1"/>
  <c r="J223" i="100" s="1"/>
  <c r="G223" i="101" s="1"/>
  <c r="J223" i="101" s="1"/>
  <c r="G223" i="102" s="1"/>
  <c r="J223" i="102" s="1"/>
  <c r="G223" i="103" s="1"/>
  <c r="J223" i="103" s="1"/>
  <c r="G223" i="104" s="1"/>
  <c r="J223" i="104" s="1"/>
  <c r="G223" i="105" s="1"/>
  <c r="J223" i="105" s="1"/>
  <c r="G223" i="106" s="1"/>
  <c r="J223" i="106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123" i="103" s="1"/>
  <c r="J123" i="103" s="1"/>
  <c r="G123" i="104" s="1"/>
  <c r="J123" i="104" s="1"/>
  <c r="G123" i="105" s="1"/>
  <c r="J123" i="105" s="1"/>
  <c r="G123" i="106" s="1"/>
  <c r="J123" i="106" s="1"/>
  <c r="G89" i="99"/>
  <c r="J89" i="99" s="1"/>
  <c r="G89" i="100" s="1"/>
  <c r="J89" i="100" s="1"/>
  <c r="G89" i="101" s="1"/>
  <c r="J89" i="101" s="1"/>
  <c r="G89" i="102" s="1"/>
  <c r="J89" i="102" s="1"/>
  <c r="G89" i="103" s="1"/>
  <c r="J89" i="103" s="1"/>
  <c r="G89" i="104" s="1"/>
  <c r="J89" i="104" s="1"/>
  <c r="G89" i="105" s="1"/>
  <c r="J89" i="105" s="1"/>
  <c r="G89" i="106" s="1"/>
  <c r="J89" i="106" s="1"/>
  <c r="G118" i="99"/>
  <c r="J118" i="99" s="1"/>
  <c r="G118" i="100" s="1"/>
  <c r="J118" i="100" s="1"/>
  <c r="G118" i="101" s="1"/>
  <c r="J118" i="101" s="1"/>
  <c r="G118" i="102" s="1"/>
  <c r="J118" i="102" s="1"/>
  <c r="G118" i="103" s="1"/>
  <c r="J118" i="103" s="1"/>
  <c r="G118" i="104" s="1"/>
  <c r="J118" i="104" s="1"/>
  <c r="G118" i="105" s="1"/>
  <c r="J118" i="105" s="1"/>
  <c r="G118" i="106" s="1"/>
  <c r="J118" i="106" s="1"/>
  <c r="G90" i="99"/>
  <c r="J90" i="99" s="1"/>
  <c r="G90" i="100" s="1"/>
  <c r="J90" i="100" s="1"/>
  <c r="G90" i="101" s="1"/>
  <c r="J90" i="101" s="1"/>
  <c r="G90" i="102" s="1"/>
  <c r="J90" i="102" s="1"/>
  <c r="G90" i="103" s="1"/>
  <c r="J90" i="103" s="1"/>
  <c r="G90" i="104" s="1"/>
  <c r="J90" i="104" s="1"/>
  <c r="G90" i="105" s="1"/>
  <c r="J90" i="105" s="1"/>
  <c r="G90" i="106" s="1"/>
  <c r="J90" i="106" s="1"/>
  <c r="G91" i="99"/>
  <c r="J91" i="99" s="1"/>
  <c r="G91" i="100" s="1"/>
  <c r="J91" i="100" s="1"/>
  <c r="G91" i="101" s="1"/>
  <c r="J91" i="101" s="1"/>
  <c r="G91" i="102" s="1"/>
  <c r="J91" i="102" s="1"/>
  <c r="G91" i="103" s="1"/>
  <c r="J91" i="103" s="1"/>
  <c r="G91" i="104" s="1"/>
  <c r="J91" i="104" s="1"/>
  <c r="G91" i="105" s="1"/>
  <c r="J91" i="105" s="1"/>
  <c r="G91" i="106" s="1"/>
  <c r="J91" i="106" s="1"/>
  <c r="G214" i="96"/>
  <c r="J214" i="96" s="1"/>
  <c r="G171" i="99"/>
  <c r="J171" i="99" s="1"/>
  <c r="G171" i="100" s="1"/>
  <c r="J171" i="100" s="1"/>
  <c r="G171" i="101" s="1"/>
  <c r="J171" i="101" s="1"/>
  <c r="G171" i="102" s="1"/>
  <c r="J171" i="102" s="1"/>
  <c r="G171" i="103" s="1"/>
  <c r="J171" i="103" s="1"/>
  <c r="G171" i="104" s="1"/>
  <c r="J171" i="104" s="1"/>
  <c r="G171" i="105" s="1"/>
  <c r="J171" i="105" s="1"/>
  <c r="G171" i="106" s="1"/>
  <c r="J171" i="106" s="1"/>
  <c r="G230" i="99"/>
  <c r="J230" i="99" s="1"/>
  <c r="G252" i="100" s="1"/>
  <c r="J252" i="100" s="1"/>
  <c r="G68" i="99"/>
  <c r="J68" i="99" s="1"/>
  <c r="G68" i="100" s="1"/>
  <c r="J68" i="100" s="1"/>
  <c r="G68" i="101" s="1"/>
  <c r="J68" i="101" s="1"/>
  <c r="G68" i="102" s="1"/>
  <c r="J68" i="102" s="1"/>
  <c r="G68" i="103" s="1"/>
  <c r="J68" i="103" s="1"/>
  <c r="G68" i="104" s="1"/>
  <c r="J68" i="104" s="1"/>
  <c r="G68" i="105" s="1"/>
  <c r="J68" i="105" s="1"/>
  <c r="G68" i="106" s="1"/>
  <c r="J68" i="106" s="1"/>
  <c r="G64" i="99"/>
  <c r="J64" i="99" s="1"/>
  <c r="G64" i="100" s="1"/>
  <c r="J64" i="100" s="1"/>
  <c r="G64" i="101" s="1"/>
  <c r="J64" i="101" s="1"/>
  <c r="G64" i="102" s="1"/>
  <c r="J64" i="102" s="1"/>
  <c r="G64" i="103" s="1"/>
  <c r="J64" i="103" s="1"/>
  <c r="G64" i="104" s="1"/>
  <c r="J64" i="104" s="1"/>
  <c r="G64" i="105" s="1"/>
  <c r="J64" i="105" s="1"/>
  <c r="G64" i="106" s="1"/>
  <c r="J64" i="106" s="1"/>
  <c r="G183" i="99"/>
  <c r="J183" i="99" s="1"/>
  <c r="G183" i="100" s="1"/>
  <c r="J183" i="100" s="1"/>
  <c r="G183" i="101" s="1"/>
  <c r="J183" i="101" s="1"/>
  <c r="G183" i="102" s="1"/>
  <c r="J183" i="102" s="1"/>
  <c r="G183" i="103" s="1"/>
  <c r="J183" i="103" s="1"/>
  <c r="G183" i="104" s="1"/>
  <c r="J183" i="104" s="1"/>
  <c r="G183" i="105" s="1"/>
  <c r="J183" i="105" s="1"/>
  <c r="G183" i="106" s="1"/>
  <c r="J183" i="106" s="1"/>
  <c r="G106" i="99"/>
  <c r="J106" i="99" s="1"/>
  <c r="G106" i="100" s="1"/>
  <c r="J106" i="100" s="1"/>
  <c r="G106" i="101" s="1"/>
  <c r="J106" i="101" s="1"/>
  <c r="G106" i="102" s="1"/>
  <c r="J106" i="102" s="1"/>
  <c r="G106" i="103" s="1"/>
  <c r="J106" i="103" s="1"/>
  <c r="G106" i="104" s="1"/>
  <c r="J106" i="104" s="1"/>
  <c r="G106" i="105" s="1"/>
  <c r="J106" i="105" s="1"/>
  <c r="G106" i="106" s="1"/>
  <c r="J106" i="106" s="1"/>
  <c r="G66" i="99"/>
  <c r="J66" i="99" s="1"/>
  <c r="G66" i="100" s="1"/>
  <c r="J66" i="100" s="1"/>
  <c r="G66" i="101" s="1"/>
  <c r="J66" i="101" s="1"/>
  <c r="G66" i="102" s="1"/>
  <c r="J66" i="102" s="1"/>
  <c r="G66" i="103" s="1"/>
  <c r="J66" i="103" s="1"/>
  <c r="G66" i="104" s="1"/>
  <c r="J66" i="104" s="1"/>
  <c r="G66" i="105" s="1"/>
  <c r="J66" i="105" s="1"/>
  <c r="G66" i="106" s="1"/>
  <c r="J66" i="106" s="1"/>
  <c r="G137" i="99"/>
  <c r="J137" i="99" s="1"/>
  <c r="G137" i="100" s="1"/>
  <c r="J137" i="100" s="1"/>
  <c r="G137" i="101" s="1"/>
  <c r="J137" i="101" s="1"/>
  <c r="G137" i="102" s="1"/>
  <c r="J137" i="102" s="1"/>
  <c r="G137" i="103" s="1"/>
  <c r="J137" i="103" s="1"/>
  <c r="G137" i="104" s="1"/>
  <c r="J137" i="104" s="1"/>
  <c r="G137" i="105" s="1"/>
  <c r="J137" i="105" s="1"/>
  <c r="G137" i="106" s="1"/>
  <c r="J137" i="106" s="1"/>
  <c r="G81" i="99"/>
  <c r="J81" i="99" s="1"/>
  <c r="G81" i="100" s="1"/>
  <c r="J81" i="100" s="1"/>
  <c r="G81" i="101" s="1"/>
  <c r="J81" i="101" s="1"/>
  <c r="G81" i="102" s="1"/>
  <c r="J81" i="102" s="1"/>
  <c r="G81" i="103" s="1"/>
  <c r="J81" i="103" s="1"/>
  <c r="G81" i="104" s="1"/>
  <c r="J81" i="104" s="1"/>
  <c r="G81" i="105" s="1"/>
  <c r="J81" i="105" s="1"/>
  <c r="G81" i="106" s="1"/>
  <c r="J81" i="106" s="1"/>
  <c r="G179" i="99"/>
  <c r="J179" i="99" s="1"/>
  <c r="G179" i="100" s="1"/>
  <c r="J179" i="100" s="1"/>
  <c r="G179" i="101" s="1"/>
  <c r="J179" i="101" s="1"/>
  <c r="G179" i="102" s="1"/>
  <c r="J179" i="102" s="1"/>
  <c r="G179" i="103" s="1"/>
  <c r="J179" i="103" s="1"/>
  <c r="G179" i="104" s="1"/>
  <c r="J179" i="104" s="1"/>
  <c r="G179" i="105" s="1"/>
  <c r="J179" i="105" s="1"/>
  <c r="G179" i="106" s="1"/>
  <c r="J179" i="106" s="1"/>
  <c r="G99" i="99"/>
  <c r="J99" i="99" s="1"/>
  <c r="G99" i="100" s="1"/>
  <c r="J99" i="100" s="1"/>
  <c r="G99" i="101" s="1"/>
  <c r="J99" i="101" s="1"/>
  <c r="G99" i="102" s="1"/>
  <c r="J99" i="102" s="1"/>
  <c r="G99" i="103" s="1"/>
  <c r="J99" i="103" s="1"/>
  <c r="G99" i="104" s="1"/>
  <c r="J99" i="104" s="1"/>
  <c r="G99" i="105" s="1"/>
  <c r="J99" i="105" s="1"/>
  <c r="G99" i="106" s="1"/>
  <c r="J99" i="106" s="1"/>
  <c r="G78" i="99"/>
  <c r="J78" i="99" s="1"/>
  <c r="G78" i="100" s="1"/>
  <c r="J78" i="100" s="1"/>
  <c r="G78" i="101" s="1"/>
  <c r="J78" i="101" s="1"/>
  <c r="G78" i="102" s="1"/>
  <c r="J78" i="102" s="1"/>
  <c r="G78" i="103" s="1"/>
  <c r="J78" i="103" s="1"/>
  <c r="G78" i="104" s="1"/>
  <c r="J78" i="104" s="1"/>
  <c r="G78" i="105" s="1"/>
  <c r="J78" i="105" s="1"/>
  <c r="G78" i="106" s="1"/>
  <c r="J78" i="106" s="1"/>
  <c r="G192" i="99"/>
  <c r="J192" i="99" s="1"/>
  <c r="G192" i="100" s="1"/>
  <c r="J192" i="100" s="1"/>
  <c r="G192" i="101" s="1"/>
  <c r="J192" i="101" s="1"/>
  <c r="G192" i="102" s="1"/>
  <c r="J192" i="102" s="1"/>
  <c r="G192" i="103" s="1"/>
  <c r="J192" i="103" s="1"/>
  <c r="G192" i="104" s="1"/>
  <c r="J192" i="104" s="1"/>
  <c r="G192" i="105" s="1"/>
  <c r="J192" i="105" s="1"/>
  <c r="G192" i="106" s="1"/>
  <c r="J192" i="106" s="1"/>
  <c r="G160" i="99"/>
  <c r="J160" i="99" s="1"/>
  <c r="G160" i="100" s="1"/>
  <c r="J160" i="100" s="1"/>
  <c r="G160" i="101" s="1"/>
  <c r="J160" i="101" s="1"/>
  <c r="G160" i="102" s="1"/>
  <c r="J160" i="102" s="1"/>
  <c r="G160" i="103" s="1"/>
  <c r="J160" i="103" s="1"/>
  <c r="G160" i="104" s="1"/>
  <c r="J160" i="104" s="1"/>
  <c r="G160" i="105" s="1"/>
  <c r="J160" i="105" s="1"/>
  <c r="G160" i="106" s="1"/>
  <c r="J160" i="106" s="1"/>
  <c r="G95" i="99"/>
  <c r="J95" i="99" s="1"/>
  <c r="G95" i="100" s="1"/>
  <c r="J95" i="100" s="1"/>
  <c r="G95" i="101" s="1"/>
  <c r="J95" i="101" s="1"/>
  <c r="G95" i="102" s="1"/>
  <c r="J95" i="102" s="1"/>
  <c r="G95" i="103" s="1"/>
  <c r="J95" i="103" s="1"/>
  <c r="G95" i="104" s="1"/>
  <c r="J95" i="104" s="1"/>
  <c r="G95" i="105" s="1"/>
  <c r="J95" i="105" s="1"/>
  <c r="G95" i="106" s="1"/>
  <c r="J95" i="106" s="1"/>
  <c r="G140" i="99"/>
  <c r="J140" i="99" s="1"/>
  <c r="G140" i="100" s="1"/>
  <c r="J140" i="100" s="1"/>
  <c r="G140" i="101" s="1"/>
  <c r="J140" i="101" s="1"/>
  <c r="G140" i="102" s="1"/>
  <c r="J140" i="102" s="1"/>
  <c r="G140" i="103" s="1"/>
  <c r="J140" i="103" s="1"/>
  <c r="G140" i="104" s="1"/>
  <c r="J140" i="104" s="1"/>
  <c r="G140" i="105" s="1"/>
  <c r="J140" i="105" s="1"/>
  <c r="G140" i="106" s="1"/>
  <c r="J140" i="106" s="1"/>
  <c r="G80" i="99"/>
  <c r="J80" i="99" s="1"/>
  <c r="G80" i="100" s="1"/>
  <c r="J80" i="100" s="1"/>
  <c r="G80" i="101" s="1"/>
  <c r="J80" i="101" s="1"/>
  <c r="G80" i="102" s="1"/>
  <c r="J80" i="102" s="1"/>
  <c r="G80" i="103" s="1"/>
  <c r="J80" i="103" s="1"/>
  <c r="G80" i="104" s="1"/>
  <c r="J80" i="104" s="1"/>
  <c r="G80" i="105" s="1"/>
  <c r="J80" i="105" s="1"/>
  <c r="G80" i="106" s="1"/>
  <c r="J80" i="106" s="1"/>
  <c r="G19" i="99"/>
  <c r="J19" i="99" s="1"/>
  <c r="G19" i="100" s="1"/>
  <c r="J19" i="100" s="1"/>
  <c r="G19" i="101" s="1"/>
  <c r="J19" i="101" s="1"/>
  <c r="G19" i="102" s="1"/>
  <c r="J19" i="102" s="1"/>
  <c r="G19" i="103" s="1"/>
  <c r="J19" i="103" s="1"/>
  <c r="G19" i="104" s="1"/>
  <c r="J19" i="104" s="1"/>
  <c r="G19" i="105" s="1"/>
  <c r="J19" i="105" s="1"/>
  <c r="G19" i="106" s="1"/>
  <c r="J19" i="106" s="1"/>
  <c r="G21" i="99"/>
  <c r="J21" i="99" s="1"/>
  <c r="G21" i="100" s="1"/>
  <c r="J21" i="100" s="1"/>
  <c r="G21" i="101" s="1"/>
  <c r="J21" i="101" s="1"/>
  <c r="G21" i="102" s="1"/>
  <c r="J21" i="102" s="1"/>
  <c r="G21" i="103" s="1"/>
  <c r="J21" i="103" s="1"/>
  <c r="G21" i="104" s="1"/>
  <c r="J21" i="104" s="1"/>
  <c r="G21" i="105" s="1"/>
  <c r="J21" i="105" s="1"/>
  <c r="G21" i="106" s="1"/>
  <c r="J21" i="106" s="1"/>
  <c r="G93" i="99"/>
  <c r="J93" i="99" s="1"/>
  <c r="G93" i="100" s="1"/>
  <c r="J93" i="100" s="1"/>
  <c r="G93" i="101" s="1"/>
  <c r="J93" i="101" s="1"/>
  <c r="G93" i="102" s="1"/>
  <c r="J93" i="102" s="1"/>
  <c r="G93" i="103" s="1"/>
  <c r="J93" i="103" s="1"/>
  <c r="G93" i="104" s="1"/>
  <c r="J93" i="104" s="1"/>
  <c r="G93" i="105" s="1"/>
  <c r="J93" i="105" s="1"/>
  <c r="G93" i="106" s="1"/>
  <c r="J93" i="106" s="1"/>
  <c r="G77" i="99"/>
  <c r="J77" i="99" s="1"/>
  <c r="G77" i="100" s="1"/>
  <c r="J77" i="100" s="1"/>
  <c r="G77" i="101" s="1"/>
  <c r="J77" i="101" s="1"/>
  <c r="G77" i="102" s="1"/>
  <c r="J77" i="102" s="1"/>
  <c r="G77" i="103" s="1"/>
  <c r="J77" i="103" s="1"/>
  <c r="G77" i="104" s="1"/>
  <c r="J77" i="104" s="1"/>
  <c r="G77" i="105" s="1"/>
  <c r="J77" i="105" s="1"/>
  <c r="G77" i="106" s="1"/>
  <c r="J77" i="106" s="1"/>
  <c r="G74" i="99"/>
  <c r="J74" i="99" s="1"/>
  <c r="G74" i="100" s="1"/>
  <c r="J74" i="100" s="1"/>
  <c r="G74" i="101" s="1"/>
  <c r="J74" i="101" s="1"/>
  <c r="G74" i="102" s="1"/>
  <c r="J74" i="102" s="1"/>
  <c r="G74" i="103" s="1"/>
  <c r="J74" i="103" s="1"/>
  <c r="G74" i="104" s="1"/>
  <c r="J74" i="104" s="1"/>
  <c r="G74" i="105" s="1"/>
  <c r="J74" i="105" s="1"/>
  <c r="G74" i="106" s="1"/>
  <c r="J74" i="106" s="1"/>
  <c r="G189" i="77"/>
  <c r="J189" i="77" s="1"/>
  <c r="E189" i="78" s="1"/>
  <c r="G189" i="74"/>
  <c r="J189" i="74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48" i="98"/>
  <c r="J48" i="98" s="1"/>
  <c r="G187" i="74"/>
  <c r="J187" i="74" s="1"/>
  <c r="G187" i="77"/>
  <c r="J187" i="77" s="1"/>
  <c r="E187" i="78" s="1"/>
  <c r="G187" i="78" s="1"/>
  <c r="J187" i="78" s="1"/>
  <c r="E187" i="79" s="1"/>
  <c r="G187" i="79" s="1"/>
  <c r="J187" i="79" s="1"/>
  <c r="E187" i="80" s="1"/>
  <c r="G187" i="80" s="1"/>
  <c r="J187" i="80" s="1"/>
  <c r="E187" i="81" s="1"/>
  <c r="G187" i="81" s="1"/>
  <c r="J187" i="81" s="1"/>
  <c r="E187" i="82" s="1"/>
  <c r="G187" i="82" s="1"/>
  <c r="J187" i="82" s="1"/>
  <c r="E187" i="83" s="1"/>
  <c r="G187" i="83" s="1"/>
  <c r="J187" i="83" s="1"/>
  <c r="E187" i="84" s="1"/>
  <c r="G187" i="84" s="1"/>
  <c r="J187" i="84" s="1"/>
  <c r="E187" i="85" s="1"/>
  <c r="G187" i="85" s="1"/>
  <c r="J187" i="85" s="1"/>
  <c r="E187" i="86" s="1"/>
  <c r="G187" i="86" s="1"/>
  <c r="J187" i="86" s="1"/>
  <c r="E187" i="87" s="1"/>
  <c r="G187" i="87" s="1"/>
  <c r="J187" i="87" s="1"/>
  <c r="E187" i="88" s="1"/>
  <c r="G187" i="88" s="1"/>
  <c r="J187" i="88" s="1"/>
  <c r="G187" i="89" s="1"/>
  <c r="J187" i="89" s="1"/>
  <c r="E187" i="90" s="1"/>
  <c r="G187" i="90" s="1"/>
  <c r="J187" i="90" s="1"/>
  <c r="E187" i="91" s="1"/>
  <c r="G187" i="91" s="1"/>
  <c r="J187" i="91" s="1"/>
  <c r="E187" i="92" s="1"/>
  <c r="G187" i="92" s="1"/>
  <c r="J187" i="92" s="1"/>
  <c r="E187" i="93" s="1"/>
  <c r="G187" i="93" s="1"/>
  <c r="J187" i="93" s="1"/>
  <c r="E187" i="94" s="1"/>
  <c r="G187" i="94" s="1"/>
  <c r="J187" i="94" s="1"/>
  <c r="E187" i="95" s="1"/>
  <c r="G187" i="95" s="1"/>
  <c r="G258" i="97"/>
  <c r="J258" i="97" s="1"/>
  <c r="G187" i="96"/>
  <c r="J187" i="96" s="1"/>
  <c r="G32" i="98"/>
  <c r="J32" i="98" s="1"/>
  <c r="G44" i="98"/>
  <c r="J44" i="98" s="1"/>
  <c r="G42" i="98"/>
  <c r="J42" i="98" s="1"/>
  <c r="G105" i="74"/>
  <c r="J105" i="74" s="1"/>
  <c r="G105" i="77"/>
  <c r="J105" i="77" s="1"/>
  <c r="E105" i="78" s="1"/>
  <c r="G105" i="78" s="1"/>
  <c r="J105" i="78" s="1"/>
  <c r="E105" i="79" s="1"/>
  <c r="G105" i="79" s="1"/>
  <c r="J105" i="79" s="1"/>
  <c r="E105" i="80" s="1"/>
  <c r="G256" i="97"/>
  <c r="J256" i="97" s="1"/>
  <c r="G49" i="98"/>
  <c r="J49" i="98" s="1"/>
  <c r="E49" i="99" s="1"/>
  <c r="G51" i="98"/>
  <c r="J51" i="98" s="1"/>
  <c r="E51" i="99" s="1"/>
  <c r="G59" i="98"/>
  <c r="J59" i="98" s="1"/>
  <c r="G56" i="98"/>
  <c r="J56" i="98" s="1"/>
  <c r="G7" i="95"/>
  <c r="G17" i="95"/>
  <c r="J17" i="95" s="1"/>
  <c r="G6" i="95"/>
  <c r="G18" i="95"/>
  <c r="G8" i="95"/>
  <c r="G16" i="95"/>
  <c r="J16" i="95" s="1"/>
  <c r="G13" i="95"/>
  <c r="J13" i="95" s="1"/>
  <c r="G15" i="95"/>
  <c r="G14" i="95"/>
  <c r="J14" i="95" s="1"/>
  <c r="G131" i="93"/>
  <c r="J131" i="93" s="1"/>
  <c r="E131" i="94" s="1"/>
  <c r="G134" i="93"/>
  <c r="J134" i="93" s="1"/>
  <c r="E134" i="94" s="1"/>
  <c r="G254" i="95"/>
  <c r="J254" i="95" s="1"/>
  <c r="G103" i="95"/>
  <c r="J103" i="95" s="1"/>
  <c r="G248" i="95"/>
  <c r="J248" i="95" s="1"/>
  <c r="G82" i="95"/>
  <c r="J82" i="95" s="1"/>
  <c r="G116" i="104"/>
  <c r="J116" i="104" s="1"/>
  <c r="G116" i="105" s="1"/>
  <c r="J116" i="105" s="1"/>
  <c r="G116" i="106" s="1"/>
  <c r="J116" i="106" s="1"/>
  <c r="G219" i="77"/>
  <c r="J219" i="77" s="1"/>
  <c r="E219" i="78" s="1"/>
  <c r="G115" i="104"/>
  <c r="J115" i="104" s="1"/>
  <c r="G115" i="105" s="1"/>
  <c r="J115" i="105" s="1"/>
  <c r="G115" i="106" s="1"/>
  <c r="J115" i="106" s="1"/>
  <c r="G111" i="104"/>
  <c r="J111" i="104" s="1"/>
  <c r="G111" i="105" s="1"/>
  <c r="J111" i="105" s="1"/>
  <c r="G111" i="106" s="1"/>
  <c r="J111" i="106" s="1"/>
  <c r="G112" i="104"/>
  <c r="J112" i="104" s="1"/>
  <c r="G112" i="105" s="1"/>
  <c r="J112" i="105" s="1"/>
  <c r="G112" i="106" s="1"/>
  <c r="J112" i="106" s="1"/>
  <c r="G117" i="104"/>
  <c r="J117" i="104" s="1"/>
  <c r="G117" i="105" s="1"/>
  <c r="J117" i="105" s="1"/>
  <c r="G117" i="106" s="1"/>
  <c r="J117" i="106" s="1"/>
  <c r="G107" i="104"/>
  <c r="J107" i="104" s="1"/>
  <c r="G107" i="105" s="1"/>
  <c r="J107" i="105" s="1"/>
  <c r="G107" i="106" s="1"/>
  <c r="J107" i="106" s="1"/>
  <c r="G108" i="104"/>
  <c r="J108" i="104" s="1"/>
  <c r="G108" i="105" s="1"/>
  <c r="J108" i="105" s="1"/>
  <c r="G108" i="106" s="1"/>
  <c r="J108" i="106" s="1"/>
  <c r="G110" i="104"/>
  <c r="J110" i="104" s="1"/>
  <c r="G110" i="105" s="1"/>
  <c r="J110" i="105" s="1"/>
  <c r="G110" i="106" s="1"/>
  <c r="J110" i="106" s="1"/>
  <c r="G5" i="82"/>
  <c r="J5" i="82" s="1"/>
  <c r="E5" i="83" s="1"/>
  <c r="G186" i="97"/>
  <c r="J186" i="97" s="1"/>
  <c r="G189" i="97"/>
  <c r="J189" i="97" s="1"/>
  <c r="G233" i="97"/>
  <c r="J233" i="97" s="1"/>
  <c r="G255" i="97"/>
  <c r="J255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E132" i="97" s="1"/>
  <c r="G135" i="96"/>
  <c r="J135" i="96" s="1"/>
  <c r="E135" i="97" s="1"/>
  <c r="G20" i="106"/>
  <c r="J20" i="106" s="1"/>
  <c r="J7" i="95" l="1"/>
  <c r="G7" i="96" s="1"/>
  <c r="J7" i="96" s="1"/>
  <c r="E188" i="97"/>
  <c r="G188" i="97" s="1"/>
  <c r="J188" i="97" s="1"/>
  <c r="J8" i="95"/>
  <c r="G8" i="96" s="1"/>
  <c r="J8" i="96" s="1"/>
  <c r="E187" i="97"/>
  <c r="G187" i="97" s="1"/>
  <c r="J187" i="97" s="1"/>
  <c r="J6" i="95"/>
  <c r="G6" i="96" s="1"/>
  <c r="G88" i="96"/>
  <c r="J88" i="96" s="1"/>
  <c r="E88" i="97" s="1"/>
  <c r="G87" i="96"/>
  <c r="J87" i="96" s="1"/>
  <c r="G235" i="96"/>
  <c r="J235" i="96" s="1"/>
  <c r="G251" i="96"/>
  <c r="J251" i="96" s="1"/>
  <c r="G243" i="96"/>
  <c r="J243" i="96" s="1"/>
  <c r="E214" i="97"/>
  <c r="G214" i="97" s="1"/>
  <c r="J214" i="97" s="1"/>
  <c r="G246" i="97"/>
  <c r="J246" i="97" s="1"/>
  <c r="E238" i="97"/>
  <c r="G238" i="97" s="1"/>
  <c r="J238" i="97" s="1"/>
  <c r="G246" i="98" s="1"/>
  <c r="J246" i="98" s="1"/>
  <c r="G244" i="96"/>
  <c r="J244" i="96" s="1"/>
  <c r="G236" i="96"/>
  <c r="J236" i="96" s="1"/>
  <c r="G250" i="96"/>
  <c r="J250" i="96" s="1"/>
  <c r="G242" i="96"/>
  <c r="J242" i="96" s="1"/>
  <c r="J15" i="95"/>
  <c r="G15" i="96" s="1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43" i="101" s="1"/>
  <c r="J243" i="101" s="1"/>
  <c r="G251" i="102" s="1"/>
  <c r="J251" i="102" s="1"/>
  <c r="G236" i="98"/>
  <c r="J236" i="98" s="1"/>
  <c r="G244" i="99" s="1"/>
  <c r="J244" i="99" s="1"/>
  <c r="G228" i="98"/>
  <c r="J228" i="98" s="1"/>
  <c r="G240" i="106"/>
  <c r="J240" i="106" s="1"/>
  <c r="G259" i="106"/>
  <c r="J259" i="106" s="1"/>
  <c r="G232" i="106"/>
  <c r="J232" i="106" s="1"/>
  <c r="G224" i="100"/>
  <c r="J224" i="100" s="1"/>
  <c r="G224" i="101" s="1"/>
  <c r="J224" i="101" s="1"/>
  <c r="G241" i="100"/>
  <c r="J241" i="100" s="1"/>
  <c r="G249" i="101" s="1"/>
  <c r="J249" i="101" s="1"/>
  <c r="G230" i="100"/>
  <c r="J230" i="100" s="1"/>
  <c r="G238" i="100"/>
  <c r="J238" i="100" s="1"/>
  <c r="G246" i="101" s="1"/>
  <c r="J246" i="101" s="1"/>
  <c r="G225" i="100"/>
  <c r="J225" i="100" s="1"/>
  <c r="G225" i="101" s="1"/>
  <c r="J225" i="101" s="1"/>
  <c r="G247" i="100"/>
  <c r="J247" i="100" s="1"/>
  <c r="G242" i="101" s="1"/>
  <c r="J242" i="101" s="1"/>
  <c r="G250" i="102" s="1"/>
  <c r="J250" i="102" s="1"/>
  <c r="G234" i="96"/>
  <c r="J234" i="96" s="1"/>
  <c r="E234" i="97" s="1"/>
  <c r="G247" i="96"/>
  <c r="J247" i="96" s="1"/>
  <c r="G253" i="97"/>
  <c r="J253" i="97" s="1"/>
  <c r="G259" i="96"/>
  <c r="J259" i="96" s="1"/>
  <c r="G173" i="96"/>
  <c r="J173" i="96" s="1"/>
  <c r="E173" i="97" s="1"/>
  <c r="G174" i="96"/>
  <c r="J174" i="96" s="1"/>
  <c r="E174" i="97" s="1"/>
  <c r="G102" i="96"/>
  <c r="J102" i="96" s="1"/>
  <c r="E102" i="97" s="1"/>
  <c r="G14" i="96"/>
  <c r="J14" i="96" s="1"/>
  <c r="G16" i="96"/>
  <c r="J16" i="96" s="1"/>
  <c r="G41" i="99"/>
  <c r="J41" i="99" s="1"/>
  <c r="G41" i="100" s="1"/>
  <c r="J41" i="100" s="1"/>
  <c r="G41" i="101" s="1"/>
  <c r="J41" i="101" s="1"/>
  <c r="G41" i="102" s="1"/>
  <c r="J41" i="102" s="1"/>
  <c r="G41" i="103" s="1"/>
  <c r="J41" i="103" s="1"/>
  <c r="G41" i="104" s="1"/>
  <c r="J41" i="104" s="1"/>
  <c r="G41" i="105" s="1"/>
  <c r="J41" i="105" s="1"/>
  <c r="G41" i="106" s="1"/>
  <c r="J41" i="106" s="1"/>
  <c r="G41" i="107" s="1"/>
  <c r="J41" i="107" s="1"/>
  <c r="G59" i="99"/>
  <c r="J59" i="99" s="1"/>
  <c r="G59" i="100" s="1"/>
  <c r="J59" i="100" s="1"/>
  <c r="G59" i="101" s="1"/>
  <c r="J59" i="101" s="1"/>
  <c r="G59" i="102" s="1"/>
  <c r="J59" i="102" s="1"/>
  <c r="G59" i="103" s="1"/>
  <c r="J59" i="103" s="1"/>
  <c r="G59" i="104" s="1"/>
  <c r="J59" i="104" s="1"/>
  <c r="G59" i="105" s="1"/>
  <c r="J59" i="105" s="1"/>
  <c r="G59" i="106" s="1"/>
  <c r="J59" i="106" s="1"/>
  <c r="G59" i="107" s="1"/>
  <c r="J59" i="107" s="1"/>
  <c r="G105" i="80"/>
  <c r="J105" i="80" s="1"/>
  <c r="E105" i="81" s="1"/>
  <c r="G105" i="81" s="1"/>
  <c r="J105" i="81" s="1"/>
  <c r="E105" i="82" s="1"/>
  <c r="G105" i="82" s="1"/>
  <c r="J105" i="82" s="1"/>
  <c r="E105" i="83" s="1"/>
  <c r="G105" i="83" s="1"/>
  <c r="J105" i="83" s="1"/>
  <c r="E105" i="84" s="1"/>
  <c r="G105" i="84" s="1"/>
  <c r="J105" i="84" s="1"/>
  <c r="E105" i="85" s="1"/>
  <c r="G105" i="85" s="1"/>
  <c r="J105" i="85" s="1"/>
  <c r="E105" i="86" s="1"/>
  <c r="G105" i="86" s="1"/>
  <c r="J105" i="86" s="1"/>
  <c r="E105" i="87" s="1"/>
  <c r="G105" i="87" s="1"/>
  <c r="J105" i="87" s="1"/>
  <c r="E105" i="88" s="1"/>
  <c r="G105" i="88" s="1"/>
  <c r="J105" i="88" s="1"/>
  <c r="E105" i="89" s="1"/>
  <c r="G105" i="89" s="1"/>
  <c r="J105" i="89" s="1"/>
  <c r="E105" i="90" s="1"/>
  <c r="G105" i="90" s="1"/>
  <c r="J105" i="90" s="1"/>
  <c r="E105" i="91" s="1"/>
  <c r="G105" i="91" s="1"/>
  <c r="J105" i="91" s="1"/>
  <c r="E105" i="92" s="1"/>
  <c r="G105" i="92" s="1"/>
  <c r="J105" i="92" s="1"/>
  <c r="E105" i="93" s="1"/>
  <c r="G105" i="93" s="1"/>
  <c r="J105" i="93" s="1"/>
  <c r="E105" i="94" s="1"/>
  <c r="G105" i="94" s="1"/>
  <c r="J105" i="94" s="1"/>
  <c r="E105" i="95" s="1"/>
  <c r="G105" i="95" s="1"/>
  <c r="J105" i="95" s="1"/>
  <c r="G105" i="96" s="1"/>
  <c r="J105" i="96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43" i="103" s="1"/>
  <c r="J43" i="103" s="1"/>
  <c r="G43" i="104" s="1"/>
  <c r="J43" i="104" s="1"/>
  <c r="G43" i="105" s="1"/>
  <c r="J43" i="105" s="1"/>
  <c r="G43" i="106" s="1"/>
  <c r="J43" i="106" s="1"/>
  <c r="G43" i="107" s="1"/>
  <c r="J43" i="107" s="1"/>
  <c r="G56" i="99"/>
  <c r="J56" i="99" s="1"/>
  <c r="G56" i="100" s="1"/>
  <c r="J56" i="100" s="1"/>
  <c r="G56" i="101" s="1"/>
  <c r="J56" i="101" s="1"/>
  <c r="G56" i="102" s="1"/>
  <c r="J56" i="102" s="1"/>
  <c r="G56" i="103" s="1"/>
  <c r="J56" i="103" s="1"/>
  <c r="G56" i="104" s="1"/>
  <c r="J56" i="104" s="1"/>
  <c r="G56" i="105" s="1"/>
  <c r="J56" i="105" s="1"/>
  <c r="G56" i="106" s="1"/>
  <c r="J56" i="106" s="1"/>
  <c r="G56" i="107" s="1"/>
  <c r="J56" i="107" s="1"/>
  <c r="G51" i="99"/>
  <c r="J51" i="99" s="1"/>
  <c r="G51" i="100" s="1"/>
  <c r="J51" i="100" s="1"/>
  <c r="G51" i="101" s="1"/>
  <c r="J51" i="101" s="1"/>
  <c r="G51" i="102" s="1"/>
  <c r="J51" i="102" s="1"/>
  <c r="G51" i="103" s="1"/>
  <c r="J51" i="103" s="1"/>
  <c r="G51" i="104" s="1"/>
  <c r="J51" i="104" s="1"/>
  <c r="G51" i="105" s="1"/>
  <c r="J51" i="105" s="1"/>
  <c r="G51" i="106" s="1"/>
  <c r="J51" i="106" s="1"/>
  <c r="G51" i="107" s="1"/>
  <c r="J51" i="107" s="1"/>
  <c r="G54" i="99"/>
  <c r="J54" i="99" s="1"/>
  <c r="G54" i="100" s="1"/>
  <c r="J54" i="100" s="1"/>
  <c r="G54" i="101" s="1"/>
  <c r="J54" i="101" s="1"/>
  <c r="G54" i="102" s="1"/>
  <c r="J54" i="102" s="1"/>
  <c r="G54" i="103" s="1"/>
  <c r="J54" i="103" s="1"/>
  <c r="G54" i="104" s="1"/>
  <c r="J54" i="104" s="1"/>
  <c r="G54" i="105" s="1"/>
  <c r="J54" i="105" s="1"/>
  <c r="G54" i="106" s="1"/>
  <c r="J54" i="106" s="1"/>
  <c r="G54" i="107" s="1"/>
  <c r="J54" i="107" s="1"/>
  <c r="G96" i="99"/>
  <c r="J96" i="99" s="1"/>
  <c r="G96" i="100" s="1"/>
  <c r="J96" i="100" s="1"/>
  <c r="G96" i="101" s="1"/>
  <c r="J96" i="101" s="1"/>
  <c r="G96" i="102" s="1"/>
  <c r="J96" i="102" s="1"/>
  <c r="G96" i="103" s="1"/>
  <c r="J96" i="103" s="1"/>
  <c r="G96" i="104" s="1"/>
  <c r="J96" i="104" s="1"/>
  <c r="G96" i="105" s="1"/>
  <c r="J96" i="105" s="1"/>
  <c r="G96" i="106" s="1"/>
  <c r="J96" i="106" s="1"/>
  <c r="G33" i="99"/>
  <c r="J33" i="99" s="1"/>
  <c r="G33" i="100" s="1"/>
  <c r="J33" i="100" s="1"/>
  <c r="G33" i="101" s="1"/>
  <c r="J33" i="101" s="1"/>
  <c r="G33" i="102" s="1"/>
  <c r="J33" i="102" s="1"/>
  <c r="G33" i="103" s="1"/>
  <c r="J33" i="103" s="1"/>
  <c r="G33" i="104" s="1"/>
  <c r="J33" i="104" s="1"/>
  <c r="G33" i="105" s="1"/>
  <c r="J33" i="105" s="1"/>
  <c r="G33" i="106" s="1"/>
  <c r="J33" i="106" s="1"/>
  <c r="G33" i="107" s="1"/>
  <c r="J33" i="107" s="1"/>
  <c r="G38" i="99"/>
  <c r="J38" i="99" s="1"/>
  <c r="G38" i="100" s="1"/>
  <c r="J38" i="100" s="1"/>
  <c r="G38" i="101" s="1"/>
  <c r="J38" i="101" s="1"/>
  <c r="G38" i="102" s="1"/>
  <c r="J38" i="102" s="1"/>
  <c r="G38" i="103" s="1"/>
  <c r="J38" i="103" s="1"/>
  <c r="G38" i="104" s="1"/>
  <c r="J38" i="104" s="1"/>
  <c r="G38" i="105" s="1"/>
  <c r="J38" i="105" s="1"/>
  <c r="G38" i="106" s="1"/>
  <c r="J38" i="106" s="1"/>
  <c r="G49" i="99"/>
  <c r="J49" i="99" s="1"/>
  <c r="G49" i="100" s="1"/>
  <c r="J49" i="100" s="1"/>
  <c r="G49" i="101" s="1"/>
  <c r="J49" i="101" s="1"/>
  <c r="G49" i="102" s="1"/>
  <c r="J49" i="102" s="1"/>
  <c r="G49" i="103" s="1"/>
  <c r="J49" i="103" s="1"/>
  <c r="G49" i="104" s="1"/>
  <c r="J49" i="104" s="1"/>
  <c r="G49" i="105" s="1"/>
  <c r="J49" i="105" s="1"/>
  <c r="G49" i="106" s="1"/>
  <c r="J49" i="106" s="1"/>
  <c r="G49" i="107" s="1"/>
  <c r="J49" i="107" s="1"/>
  <c r="G42" i="99"/>
  <c r="J42" i="99" s="1"/>
  <c r="G42" i="100" s="1"/>
  <c r="J42" i="100" s="1"/>
  <c r="G42" i="101" s="1"/>
  <c r="J42" i="101" s="1"/>
  <c r="G42" i="102" s="1"/>
  <c r="J42" i="102" s="1"/>
  <c r="G42" i="103" s="1"/>
  <c r="J42" i="103" s="1"/>
  <c r="G42" i="104" s="1"/>
  <c r="J42" i="104" s="1"/>
  <c r="G42" i="105" s="1"/>
  <c r="J42" i="105" s="1"/>
  <c r="G42" i="106" s="1"/>
  <c r="J42" i="106" s="1"/>
  <c r="G42" i="107" s="1"/>
  <c r="J42" i="107" s="1"/>
  <c r="G58" i="99"/>
  <c r="J58" i="99" s="1"/>
  <c r="G58" i="100" s="1"/>
  <c r="J58" i="100" s="1"/>
  <c r="G58" i="101" s="1"/>
  <c r="J58" i="101" s="1"/>
  <c r="G58" i="102" s="1"/>
  <c r="J58" i="102" s="1"/>
  <c r="G58" i="103" s="1"/>
  <c r="J58" i="103" s="1"/>
  <c r="G58" i="104" s="1"/>
  <c r="J58" i="104" s="1"/>
  <c r="G58" i="105" s="1"/>
  <c r="J58" i="105" s="1"/>
  <c r="G58" i="106" s="1"/>
  <c r="J58" i="106" s="1"/>
  <c r="G58" i="107" s="1"/>
  <c r="J58" i="107" s="1"/>
  <c r="G28" i="99"/>
  <c r="J28" i="99" s="1"/>
  <c r="G28" i="100" s="1"/>
  <c r="J28" i="100" s="1"/>
  <c r="G28" i="101" s="1"/>
  <c r="J28" i="101" s="1"/>
  <c r="G28" i="102" s="1"/>
  <c r="J28" i="102" s="1"/>
  <c r="G28" i="103" s="1"/>
  <c r="J28" i="103" s="1"/>
  <c r="G28" i="104" s="1"/>
  <c r="J28" i="104" s="1"/>
  <c r="G28" i="105" s="1"/>
  <c r="J28" i="105" s="1"/>
  <c r="G28" i="106" s="1"/>
  <c r="J28" i="106" s="1"/>
  <c r="G28" i="107" s="1"/>
  <c r="J28" i="107" s="1"/>
  <c r="G34" i="99"/>
  <c r="J34" i="99" s="1"/>
  <c r="G34" i="100" s="1"/>
  <c r="J34" i="100" s="1"/>
  <c r="G34" i="101" s="1"/>
  <c r="J34" i="101" s="1"/>
  <c r="G34" i="102" s="1"/>
  <c r="J34" i="102" s="1"/>
  <c r="G34" i="103" s="1"/>
  <c r="J34" i="103" s="1"/>
  <c r="G34" i="104" s="1"/>
  <c r="J34" i="104" s="1"/>
  <c r="G34" i="105" s="1"/>
  <c r="J34" i="105" s="1"/>
  <c r="G34" i="106" s="1"/>
  <c r="J34" i="106" s="1"/>
  <c r="G34" i="107" s="1"/>
  <c r="J34" i="107" s="1"/>
  <c r="G44" i="99"/>
  <c r="J44" i="99" s="1"/>
  <c r="G44" i="100" s="1"/>
  <c r="J44" i="100" s="1"/>
  <c r="G44" i="101" s="1"/>
  <c r="J44" i="101" s="1"/>
  <c r="G44" i="102" s="1"/>
  <c r="J44" i="102" s="1"/>
  <c r="G44" i="103" s="1"/>
  <c r="J44" i="103" s="1"/>
  <c r="G44" i="104" s="1"/>
  <c r="J44" i="104" s="1"/>
  <c r="G44" i="105" s="1"/>
  <c r="J44" i="105" s="1"/>
  <c r="G44" i="106" s="1"/>
  <c r="J44" i="106" s="1"/>
  <c r="G44" i="107" s="1"/>
  <c r="J44" i="107" s="1"/>
  <c r="G52" i="99"/>
  <c r="J52" i="99" s="1"/>
  <c r="G52" i="100" s="1"/>
  <c r="J52" i="100" s="1"/>
  <c r="G52" i="101" s="1"/>
  <c r="J52" i="101" s="1"/>
  <c r="G52" i="102" s="1"/>
  <c r="J52" i="102" s="1"/>
  <c r="G52" i="103" s="1"/>
  <c r="J52" i="103" s="1"/>
  <c r="G52" i="104" s="1"/>
  <c r="J52" i="104" s="1"/>
  <c r="G52" i="105" s="1"/>
  <c r="J52" i="105" s="1"/>
  <c r="G52" i="106" s="1"/>
  <c r="J52" i="106" s="1"/>
  <c r="G52" i="107" s="1"/>
  <c r="J52" i="107" s="1"/>
  <c r="G36" i="99"/>
  <c r="J36" i="99" s="1"/>
  <c r="G36" i="100" s="1"/>
  <c r="J36" i="100" s="1"/>
  <c r="G36" i="101" s="1"/>
  <c r="J36" i="101" s="1"/>
  <c r="G36" i="102" s="1"/>
  <c r="J36" i="102" s="1"/>
  <c r="G36" i="103" s="1"/>
  <c r="J36" i="103" s="1"/>
  <c r="G36" i="104" s="1"/>
  <c r="J36" i="104" s="1"/>
  <c r="G36" i="105" s="1"/>
  <c r="J36" i="105" s="1"/>
  <c r="G36" i="106" s="1"/>
  <c r="J36" i="106" s="1"/>
  <c r="G36" i="107" s="1"/>
  <c r="J36" i="107" s="1"/>
  <c r="G55" i="99"/>
  <c r="J55" i="99" s="1"/>
  <c r="G55" i="100" s="1"/>
  <c r="J55" i="100" s="1"/>
  <c r="G55" i="101" s="1"/>
  <c r="J55" i="101" s="1"/>
  <c r="G55" i="102" s="1"/>
  <c r="J55" i="102" s="1"/>
  <c r="G55" i="103" s="1"/>
  <c r="J55" i="103" s="1"/>
  <c r="G55" i="104" s="1"/>
  <c r="J55" i="104" s="1"/>
  <c r="G55" i="105" s="1"/>
  <c r="J55" i="105" s="1"/>
  <c r="G55" i="106" s="1"/>
  <c r="J55" i="106" s="1"/>
  <c r="G55" i="107" s="1"/>
  <c r="J55" i="107" s="1"/>
  <c r="G221" i="99"/>
  <c r="J221" i="99" s="1"/>
  <c r="G221" i="100" s="1"/>
  <c r="J221" i="100" s="1"/>
  <c r="G221" i="101" s="1"/>
  <c r="J221" i="101" s="1"/>
  <c r="G221" i="102" s="1"/>
  <c r="J221" i="102" s="1"/>
  <c r="G221" i="103" s="1"/>
  <c r="J221" i="103" s="1"/>
  <c r="G221" i="104" s="1"/>
  <c r="J221" i="104" s="1"/>
  <c r="G221" i="105" s="1"/>
  <c r="J221" i="105" s="1"/>
  <c r="G221" i="106" s="1"/>
  <c r="J221" i="106" s="1"/>
  <c r="G17" i="96"/>
  <c r="J17" i="96" s="1"/>
  <c r="G48" i="99"/>
  <c r="J48" i="99" s="1"/>
  <c r="G48" i="100" s="1"/>
  <c r="J48" i="100" s="1"/>
  <c r="G48" i="101" s="1"/>
  <c r="J48" i="101" s="1"/>
  <c r="G48" i="102" s="1"/>
  <c r="J48" i="102" s="1"/>
  <c r="G48" i="103" s="1"/>
  <c r="J48" i="103" s="1"/>
  <c r="G48" i="104" s="1"/>
  <c r="J48" i="104" s="1"/>
  <c r="G48" i="105" s="1"/>
  <c r="J48" i="105" s="1"/>
  <c r="G48" i="106" s="1"/>
  <c r="J48" i="106" s="1"/>
  <c r="G48" i="107" s="1"/>
  <c r="J48" i="107" s="1"/>
  <c r="G165" i="99"/>
  <c r="J165" i="99" s="1"/>
  <c r="G165" i="100" s="1"/>
  <c r="J165" i="100" s="1"/>
  <c r="G165" i="101" s="1"/>
  <c r="J165" i="101" s="1"/>
  <c r="G165" i="102" s="1"/>
  <c r="J165" i="102" s="1"/>
  <c r="G165" i="103" s="1"/>
  <c r="J165" i="103" s="1"/>
  <c r="G165" i="104" s="1"/>
  <c r="J165" i="104" s="1"/>
  <c r="G165" i="105" s="1"/>
  <c r="J165" i="105" s="1"/>
  <c r="G165" i="106" s="1"/>
  <c r="J165" i="106" s="1"/>
  <c r="G161" i="99"/>
  <c r="J161" i="99" s="1"/>
  <c r="G161" i="100" s="1"/>
  <c r="J161" i="100" s="1"/>
  <c r="G161" i="101" s="1"/>
  <c r="J161" i="101" s="1"/>
  <c r="G161" i="102" s="1"/>
  <c r="J161" i="102" s="1"/>
  <c r="G161" i="103" s="1"/>
  <c r="J161" i="103" s="1"/>
  <c r="G161" i="104" s="1"/>
  <c r="J161" i="104" s="1"/>
  <c r="G161" i="105" s="1"/>
  <c r="J161" i="105" s="1"/>
  <c r="G161" i="106" s="1"/>
  <c r="J161" i="106" s="1"/>
  <c r="G29" i="99"/>
  <c r="J29" i="99" s="1"/>
  <c r="G29" i="100" s="1"/>
  <c r="J29" i="100" s="1"/>
  <c r="G29" i="101" s="1"/>
  <c r="J29" i="101" s="1"/>
  <c r="G29" i="102" s="1"/>
  <c r="J29" i="102" s="1"/>
  <c r="G29" i="103" s="1"/>
  <c r="J29" i="103" s="1"/>
  <c r="G29" i="104" s="1"/>
  <c r="J29" i="104" s="1"/>
  <c r="G29" i="105" s="1"/>
  <c r="J29" i="105" s="1"/>
  <c r="G29" i="106" s="1"/>
  <c r="J29" i="106" s="1"/>
  <c r="G29" i="107" s="1"/>
  <c r="J29" i="107" s="1"/>
  <c r="G122" i="99"/>
  <c r="J122" i="99" s="1"/>
  <c r="G122" i="100" s="1"/>
  <c r="J122" i="100" s="1"/>
  <c r="G122" i="101" s="1"/>
  <c r="J122" i="101" s="1"/>
  <c r="G122" i="102" s="1"/>
  <c r="J122" i="102" s="1"/>
  <c r="G122" i="103" s="1"/>
  <c r="J122" i="103" s="1"/>
  <c r="G122" i="104" s="1"/>
  <c r="J122" i="104" s="1"/>
  <c r="G122" i="105" s="1"/>
  <c r="J122" i="105" s="1"/>
  <c r="G122" i="106" s="1"/>
  <c r="J122" i="106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32" i="103" s="1"/>
  <c r="J32" i="103" s="1"/>
  <c r="G32" i="104" s="1"/>
  <c r="J32" i="104" s="1"/>
  <c r="G32" i="105" s="1"/>
  <c r="J32" i="105" s="1"/>
  <c r="G32" i="106" s="1"/>
  <c r="J32" i="106" s="1"/>
  <c r="G32" i="107" s="1"/>
  <c r="J32" i="107" s="1"/>
  <c r="G27" i="99"/>
  <c r="J27" i="99" s="1"/>
  <c r="G27" i="100" s="1"/>
  <c r="J27" i="100" s="1"/>
  <c r="G27" i="101" s="1"/>
  <c r="J27" i="101" s="1"/>
  <c r="G27" i="102" s="1"/>
  <c r="J27" i="102" s="1"/>
  <c r="G27" i="103" s="1"/>
  <c r="J27" i="103" s="1"/>
  <c r="G27" i="104" s="1"/>
  <c r="J27" i="104" s="1"/>
  <c r="G27" i="105" s="1"/>
  <c r="J27" i="105" s="1"/>
  <c r="G27" i="106" s="1"/>
  <c r="J27" i="106" s="1"/>
  <c r="G27" i="107" s="1"/>
  <c r="J27" i="107" s="1"/>
  <c r="G50" i="99"/>
  <c r="J50" i="99" s="1"/>
  <c r="G50" i="100" s="1"/>
  <c r="J50" i="100" s="1"/>
  <c r="G50" i="101" s="1"/>
  <c r="J50" i="101" s="1"/>
  <c r="G50" i="102" s="1"/>
  <c r="J50" i="102" s="1"/>
  <c r="G50" i="103" s="1"/>
  <c r="J50" i="103" s="1"/>
  <c r="G50" i="104" s="1"/>
  <c r="J50" i="104" s="1"/>
  <c r="G50" i="105" s="1"/>
  <c r="J50" i="105" s="1"/>
  <c r="G50" i="106" s="1"/>
  <c r="J50" i="106" s="1"/>
  <c r="G50" i="107" s="1"/>
  <c r="J50" i="107" s="1"/>
  <c r="G40" i="99"/>
  <c r="J40" i="99" s="1"/>
  <c r="G40" i="100" s="1"/>
  <c r="J40" i="100" s="1"/>
  <c r="G40" i="101" s="1"/>
  <c r="J40" i="101" s="1"/>
  <c r="G40" i="102" s="1"/>
  <c r="J40" i="102" s="1"/>
  <c r="G40" i="103" s="1"/>
  <c r="J40" i="103" s="1"/>
  <c r="G40" i="104" s="1"/>
  <c r="J40" i="104" s="1"/>
  <c r="G40" i="105" s="1"/>
  <c r="J40" i="105" s="1"/>
  <c r="G40" i="106" s="1"/>
  <c r="J40" i="106" s="1"/>
  <c r="G40" i="107" s="1"/>
  <c r="J40" i="107" s="1"/>
  <c r="G119" i="99"/>
  <c r="J119" i="99" s="1"/>
  <c r="G119" i="100" s="1"/>
  <c r="J119" i="100" s="1"/>
  <c r="G119" i="101" s="1"/>
  <c r="J119" i="101" s="1"/>
  <c r="G119" i="102" s="1"/>
  <c r="J119" i="102" s="1"/>
  <c r="G119" i="103" s="1"/>
  <c r="J119" i="103" s="1"/>
  <c r="G119" i="104" s="1"/>
  <c r="J119" i="104" s="1"/>
  <c r="G119" i="105" s="1"/>
  <c r="J119" i="105" s="1"/>
  <c r="G119" i="106" s="1"/>
  <c r="J119" i="106" s="1"/>
  <c r="G189" i="78"/>
  <c r="J189" i="78" s="1"/>
  <c r="E189" i="79" s="1"/>
  <c r="G189" i="79" s="1"/>
  <c r="J189" i="79" s="1"/>
  <c r="E189" i="80" s="1"/>
  <c r="G189" i="80" s="1"/>
  <c r="J189" i="80" s="1"/>
  <c r="E189" i="81" s="1"/>
  <c r="G189" i="81" s="1"/>
  <c r="J189" i="81" s="1"/>
  <c r="E189" i="82" s="1"/>
  <c r="G189" i="82" s="1"/>
  <c r="J189" i="82" s="1"/>
  <c r="E189" i="83" s="1"/>
  <c r="G189" i="83" s="1"/>
  <c r="J189" i="83" s="1"/>
  <c r="E189" i="84" s="1"/>
  <c r="G189" i="84" s="1"/>
  <c r="J189" i="84" s="1"/>
  <c r="E189" i="85" s="1"/>
  <c r="G189" i="85" s="1"/>
  <c r="J189" i="85" s="1"/>
  <c r="E189" i="86" s="1"/>
  <c r="G189" i="86" s="1"/>
  <c r="J189" i="86" s="1"/>
  <c r="E189" i="87" s="1"/>
  <c r="G189" i="87" s="1"/>
  <c r="J189" i="87" s="1"/>
  <c r="E189" i="88" s="1"/>
  <c r="G189" i="88" s="1"/>
  <c r="J189" i="88" s="1"/>
  <c r="E189" i="89" s="1"/>
  <c r="G189" i="89" s="1"/>
  <c r="J189" i="89" s="1"/>
  <c r="E189" i="90" s="1"/>
  <c r="G189" i="90" s="1"/>
  <c r="J189" i="90" s="1"/>
  <c r="E189" i="91" s="1"/>
  <c r="G189" i="91" s="1"/>
  <c r="J189" i="91" s="1"/>
  <c r="E189" i="92" s="1"/>
  <c r="G189" i="92" s="1"/>
  <c r="J189" i="92" s="1"/>
  <c r="E189" i="93" s="1"/>
  <c r="G189" i="93" s="1"/>
  <c r="J189" i="93" s="1"/>
  <c r="E189" i="94" s="1"/>
  <c r="G189" i="94" s="1"/>
  <c r="J189" i="94" s="1"/>
  <c r="E189" i="95" s="1"/>
  <c r="G189" i="95" s="1"/>
  <c r="G13" i="96"/>
  <c r="J13" i="96" s="1"/>
  <c r="G30" i="99"/>
  <c r="J30" i="99" s="1"/>
  <c r="G30" i="100" s="1"/>
  <c r="J30" i="100" s="1"/>
  <c r="G30" i="101" s="1"/>
  <c r="J30" i="101" s="1"/>
  <c r="G30" i="102" s="1"/>
  <c r="J30" i="102" s="1"/>
  <c r="G30" i="103" s="1"/>
  <c r="J30" i="103" s="1"/>
  <c r="G30" i="104" s="1"/>
  <c r="J30" i="104" s="1"/>
  <c r="G30" i="105" s="1"/>
  <c r="J30" i="105" s="1"/>
  <c r="G30" i="106" s="1"/>
  <c r="J30" i="106" s="1"/>
  <c r="G30" i="107" s="1"/>
  <c r="J30" i="107" s="1"/>
  <c r="G46" i="99"/>
  <c r="J46" i="99" s="1"/>
  <c r="G46" i="100" s="1"/>
  <c r="J46" i="100" s="1"/>
  <c r="G46" i="101" s="1"/>
  <c r="J46" i="101" s="1"/>
  <c r="G46" i="102" s="1"/>
  <c r="J46" i="102" s="1"/>
  <c r="G46" i="103" s="1"/>
  <c r="J46" i="103" s="1"/>
  <c r="G46" i="104" s="1"/>
  <c r="J46" i="104" s="1"/>
  <c r="G46" i="105" s="1"/>
  <c r="J46" i="105" s="1"/>
  <c r="G46" i="106" s="1"/>
  <c r="J46" i="106" s="1"/>
  <c r="G46" i="107" s="1"/>
  <c r="J46" i="107" s="1"/>
  <c r="G37" i="99"/>
  <c r="J37" i="99" s="1"/>
  <c r="G37" i="100" s="1"/>
  <c r="J37" i="100" s="1"/>
  <c r="G37" i="101" s="1"/>
  <c r="J37" i="101" s="1"/>
  <c r="G37" i="102" s="1"/>
  <c r="J37" i="102" s="1"/>
  <c r="G37" i="103" s="1"/>
  <c r="J37" i="103" s="1"/>
  <c r="G37" i="104" s="1"/>
  <c r="J37" i="104" s="1"/>
  <c r="G37" i="105" s="1"/>
  <c r="J37" i="105" s="1"/>
  <c r="G37" i="106" s="1"/>
  <c r="J37" i="106" s="1"/>
  <c r="G37" i="107" s="1"/>
  <c r="J37" i="107" s="1"/>
  <c r="G57" i="99"/>
  <c r="J57" i="99" s="1"/>
  <c r="G57" i="100" s="1"/>
  <c r="J57" i="100" s="1"/>
  <c r="G57" i="101" s="1"/>
  <c r="J57" i="101" s="1"/>
  <c r="G57" i="102" s="1"/>
  <c r="J57" i="102" s="1"/>
  <c r="G57" i="103" s="1"/>
  <c r="J57" i="103" s="1"/>
  <c r="G57" i="104" s="1"/>
  <c r="J57" i="104" s="1"/>
  <c r="G57" i="105" s="1"/>
  <c r="J57" i="105" s="1"/>
  <c r="G57" i="106" s="1"/>
  <c r="J57" i="106" s="1"/>
  <c r="G57" i="107" s="1"/>
  <c r="J57" i="107" s="1"/>
  <c r="G31" i="99"/>
  <c r="J31" i="99" s="1"/>
  <c r="G31" i="100" s="1"/>
  <c r="J31" i="100" s="1"/>
  <c r="G31" i="101" s="1"/>
  <c r="J31" i="101" s="1"/>
  <c r="G31" i="102" s="1"/>
  <c r="J31" i="102" s="1"/>
  <c r="G31" i="103" s="1"/>
  <c r="J31" i="103" s="1"/>
  <c r="G31" i="104" s="1"/>
  <c r="J31" i="104" s="1"/>
  <c r="G31" i="105" s="1"/>
  <c r="J31" i="105" s="1"/>
  <c r="G31" i="106" s="1"/>
  <c r="J31" i="106" s="1"/>
  <c r="G31" i="107" s="1"/>
  <c r="J31" i="107" s="1"/>
  <c r="G214" i="98"/>
  <c r="J214" i="98" s="1"/>
  <c r="J18" i="95"/>
  <c r="G248" i="96"/>
  <c r="J248" i="96" s="1"/>
  <c r="G82" i="96"/>
  <c r="J82" i="96" s="1"/>
  <c r="E82" i="97" s="1"/>
  <c r="G219" i="78"/>
  <c r="J219" i="78" s="1"/>
  <c r="E219" i="79" s="1"/>
  <c r="G254" i="96"/>
  <c r="J254" i="96" s="1"/>
  <c r="G103" i="96"/>
  <c r="J103" i="96" s="1"/>
  <c r="E103" i="97" s="1"/>
  <c r="G131" i="94"/>
  <c r="J131" i="94" s="1"/>
  <c r="E131" i="95" s="1"/>
  <c r="G134" i="94"/>
  <c r="J134" i="94" s="1"/>
  <c r="E134" i="95" s="1"/>
  <c r="G97" i="104"/>
  <c r="J97" i="104" s="1"/>
  <c r="G97" i="105" s="1"/>
  <c r="J97" i="105" s="1"/>
  <c r="G97" i="106" s="1"/>
  <c r="J97" i="106" s="1"/>
  <c r="G216" i="77"/>
  <c r="J216" i="77" s="1"/>
  <c r="E216" i="78" s="1"/>
  <c r="G199" i="77"/>
  <c r="J199" i="77" s="1"/>
  <c r="E199" i="78" s="1"/>
  <c r="G201" i="77"/>
  <c r="J201" i="77" s="1"/>
  <c r="E201" i="78" s="1"/>
  <c r="G217" i="77"/>
  <c r="J217" i="77" s="1"/>
  <c r="E217" i="78" s="1"/>
  <c r="G200" i="77"/>
  <c r="J200" i="77" s="1"/>
  <c r="E200" i="78" s="1"/>
  <c r="G218" i="77"/>
  <c r="J218" i="77" s="1"/>
  <c r="E218" i="78" s="1"/>
  <c r="G5" i="83"/>
  <c r="J5" i="83" s="1"/>
  <c r="E5" i="84" s="1"/>
  <c r="G186" i="98"/>
  <c r="J186" i="98" s="1"/>
  <c r="G207" i="98"/>
  <c r="J207" i="98" s="1"/>
  <c r="G189" i="98"/>
  <c r="J189" i="98" s="1"/>
  <c r="G188" i="98"/>
  <c r="J188" i="98" s="1"/>
  <c r="G256" i="98"/>
  <c r="J256" i="98" s="1"/>
  <c r="G105" i="98"/>
  <c r="J105" i="98" s="1"/>
  <c r="G258" i="98"/>
  <c r="J258" i="98" s="1"/>
  <c r="G187" i="98"/>
  <c r="J187" i="98" s="1"/>
  <c r="G255" i="98"/>
  <c r="J255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E133" i="97" s="1"/>
  <c r="G136" i="96"/>
  <c r="J136" i="96" s="1"/>
  <c r="E136" i="97" s="1"/>
  <c r="G107" i="107"/>
  <c r="J107" i="107" s="1"/>
  <c r="G67" i="107"/>
  <c r="J67" i="107" s="1"/>
  <c r="G223" i="107"/>
  <c r="J223" i="107" s="1"/>
  <c r="G170" i="107"/>
  <c r="J170" i="107" s="1"/>
  <c r="G20" i="107"/>
  <c r="J20" i="107" s="1"/>
  <c r="G24" i="107"/>
  <c r="J24" i="107" s="1"/>
  <c r="G100" i="107"/>
  <c r="J100" i="107" s="1"/>
  <c r="G116" i="107"/>
  <c r="J116" i="107" s="1"/>
  <c r="G158" i="107"/>
  <c r="J158" i="107" s="1"/>
  <c r="G89" i="107"/>
  <c r="J89" i="107" s="1"/>
  <c r="G163" i="107"/>
  <c r="J163" i="107" s="1"/>
  <c r="G118" i="107"/>
  <c r="J118" i="107" s="1"/>
  <c r="G222" i="107"/>
  <c r="J222" i="107" s="1"/>
  <c r="G167" i="107"/>
  <c r="J167" i="107" s="1"/>
  <c r="G112" i="107"/>
  <c r="J112" i="107" s="1"/>
  <c r="G140" i="107"/>
  <c r="J140" i="107" s="1"/>
  <c r="G66" i="107"/>
  <c r="J66" i="107" s="1"/>
  <c r="G91" i="107"/>
  <c r="J91" i="107" s="1"/>
  <c r="G220" i="107"/>
  <c r="J220" i="107" s="1"/>
  <c r="G164" i="107"/>
  <c r="J164" i="107" s="1"/>
  <c r="G19" i="107"/>
  <c r="J19" i="107" s="1"/>
  <c r="G192" i="107"/>
  <c r="J192" i="107" s="1"/>
  <c r="G111" i="107"/>
  <c r="J111" i="107" s="1"/>
  <c r="G77" i="107"/>
  <c r="J77" i="107" s="1"/>
  <c r="G145" i="107"/>
  <c r="J145" i="107" s="1"/>
  <c r="G143" i="107"/>
  <c r="J143" i="107" s="1"/>
  <c r="G162" i="107"/>
  <c r="J162" i="107" s="1"/>
  <c r="G78" i="107"/>
  <c r="J78" i="107" s="1"/>
  <c r="G98" i="107"/>
  <c r="J98" i="107" s="1"/>
  <c r="G115" i="107"/>
  <c r="J115" i="107" s="1"/>
  <c r="G141" i="107"/>
  <c r="J141" i="107" s="1"/>
  <c r="G123" i="107"/>
  <c r="J123" i="107" s="1"/>
  <c r="G160" i="107"/>
  <c r="J160" i="107" s="1"/>
  <c r="G130" i="107"/>
  <c r="J130" i="107" s="1"/>
  <c r="G85" i="107"/>
  <c r="J85" i="107" s="1"/>
  <c r="G110" i="107"/>
  <c r="J110" i="107" s="1"/>
  <c r="G179" i="107"/>
  <c r="J179" i="107" s="1"/>
  <c r="G101" i="107"/>
  <c r="J101" i="107" s="1"/>
  <c r="G26" i="107"/>
  <c r="J26" i="107" s="1"/>
  <c r="G95" i="107"/>
  <c r="J95" i="107" s="1"/>
  <c r="G79" i="107"/>
  <c r="J79" i="107" s="1"/>
  <c r="G93" i="107"/>
  <c r="J93" i="107" s="1"/>
  <c r="G144" i="107"/>
  <c r="J144" i="107" s="1"/>
  <c r="G99" i="107"/>
  <c r="J99" i="107" s="1"/>
  <c r="G120" i="107"/>
  <c r="J120" i="107" s="1"/>
  <c r="G23" i="107"/>
  <c r="J23" i="107" s="1"/>
  <c r="G159" i="107"/>
  <c r="J159" i="107" s="1"/>
  <c r="G61" i="107"/>
  <c r="J61" i="107" s="1"/>
  <c r="G74" i="107"/>
  <c r="J74" i="107" s="1"/>
  <c r="G154" i="107"/>
  <c r="J154" i="107" s="1"/>
  <c r="G81" i="107"/>
  <c r="J81" i="107" s="1"/>
  <c r="G142" i="107"/>
  <c r="J142" i="107" s="1"/>
  <c r="G139" i="107"/>
  <c r="J139" i="107" s="1"/>
  <c r="G72" i="107"/>
  <c r="J72" i="107" s="1"/>
  <c r="G108" i="107"/>
  <c r="J108" i="107" s="1"/>
  <c r="G183" i="107"/>
  <c r="J183" i="107" s="1"/>
  <c r="G106" i="107"/>
  <c r="J106" i="107" s="1"/>
  <c r="G138" i="107"/>
  <c r="J138" i="107" s="1"/>
  <c r="G180" i="107"/>
  <c r="J180" i="107" s="1"/>
  <c r="G21" i="107"/>
  <c r="J21" i="107" s="1"/>
  <c r="G65" i="107"/>
  <c r="J65" i="107" s="1"/>
  <c r="G69" i="107"/>
  <c r="J69" i="107" s="1"/>
  <c r="G184" i="107"/>
  <c r="J184" i="107" s="1"/>
  <c r="G90" i="107"/>
  <c r="J90" i="107" s="1"/>
  <c r="G185" i="107"/>
  <c r="J185" i="107" s="1"/>
  <c r="G168" i="107"/>
  <c r="J168" i="107" s="1"/>
  <c r="G80" i="107"/>
  <c r="J80" i="107" s="1"/>
  <c r="G25" i="107"/>
  <c r="J25" i="107" s="1"/>
  <c r="G64" i="107"/>
  <c r="J64" i="107" s="1"/>
  <c r="G22" i="107"/>
  <c r="J22" i="107" s="1"/>
  <c r="G117" i="107"/>
  <c r="J117" i="107" s="1"/>
  <c r="G176" i="107"/>
  <c r="J176" i="107" s="1"/>
  <c r="G166" i="107"/>
  <c r="J166" i="107" s="1"/>
  <c r="G68" i="107"/>
  <c r="J68" i="107" s="1"/>
  <c r="G62" i="107"/>
  <c r="J62" i="107" s="1"/>
  <c r="G121" i="107"/>
  <c r="J121" i="107" s="1"/>
  <c r="G146" i="107"/>
  <c r="J146" i="107" s="1"/>
  <c r="G172" i="107"/>
  <c r="J172" i="107" s="1"/>
  <c r="G215" i="107"/>
  <c r="J215" i="107" s="1"/>
  <c r="G171" i="107"/>
  <c r="J171" i="107" s="1"/>
  <c r="G137" i="107"/>
  <c r="J137" i="107" s="1"/>
  <c r="G92" i="107"/>
  <c r="J92" i="107" s="1"/>
  <c r="J6" i="96" l="1"/>
  <c r="E6" i="97" s="1"/>
  <c r="G6" i="97" s="1"/>
  <c r="J6" i="97" s="1"/>
  <c r="J15" i="96"/>
  <c r="E15" i="97" s="1"/>
  <c r="G15" i="97" s="1"/>
  <c r="J15" i="97" s="1"/>
  <c r="G251" i="97"/>
  <c r="J251" i="97" s="1"/>
  <c r="E243" i="97"/>
  <c r="E105" i="97"/>
  <c r="G105" i="97" s="1"/>
  <c r="J105" i="97" s="1"/>
  <c r="E16" i="97"/>
  <c r="G16" i="97" s="1"/>
  <c r="J16" i="97" s="1"/>
  <c r="E17" i="97"/>
  <c r="G17" i="97" s="1"/>
  <c r="J17" i="97" s="1"/>
  <c r="E8" i="97"/>
  <c r="G8" i="97" s="1"/>
  <c r="J8" i="97" s="1"/>
  <c r="E7" i="97"/>
  <c r="G7" i="97" s="1"/>
  <c r="J7" i="97" s="1"/>
  <c r="G244" i="97"/>
  <c r="J244" i="97" s="1"/>
  <c r="E236" i="97"/>
  <c r="G236" i="97" s="1"/>
  <c r="J236" i="97" s="1"/>
  <c r="G244" i="98" s="1"/>
  <c r="J244" i="98" s="1"/>
  <c r="G243" i="97"/>
  <c r="J243" i="97" s="1"/>
  <c r="G251" i="98" s="1"/>
  <c r="J251" i="98" s="1"/>
  <c r="E235" i="97"/>
  <c r="G235" i="97" s="1"/>
  <c r="J235" i="97" s="1"/>
  <c r="G243" i="98" s="1"/>
  <c r="J243" i="98" s="1"/>
  <c r="G251" i="99" s="1"/>
  <c r="J251" i="99" s="1"/>
  <c r="E14" i="97"/>
  <c r="G14" i="97" s="1"/>
  <c r="J14" i="97" s="1"/>
  <c r="G88" i="97"/>
  <c r="J88" i="97" s="1"/>
  <c r="E87" i="97"/>
  <c r="G87" i="97" s="1"/>
  <c r="J87" i="97" s="1"/>
  <c r="G88" i="98" s="1"/>
  <c r="J88" i="98" s="1"/>
  <c r="E13" i="97"/>
  <c r="G13" i="97" s="1"/>
  <c r="J13" i="97" s="1"/>
  <c r="G250" i="97"/>
  <c r="J250" i="97" s="1"/>
  <c r="E242" i="97"/>
  <c r="G242" i="97" s="1"/>
  <c r="J242" i="97" s="1"/>
  <c r="G250" i="98" s="1"/>
  <c r="J250" i="98" s="1"/>
  <c r="G86" i="101"/>
  <c r="J86" i="101" s="1"/>
  <c r="G87" i="101"/>
  <c r="J87" i="101" s="1"/>
  <c r="G88" i="102" s="1"/>
  <c r="J88" i="102" s="1"/>
  <c r="G224" i="102"/>
  <c r="J224" i="102" s="1"/>
  <c r="G241" i="102"/>
  <c r="J241" i="102" s="1"/>
  <c r="G249" i="103" s="1"/>
  <c r="J249" i="103" s="1"/>
  <c r="G240" i="107"/>
  <c r="J240" i="107" s="1"/>
  <c r="G259" i="107"/>
  <c r="J259" i="107" s="1"/>
  <c r="G232" i="107"/>
  <c r="J232" i="107" s="1"/>
  <c r="G234" i="97"/>
  <c r="J234" i="97" s="1"/>
  <c r="G247" i="97"/>
  <c r="J247" i="97" s="1"/>
  <c r="G242" i="98" s="1"/>
  <c r="J242" i="98" s="1"/>
  <c r="G250" i="99" s="1"/>
  <c r="J250" i="99" s="1"/>
  <c r="G225" i="102"/>
  <c r="J225" i="102" s="1"/>
  <c r="G247" i="102"/>
  <c r="J247" i="102" s="1"/>
  <c r="G242" i="103" s="1"/>
  <c r="J242" i="103" s="1"/>
  <c r="G250" i="104" s="1"/>
  <c r="J250" i="104" s="1"/>
  <c r="G236" i="99"/>
  <c r="J236" i="99" s="1"/>
  <c r="G244" i="100" s="1"/>
  <c r="J244" i="100" s="1"/>
  <c r="G228" i="99"/>
  <c r="J228" i="99" s="1"/>
  <c r="G230" i="101"/>
  <c r="J230" i="101" s="1"/>
  <c r="G252" i="102" s="1"/>
  <c r="J252" i="102" s="1"/>
  <c r="G238" i="101"/>
  <c r="J238" i="101" s="1"/>
  <c r="G246" i="102" s="1"/>
  <c r="J246" i="102" s="1"/>
  <c r="G227" i="101"/>
  <c r="J227" i="101" s="1"/>
  <c r="G235" i="101"/>
  <c r="J235" i="101" s="1"/>
  <c r="G243" i="102" s="1"/>
  <c r="J243" i="102" s="1"/>
  <c r="G251" i="103" s="1"/>
  <c r="J251" i="103" s="1"/>
  <c r="G259" i="97"/>
  <c r="J259" i="97" s="1"/>
  <c r="G253" i="98"/>
  <c r="J253" i="98" s="1"/>
  <c r="G188" i="77"/>
  <c r="J188" i="77" s="1"/>
  <c r="E188" i="78" s="1"/>
  <c r="G188" i="78" s="1"/>
  <c r="J188" i="78" s="1"/>
  <c r="E188" i="79" s="1"/>
  <c r="G188" i="79" s="1"/>
  <c r="J188" i="79" s="1"/>
  <c r="E188" i="80" s="1"/>
  <c r="G188" i="80" s="1"/>
  <c r="J188" i="80" s="1"/>
  <c r="E188" i="81" s="1"/>
  <c r="G188" i="81" s="1"/>
  <c r="J188" i="81" s="1"/>
  <c r="E188" i="82" s="1"/>
  <c r="G188" i="82" s="1"/>
  <c r="J188" i="82" s="1"/>
  <c r="E188" i="83" s="1"/>
  <c r="G188" i="83" s="1"/>
  <c r="J188" i="83" s="1"/>
  <c r="E188" i="84" s="1"/>
  <c r="G188" i="84" s="1"/>
  <c r="J188" i="84" s="1"/>
  <c r="E188" i="85" s="1"/>
  <c r="G188" i="85" s="1"/>
  <c r="J188" i="85" s="1"/>
  <c r="E188" i="86" s="1"/>
  <c r="G188" i="86" s="1"/>
  <c r="J188" i="86" s="1"/>
  <c r="E188" i="87" s="1"/>
  <c r="G188" i="87" s="1"/>
  <c r="J188" i="87" s="1"/>
  <c r="E188" i="88" s="1"/>
  <c r="G188" i="88" s="1"/>
  <c r="J188" i="88" s="1"/>
  <c r="G188" i="89" s="1"/>
  <c r="J188" i="89" s="1"/>
  <c r="E188" i="90" s="1"/>
  <c r="G188" i="90" s="1"/>
  <c r="J188" i="90" s="1"/>
  <c r="E188" i="91" s="1"/>
  <c r="G188" i="91" s="1"/>
  <c r="J188" i="91" s="1"/>
  <c r="E188" i="92" s="1"/>
  <c r="G188" i="92" s="1"/>
  <c r="J188" i="92" s="1"/>
  <c r="E188" i="93" s="1"/>
  <c r="G188" i="93" s="1"/>
  <c r="J188" i="93" s="1"/>
  <c r="E188" i="94" s="1"/>
  <c r="G188" i="94" s="1"/>
  <c r="J188" i="94" s="1"/>
  <c r="E188" i="95" s="1"/>
  <c r="G188" i="95" s="1"/>
  <c r="G188" i="74"/>
  <c r="J188" i="74" s="1"/>
  <c r="G174" i="97"/>
  <c r="J174" i="97" s="1"/>
  <c r="G173" i="97"/>
  <c r="J173" i="97" s="1"/>
  <c r="G207" i="77"/>
  <c r="J207" i="77" s="1"/>
  <c r="E207" i="78" s="1"/>
  <c r="G207" i="78" s="1"/>
  <c r="J207" i="78" s="1"/>
  <c r="E207" i="79" s="1"/>
  <c r="G207" i="79" s="1"/>
  <c r="J207" i="79" s="1"/>
  <c r="E207" i="80" s="1"/>
  <c r="G207" i="80" s="1"/>
  <c r="J207" i="80" s="1"/>
  <c r="E207" i="81" s="1"/>
  <c r="G207" i="81" s="1"/>
  <c r="J207" i="81" s="1"/>
  <c r="E207" i="82" s="1"/>
  <c r="G207" i="82" s="1"/>
  <c r="J207" i="82" s="1"/>
  <c r="E207" i="83" s="1"/>
  <c r="G207" i="83" s="1"/>
  <c r="J207" i="83" s="1"/>
  <c r="E207" i="84" s="1"/>
  <c r="G207" i="74"/>
  <c r="J207" i="74" s="1"/>
  <c r="G102" i="97"/>
  <c r="J102" i="97" s="1"/>
  <c r="G53" i="101"/>
  <c r="J53" i="101" s="1"/>
  <c r="G53" i="102" s="1"/>
  <c r="J53" i="102" s="1"/>
  <c r="G53" i="103" s="1"/>
  <c r="J53" i="103" s="1"/>
  <c r="G53" i="104" s="1"/>
  <c r="J53" i="104" s="1"/>
  <c r="G53" i="105" s="1"/>
  <c r="J53" i="105" s="1"/>
  <c r="G53" i="106" s="1"/>
  <c r="J53" i="106" s="1"/>
  <c r="G53" i="107" s="1"/>
  <c r="J53" i="107" s="1"/>
  <c r="G47" i="101"/>
  <c r="J47" i="101" s="1"/>
  <c r="G47" i="102" s="1"/>
  <c r="J47" i="102" s="1"/>
  <c r="G47" i="103" s="1"/>
  <c r="J47" i="103" s="1"/>
  <c r="G47" i="104" s="1"/>
  <c r="J47" i="104" s="1"/>
  <c r="G47" i="105" s="1"/>
  <c r="J47" i="105" s="1"/>
  <c r="G47" i="106" s="1"/>
  <c r="J47" i="106" s="1"/>
  <c r="G47" i="107" s="1"/>
  <c r="J47" i="107" s="1"/>
  <c r="G18" i="96"/>
  <c r="J18" i="96" s="1"/>
  <c r="G214" i="99"/>
  <c r="J214" i="99" s="1"/>
  <c r="G214" i="100" s="1"/>
  <c r="J214" i="100" s="1"/>
  <c r="G214" i="101" s="1"/>
  <c r="J214" i="101" s="1"/>
  <c r="G214" i="102" s="1"/>
  <c r="J214" i="102" s="1"/>
  <c r="G214" i="103" s="1"/>
  <c r="J214" i="103" s="1"/>
  <c r="G214" i="104" s="1"/>
  <c r="J214" i="104" s="1"/>
  <c r="G214" i="105" s="1"/>
  <c r="J214" i="105" s="1"/>
  <c r="G214" i="106" s="1"/>
  <c r="J214" i="106" s="1"/>
  <c r="G76" i="74"/>
  <c r="J76" i="74" s="1"/>
  <c r="G76" i="103"/>
  <c r="J76" i="103" s="1"/>
  <c r="G76" i="77"/>
  <c r="J76" i="77" s="1"/>
  <c r="E76" i="78" s="1"/>
  <c r="G76" i="78" s="1"/>
  <c r="J76" i="78" s="1"/>
  <c r="E76" i="79" s="1"/>
  <c r="G76" i="104"/>
  <c r="J76" i="104" s="1"/>
  <c r="G82" i="97"/>
  <c r="J82" i="97" s="1"/>
  <c r="G76" i="107"/>
  <c r="J76" i="107" s="1"/>
  <c r="G76" i="102"/>
  <c r="J76" i="102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E14" i="99" s="1"/>
  <c r="G219" i="79"/>
  <c r="J219" i="79" s="1"/>
  <c r="E219" i="80" s="1"/>
  <c r="G201" i="78"/>
  <c r="J201" i="78" s="1"/>
  <c r="E201" i="79" s="1"/>
  <c r="G134" i="95"/>
  <c r="J134" i="95" s="1"/>
  <c r="G131" i="95"/>
  <c r="J131" i="95" s="1"/>
  <c r="G199" i="78"/>
  <c r="J199" i="78" s="1"/>
  <c r="E199" i="79" s="1"/>
  <c r="G216" i="78"/>
  <c r="J216" i="78" s="1"/>
  <c r="E216" i="79" s="1"/>
  <c r="G254" i="97"/>
  <c r="J254" i="97" s="1"/>
  <c r="G103" i="97"/>
  <c r="J103" i="97" s="1"/>
  <c r="G218" i="78"/>
  <c r="J218" i="78" s="1"/>
  <c r="E218" i="79" s="1"/>
  <c r="G200" i="78"/>
  <c r="J200" i="78" s="1"/>
  <c r="E200" i="79" s="1"/>
  <c r="G217" i="78"/>
  <c r="J217" i="78" s="1"/>
  <c r="E217" i="79" s="1"/>
  <c r="G248" i="97"/>
  <c r="J248" i="97" s="1"/>
  <c r="G5" i="84"/>
  <c r="J5" i="84" s="1"/>
  <c r="E5" i="85" s="1"/>
  <c r="G189" i="99"/>
  <c r="J189" i="99" s="1"/>
  <c r="G186" i="99"/>
  <c r="J186" i="99" s="1"/>
  <c r="G207" i="99"/>
  <c r="J207" i="99" s="1"/>
  <c r="G255" i="99"/>
  <c r="J255" i="99" s="1"/>
  <c r="G104" i="99"/>
  <c r="J104" i="99" s="1"/>
  <c r="G258" i="99"/>
  <c r="J258" i="99" s="1"/>
  <c r="G187" i="99"/>
  <c r="J187" i="99" s="1"/>
  <c r="G233" i="99"/>
  <c r="J233" i="99" s="1"/>
  <c r="G256" i="99"/>
  <c r="J256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G119" i="107"/>
  <c r="J119" i="107" s="1"/>
  <c r="G221" i="107"/>
  <c r="J221" i="107" s="1"/>
  <c r="G97" i="107"/>
  <c r="J97" i="107" s="1"/>
  <c r="G165" i="107"/>
  <c r="J165" i="107" s="1"/>
  <c r="G96" i="107"/>
  <c r="J96" i="107" s="1"/>
  <c r="G161" i="107"/>
  <c r="J161" i="107" s="1"/>
  <c r="G38" i="107"/>
  <c r="J38" i="107" s="1"/>
  <c r="G122" i="107"/>
  <c r="J122" i="107" s="1"/>
  <c r="E18" i="97" l="1"/>
  <c r="G18" i="97" s="1"/>
  <c r="J18" i="97" s="1"/>
  <c r="G86" i="102"/>
  <c r="J86" i="102" s="1"/>
  <c r="G87" i="102"/>
  <c r="J87" i="102" s="1"/>
  <c r="G88" i="103" s="1"/>
  <c r="J88" i="103" s="1"/>
  <c r="G225" i="103"/>
  <c r="J225" i="103" s="1"/>
  <c r="G247" i="103"/>
  <c r="J247" i="103" s="1"/>
  <c r="G242" i="104" s="1"/>
  <c r="J242" i="104" s="1"/>
  <c r="G250" i="105" s="1"/>
  <c r="J250" i="105" s="1"/>
  <c r="G227" i="102"/>
  <c r="J227" i="102" s="1"/>
  <c r="G235" i="102"/>
  <c r="J235" i="102" s="1"/>
  <c r="G243" i="103" s="1"/>
  <c r="J243" i="103" s="1"/>
  <c r="G251" i="104" s="1"/>
  <c r="J251" i="104" s="1"/>
  <c r="G234" i="98"/>
  <c r="J234" i="98" s="1"/>
  <c r="G247" i="98"/>
  <c r="J247" i="98" s="1"/>
  <c r="G242" i="99" s="1"/>
  <c r="J242" i="99" s="1"/>
  <c r="G250" i="100" s="1"/>
  <c r="J250" i="100" s="1"/>
  <c r="G230" i="102"/>
  <c r="J230" i="102" s="1"/>
  <c r="G252" i="103" s="1"/>
  <c r="J252" i="103" s="1"/>
  <c r="G238" i="102"/>
  <c r="J238" i="102" s="1"/>
  <c r="G246" i="103" s="1"/>
  <c r="J246" i="103" s="1"/>
  <c r="G228" i="100"/>
  <c r="J228" i="100" s="1"/>
  <c r="G236" i="100"/>
  <c r="J236" i="100" s="1"/>
  <c r="G244" i="101" s="1"/>
  <c r="J244" i="101" s="1"/>
  <c r="G224" i="103"/>
  <c r="J224" i="103" s="1"/>
  <c r="G241" i="103"/>
  <c r="J241" i="103" s="1"/>
  <c r="G249" i="104" s="1"/>
  <c r="J249" i="104" s="1"/>
  <c r="G253" i="99"/>
  <c r="J253" i="99" s="1"/>
  <c r="G259" i="98"/>
  <c r="J259" i="98" s="1"/>
  <c r="G173" i="98"/>
  <c r="J173" i="98" s="1"/>
  <c r="G174" i="98"/>
  <c r="J174" i="98" s="1"/>
  <c r="G207" i="84"/>
  <c r="J207" i="84" s="1"/>
  <c r="E207" i="85" s="1"/>
  <c r="G207" i="85" s="1"/>
  <c r="J207" i="85" s="1"/>
  <c r="E207" i="86" s="1"/>
  <c r="G207" i="86" s="1"/>
  <c r="J207" i="86" s="1"/>
  <c r="E207" i="87" s="1"/>
  <c r="G207" i="87" s="1"/>
  <c r="J207" i="87" s="1"/>
  <c r="E207" i="88" s="1"/>
  <c r="G207" i="88" s="1"/>
  <c r="J207" i="88" s="1"/>
  <c r="E207" i="89" s="1"/>
  <c r="G207" i="89" s="1"/>
  <c r="J207" i="89" s="1"/>
  <c r="E207" i="90" s="1"/>
  <c r="G207" i="90" s="1"/>
  <c r="J207" i="90" s="1"/>
  <c r="E207" i="91" s="1"/>
  <c r="G207" i="91" s="1"/>
  <c r="J207" i="91" s="1"/>
  <c r="E207" i="92" s="1"/>
  <c r="G207" i="92" s="1"/>
  <c r="J207" i="92" s="1"/>
  <c r="E207" i="93" s="1"/>
  <c r="G207" i="93" s="1"/>
  <c r="J207" i="93" s="1"/>
  <c r="E207" i="94" s="1"/>
  <c r="G207" i="94" s="1"/>
  <c r="J207" i="94" s="1"/>
  <c r="E207" i="95" s="1"/>
  <c r="G207" i="95" s="1"/>
  <c r="J207" i="95" s="1"/>
  <c r="G103" i="98"/>
  <c r="J103" i="98" s="1"/>
  <c r="G102" i="98"/>
  <c r="J102" i="98" s="1"/>
  <c r="G76" i="79"/>
  <c r="J76" i="79" s="1"/>
  <c r="G7" i="99"/>
  <c r="J7" i="99" s="1"/>
  <c r="G7" i="100" s="1"/>
  <c r="J7" i="100" s="1"/>
  <c r="G7" i="101" s="1"/>
  <c r="J7" i="101" s="1"/>
  <c r="G7" i="102" s="1"/>
  <c r="J7" i="102" s="1"/>
  <c r="G7" i="103" s="1"/>
  <c r="J7" i="103" s="1"/>
  <c r="G7" i="104" s="1"/>
  <c r="J7" i="104" s="1"/>
  <c r="G7" i="105" s="1"/>
  <c r="J7" i="105" s="1"/>
  <c r="G7" i="106" s="1"/>
  <c r="J7" i="106" s="1"/>
  <c r="G15" i="99"/>
  <c r="J15" i="99" s="1"/>
  <c r="G15" i="100" s="1"/>
  <c r="J15" i="100" s="1"/>
  <c r="G15" i="101" s="1"/>
  <c r="J15" i="101" s="1"/>
  <c r="G15" i="102" s="1"/>
  <c r="J15" i="102" s="1"/>
  <c r="G15" i="103" s="1"/>
  <c r="J15" i="103" s="1"/>
  <c r="G15" i="104" s="1"/>
  <c r="J15" i="104" s="1"/>
  <c r="G15" i="105" s="1"/>
  <c r="J15" i="105" s="1"/>
  <c r="G15" i="106" s="1"/>
  <c r="J15" i="106" s="1"/>
  <c r="G14" i="99"/>
  <c r="J14" i="99" s="1"/>
  <c r="G16" i="99"/>
  <c r="J16" i="99" s="1"/>
  <c r="G16" i="100" s="1"/>
  <c r="J16" i="100" s="1"/>
  <c r="G16" i="101" s="1"/>
  <c r="J16" i="101" s="1"/>
  <c r="G16" i="102" s="1"/>
  <c r="J16" i="102" s="1"/>
  <c r="G16" i="103" s="1"/>
  <c r="J16" i="103" s="1"/>
  <c r="G16" i="104" s="1"/>
  <c r="J16" i="104" s="1"/>
  <c r="G16" i="105" s="1"/>
  <c r="J16" i="105" s="1"/>
  <c r="G16" i="106" s="1"/>
  <c r="J16" i="106" s="1"/>
  <c r="G13" i="99"/>
  <c r="J13" i="99" s="1"/>
  <c r="G13" i="100" s="1"/>
  <c r="J13" i="100" s="1"/>
  <c r="G13" i="101" s="1"/>
  <c r="J13" i="101" s="1"/>
  <c r="G13" i="102" s="1"/>
  <c r="J13" i="102" s="1"/>
  <c r="G13" i="103" s="1"/>
  <c r="J13" i="103" s="1"/>
  <c r="G13" i="104" s="1"/>
  <c r="J13" i="104" s="1"/>
  <c r="G13" i="105" s="1"/>
  <c r="J13" i="105" s="1"/>
  <c r="G13" i="106" s="1"/>
  <c r="J13" i="106" s="1"/>
  <c r="G6" i="99"/>
  <c r="J6" i="99" s="1"/>
  <c r="G6" i="100" s="1"/>
  <c r="J6" i="100" s="1"/>
  <c r="G6" i="101" s="1"/>
  <c r="J6" i="101" s="1"/>
  <c r="G6" i="102" s="1"/>
  <c r="J6" i="102" s="1"/>
  <c r="G6" i="103" s="1"/>
  <c r="J6" i="103" s="1"/>
  <c r="G6" i="104" s="1"/>
  <c r="J6" i="104" s="1"/>
  <c r="G6" i="105" s="1"/>
  <c r="J6" i="105" s="1"/>
  <c r="G6" i="106" s="1"/>
  <c r="J6" i="106" s="1"/>
  <c r="G8" i="99"/>
  <c r="J8" i="99" s="1"/>
  <c r="G8" i="100" s="1"/>
  <c r="J8" i="100" s="1"/>
  <c r="G8" i="101" s="1"/>
  <c r="J8" i="101" s="1"/>
  <c r="G8" i="102" s="1"/>
  <c r="J8" i="102" s="1"/>
  <c r="G8" i="103" s="1"/>
  <c r="J8" i="103" s="1"/>
  <c r="G8" i="104" s="1"/>
  <c r="J8" i="104" s="1"/>
  <c r="G8" i="105" s="1"/>
  <c r="J8" i="105" s="1"/>
  <c r="G8" i="106" s="1"/>
  <c r="J8" i="106" s="1"/>
  <c r="G17" i="99"/>
  <c r="J17" i="99" s="1"/>
  <c r="G17" i="100" s="1"/>
  <c r="J17" i="100" s="1"/>
  <c r="G17" i="101" s="1"/>
  <c r="J17" i="101" s="1"/>
  <c r="G17" i="102" s="1"/>
  <c r="J17" i="102" s="1"/>
  <c r="G17" i="103" s="1"/>
  <c r="J17" i="103" s="1"/>
  <c r="G17" i="104" s="1"/>
  <c r="J17" i="104" s="1"/>
  <c r="G17" i="105" s="1"/>
  <c r="J17" i="105" s="1"/>
  <c r="G17" i="106" s="1"/>
  <c r="J17" i="106" s="1"/>
  <c r="G76" i="105"/>
  <c r="J76" i="105" s="1"/>
  <c r="G76" i="106" s="1"/>
  <c r="J76" i="106" s="1"/>
  <c r="G18" i="98"/>
  <c r="J18" i="98" s="1"/>
  <c r="G216" i="79"/>
  <c r="J216" i="79" s="1"/>
  <c r="G217" i="79"/>
  <c r="J217" i="79" s="1"/>
  <c r="E217" i="80" s="1"/>
  <c r="G199" i="79"/>
  <c r="J199" i="79" s="1"/>
  <c r="E199" i="80" s="1"/>
  <c r="G200" i="79"/>
  <c r="J200" i="79" s="1"/>
  <c r="E200" i="80" s="1"/>
  <c r="G218" i="79"/>
  <c r="J218" i="79" s="1"/>
  <c r="E218" i="80" s="1"/>
  <c r="G201" i="79"/>
  <c r="J201" i="79" s="1"/>
  <c r="E201" i="80" s="1"/>
  <c r="G219" i="80"/>
  <c r="J219" i="80" s="1"/>
  <c r="G131" i="96"/>
  <c r="J131" i="96" s="1"/>
  <c r="E131" i="97" s="1"/>
  <c r="G134" i="96"/>
  <c r="J134" i="96" s="1"/>
  <c r="E134" i="97" s="1"/>
  <c r="G248" i="98"/>
  <c r="J248" i="98" s="1"/>
  <c r="G82" i="98"/>
  <c r="J82" i="98" s="1"/>
  <c r="G254" i="98"/>
  <c r="J254" i="98" s="1"/>
  <c r="G124" i="77"/>
  <c r="J124" i="77" s="1"/>
  <c r="E124" i="78" s="1"/>
  <c r="G5" i="85"/>
  <c r="J5" i="85" s="1"/>
  <c r="E5" i="86" s="1"/>
  <c r="G189" i="100"/>
  <c r="J189" i="100" s="1"/>
  <c r="G186" i="100"/>
  <c r="J186" i="100" s="1"/>
  <c r="G207" i="100"/>
  <c r="J207" i="100" s="1"/>
  <c r="G233" i="100"/>
  <c r="J233" i="100" s="1"/>
  <c r="G256" i="100"/>
  <c r="J256" i="100" s="1"/>
  <c r="G105" i="100"/>
  <c r="J105" i="100" s="1"/>
  <c r="G188" i="100"/>
  <c r="J188" i="100" s="1"/>
  <c r="G258" i="100"/>
  <c r="J258" i="100" s="1"/>
  <c r="G187" i="100"/>
  <c r="J187" i="100" s="1"/>
  <c r="G255" i="100"/>
  <c r="J255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G214" i="107"/>
  <c r="J214" i="107" s="1"/>
  <c r="E14" i="100" l="1"/>
  <c r="G14" i="100" s="1"/>
  <c r="J14" i="100" s="1"/>
  <c r="G14" i="101" s="1"/>
  <c r="J14" i="101" s="1"/>
  <c r="G14" i="102" s="1"/>
  <c r="J14" i="102" s="1"/>
  <c r="G14" i="103" s="1"/>
  <c r="J14" i="103" s="1"/>
  <c r="G14" i="104" s="1"/>
  <c r="J14" i="104" s="1"/>
  <c r="G14" i="105" s="1"/>
  <c r="J14" i="105" s="1"/>
  <c r="G14" i="106" s="1"/>
  <c r="J14" i="106" s="1"/>
  <c r="E219" i="81"/>
  <c r="G219" i="81" s="1"/>
  <c r="J219" i="81" s="1"/>
  <c r="E76" i="80"/>
  <c r="G76" i="80" s="1"/>
  <c r="J76" i="80" s="1"/>
  <c r="E76" i="81" s="1"/>
  <c r="G76" i="81" s="1"/>
  <c r="J76" i="81" s="1"/>
  <c r="E76" i="82" s="1"/>
  <c r="G76" i="82" s="1"/>
  <c r="J76" i="82" s="1"/>
  <c r="E76" i="83" s="1"/>
  <c r="G76" i="83" s="1"/>
  <c r="J76" i="83" s="1"/>
  <c r="E76" i="84" s="1"/>
  <c r="G76" i="84" s="1"/>
  <c r="J76" i="84" s="1"/>
  <c r="E76" i="85" s="1"/>
  <c r="G76" i="85" s="1"/>
  <c r="J76" i="85" s="1"/>
  <c r="E76" i="86" s="1"/>
  <c r="G76" i="86" s="1"/>
  <c r="J76" i="86" s="1"/>
  <c r="E76" i="87" s="1"/>
  <c r="G76" i="87" s="1"/>
  <c r="J76" i="87" s="1"/>
  <c r="E76" i="88" s="1"/>
  <c r="G76" i="88" s="1"/>
  <c r="J76" i="88" s="1"/>
  <c r="E76" i="89" s="1"/>
  <c r="G76" i="89" s="1"/>
  <c r="J76" i="89" s="1"/>
  <c r="E76" i="90" s="1"/>
  <c r="G76" i="90" s="1"/>
  <c r="J76" i="90" s="1"/>
  <c r="E76" i="91" s="1"/>
  <c r="G76" i="91" s="1"/>
  <c r="J76" i="91" s="1"/>
  <c r="E76" i="92" s="1"/>
  <c r="G76" i="92" s="1"/>
  <c r="J76" i="92" s="1"/>
  <c r="E76" i="93" s="1"/>
  <c r="G76" i="93" s="1"/>
  <c r="J76" i="93" s="1"/>
  <c r="E76" i="94" s="1"/>
  <c r="G76" i="94" s="1"/>
  <c r="J76" i="94" s="1"/>
  <c r="E76" i="95" s="1"/>
  <c r="G76" i="95" s="1"/>
  <c r="J76" i="95" s="1"/>
  <c r="G76" i="96" s="1"/>
  <c r="J76" i="96" s="1"/>
  <c r="E76" i="97" s="1"/>
  <c r="G76" i="97" s="1"/>
  <c r="J76" i="97" s="1"/>
  <c r="E216" i="80"/>
  <c r="G216" i="80" s="1"/>
  <c r="J216" i="80" s="1"/>
  <c r="G207" i="96"/>
  <c r="J207" i="96" s="1"/>
  <c r="G86" i="103"/>
  <c r="J86" i="103" s="1"/>
  <c r="G87" i="103"/>
  <c r="J87" i="103" s="1"/>
  <c r="G88" i="104" s="1"/>
  <c r="J88" i="104" s="1"/>
  <c r="G230" i="103"/>
  <c r="J230" i="103" s="1"/>
  <c r="G252" i="104" s="1"/>
  <c r="J252" i="104" s="1"/>
  <c r="G238" i="103"/>
  <c r="J238" i="103" s="1"/>
  <c r="G246" i="104" s="1"/>
  <c r="J246" i="104" s="1"/>
  <c r="G234" i="99"/>
  <c r="J234" i="99" s="1"/>
  <c r="G247" i="99"/>
  <c r="J247" i="99" s="1"/>
  <c r="G242" i="100" s="1"/>
  <c r="J242" i="100" s="1"/>
  <c r="G250" i="101" s="1"/>
  <c r="J250" i="101" s="1"/>
  <c r="G224" i="104"/>
  <c r="J224" i="104" s="1"/>
  <c r="G241" i="104"/>
  <c r="J241" i="104" s="1"/>
  <c r="G249" i="105" s="1"/>
  <c r="J249" i="105" s="1"/>
  <c r="G227" i="103"/>
  <c r="J227" i="103" s="1"/>
  <c r="G235" i="103"/>
  <c r="J235" i="103" s="1"/>
  <c r="G243" i="104" s="1"/>
  <c r="J243" i="104" s="1"/>
  <c r="G251" i="105" s="1"/>
  <c r="J251" i="105" s="1"/>
  <c r="G228" i="101"/>
  <c r="J228" i="101" s="1"/>
  <c r="G236" i="101"/>
  <c r="J236" i="101" s="1"/>
  <c r="G244" i="102" s="1"/>
  <c r="J244" i="102" s="1"/>
  <c r="G225" i="104"/>
  <c r="J225" i="104" s="1"/>
  <c r="G247" i="104"/>
  <c r="J247" i="104" s="1"/>
  <c r="G242" i="105" s="1"/>
  <c r="J242" i="105" s="1"/>
  <c r="G250" i="106" s="1"/>
  <c r="J250" i="106" s="1"/>
  <c r="G259" i="99"/>
  <c r="J259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18" i="103" s="1"/>
  <c r="J18" i="103" s="1"/>
  <c r="G18" i="104" s="1"/>
  <c r="J18" i="104" s="1"/>
  <c r="G18" i="105" s="1"/>
  <c r="J18" i="105" s="1"/>
  <c r="G18" i="106" s="1"/>
  <c r="J18" i="106" s="1"/>
  <c r="G18" i="107" s="1"/>
  <c r="J18" i="107" s="1"/>
  <c r="G200" i="80"/>
  <c r="J200" i="80" s="1"/>
  <c r="G5" i="86"/>
  <c r="J5" i="86" s="1"/>
  <c r="E5" i="87" s="1"/>
  <c r="G199" i="80"/>
  <c r="J199" i="80" s="1"/>
  <c r="G201" i="80"/>
  <c r="J201" i="80" s="1"/>
  <c r="G217" i="80"/>
  <c r="J217" i="80" s="1"/>
  <c r="G218" i="80"/>
  <c r="J218" i="80" s="1"/>
  <c r="G124" i="78"/>
  <c r="J124" i="78" s="1"/>
  <c r="E124" i="79" s="1"/>
  <c r="G254" i="99"/>
  <c r="J254" i="99" s="1"/>
  <c r="G248" i="99"/>
  <c r="J248" i="99" s="1"/>
  <c r="G82" i="99"/>
  <c r="J82" i="99" s="1"/>
  <c r="G131" i="97"/>
  <c r="J131" i="97" s="1"/>
  <c r="G134" i="97"/>
  <c r="J134" i="97" s="1"/>
  <c r="G189" i="101"/>
  <c r="J189" i="101" s="1"/>
  <c r="G186" i="101"/>
  <c r="J186" i="101" s="1"/>
  <c r="G207" i="101"/>
  <c r="J207" i="101" s="1"/>
  <c r="G256" i="101"/>
  <c r="J256" i="101" s="1"/>
  <c r="G105" i="101"/>
  <c r="J105" i="101" s="1"/>
  <c r="G188" i="101"/>
  <c r="J188" i="101" s="1"/>
  <c r="G258" i="101"/>
  <c r="J258" i="101" s="1"/>
  <c r="G187" i="101"/>
  <c r="J187" i="101" s="1"/>
  <c r="G233" i="101"/>
  <c r="J233" i="101" s="1"/>
  <c r="G255" i="101"/>
  <c r="J255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G14" i="107"/>
  <c r="J14" i="107" s="1"/>
  <c r="G15" i="107"/>
  <c r="J15" i="107" s="1"/>
  <c r="G8" i="107"/>
  <c r="J8" i="107" s="1"/>
  <c r="G6" i="107"/>
  <c r="J6" i="107" s="1"/>
  <c r="G7" i="107"/>
  <c r="J7" i="107" s="1"/>
  <c r="G17" i="107"/>
  <c r="J17" i="107" s="1"/>
  <c r="G16" i="107"/>
  <c r="J16" i="107" s="1"/>
  <c r="G13" i="107"/>
  <c r="J13" i="107" s="1"/>
  <c r="E216" i="81" l="1"/>
  <c r="G216" i="81" s="1"/>
  <c r="J216" i="81" s="1"/>
  <c r="E216" i="82" s="1"/>
  <c r="G216" i="82" s="1"/>
  <c r="J216" i="82" s="1"/>
  <c r="E216" i="83" s="1"/>
  <c r="G216" i="83" s="1"/>
  <c r="J216" i="83" s="1"/>
  <c r="E216" i="84" s="1"/>
  <c r="E219" i="82"/>
  <c r="G219" i="82" s="1"/>
  <c r="J219" i="82" s="1"/>
  <c r="E219" i="83" s="1"/>
  <c r="G219" i="83" s="1"/>
  <c r="J219" i="83" s="1"/>
  <c r="E219" i="84" s="1"/>
  <c r="E200" i="81"/>
  <c r="G200" i="81" s="1"/>
  <c r="J200" i="81" s="1"/>
  <c r="E201" i="81"/>
  <c r="G201" i="81" s="1"/>
  <c r="J201" i="81" s="1"/>
  <c r="E218" i="81"/>
  <c r="G218" i="81" s="1"/>
  <c r="J218" i="81" s="1"/>
  <c r="E199" i="81"/>
  <c r="G199" i="81" s="1"/>
  <c r="J199" i="81" s="1"/>
  <c r="E217" i="81"/>
  <c r="G217" i="81" s="1"/>
  <c r="J217" i="81" s="1"/>
  <c r="E207" i="97"/>
  <c r="G207" i="97" s="1"/>
  <c r="J207" i="97" s="1"/>
  <c r="G86" i="104"/>
  <c r="J86" i="104" s="1"/>
  <c r="G87" i="104"/>
  <c r="J87" i="104" s="1"/>
  <c r="G88" i="105" s="1"/>
  <c r="J88" i="105" s="1"/>
  <c r="G253" i="100"/>
  <c r="J253" i="100" s="1"/>
  <c r="G227" i="104"/>
  <c r="J227" i="104" s="1"/>
  <c r="G235" i="104"/>
  <c r="J235" i="104" s="1"/>
  <c r="G243" i="105" s="1"/>
  <c r="J243" i="105" s="1"/>
  <c r="G251" i="106" s="1"/>
  <c r="J251" i="106" s="1"/>
  <c r="G224" i="105"/>
  <c r="J224" i="105" s="1"/>
  <c r="G241" i="105"/>
  <c r="J241" i="105" s="1"/>
  <c r="G249" i="106" s="1"/>
  <c r="J249" i="106" s="1"/>
  <c r="G225" i="105"/>
  <c r="J225" i="105" s="1"/>
  <c r="G247" i="105"/>
  <c r="J247" i="105" s="1"/>
  <c r="G242" i="106" s="1"/>
  <c r="J242" i="106" s="1"/>
  <c r="G250" i="107" s="1"/>
  <c r="J250" i="107" s="1"/>
  <c r="G234" i="100"/>
  <c r="J234" i="100" s="1"/>
  <c r="G234" i="101" s="1"/>
  <c r="J234" i="101" s="1"/>
  <c r="G173" i="102" s="1"/>
  <c r="J173" i="102" s="1"/>
  <c r="G174" i="103" s="1"/>
  <c r="J174" i="103" s="1"/>
  <c r="G173" i="100"/>
  <c r="J173" i="100" s="1"/>
  <c r="G174" i="101" s="1"/>
  <c r="J174" i="101" s="1"/>
  <c r="G228" i="102"/>
  <c r="J228" i="102" s="1"/>
  <c r="G236" i="102"/>
  <c r="J236" i="102" s="1"/>
  <c r="G244" i="103" s="1"/>
  <c r="J244" i="103" s="1"/>
  <c r="G230" i="104"/>
  <c r="J230" i="104" s="1"/>
  <c r="G252" i="105" s="1"/>
  <c r="J252" i="105" s="1"/>
  <c r="G238" i="104"/>
  <c r="J238" i="104" s="1"/>
  <c r="G246" i="105" s="1"/>
  <c r="J246" i="105" s="1"/>
  <c r="G76" i="98"/>
  <c r="J76" i="98" s="1"/>
  <c r="G5" i="87"/>
  <c r="J5" i="87" s="1"/>
  <c r="G124" i="79"/>
  <c r="J124" i="79" s="1"/>
  <c r="E124" i="80" s="1"/>
  <c r="G131" i="98"/>
  <c r="J131" i="98" s="1"/>
  <c r="G134" i="98"/>
  <c r="J134" i="98" s="1"/>
  <c r="G248" i="100"/>
  <c r="J248" i="100" s="1"/>
  <c r="G82" i="100"/>
  <c r="J82" i="100" s="1"/>
  <c r="G254" i="100"/>
  <c r="J254" i="100" s="1"/>
  <c r="G103" i="100"/>
  <c r="J103" i="100" s="1"/>
  <c r="G102" i="101" s="1"/>
  <c r="J102" i="101" s="1"/>
  <c r="G207" i="102"/>
  <c r="J207" i="102" s="1"/>
  <c r="G186" i="102"/>
  <c r="J186" i="102" s="1"/>
  <c r="G189" i="102"/>
  <c r="J189" i="102" s="1"/>
  <c r="G233" i="102"/>
  <c r="J233" i="102" s="1"/>
  <c r="G188" i="102"/>
  <c r="J188" i="102" s="1"/>
  <c r="G255" i="102"/>
  <c r="J255" i="102" s="1"/>
  <c r="G104" i="102"/>
  <c r="J104" i="102" s="1"/>
  <c r="G258" i="102"/>
  <c r="J258" i="102" s="1"/>
  <c r="G187" i="102"/>
  <c r="J187" i="102" s="1"/>
  <c r="G256" i="102"/>
  <c r="J256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E218" i="82" l="1"/>
  <c r="G218" i="82" s="1"/>
  <c r="J218" i="82" s="1"/>
  <c r="E218" i="83" s="1"/>
  <c r="G218" i="83" s="1"/>
  <c r="J218" i="83" s="1"/>
  <c r="E218" i="84" s="1"/>
  <c r="E201" i="82"/>
  <c r="G201" i="82" s="1"/>
  <c r="J201" i="82" s="1"/>
  <c r="E201" i="83" s="1"/>
  <c r="G201" i="83" s="1"/>
  <c r="J201" i="83" s="1"/>
  <c r="E201" i="84" s="1"/>
  <c r="E217" i="82"/>
  <c r="G217" i="82" s="1"/>
  <c r="J217" i="82" s="1"/>
  <c r="E217" i="83" s="1"/>
  <c r="G217" i="83" s="1"/>
  <c r="J217" i="83" s="1"/>
  <c r="E217" i="84" s="1"/>
  <c r="E200" i="82"/>
  <c r="G200" i="82" s="1"/>
  <c r="J200" i="82" s="1"/>
  <c r="E200" i="83" s="1"/>
  <c r="G200" i="83" s="1"/>
  <c r="J200" i="83" s="1"/>
  <c r="E200" i="84" s="1"/>
  <c r="E199" i="82"/>
  <c r="G199" i="82" s="1"/>
  <c r="J199" i="82" s="1"/>
  <c r="E199" i="83" s="1"/>
  <c r="G199" i="83" s="1"/>
  <c r="J199" i="83" s="1"/>
  <c r="E199" i="84" s="1"/>
  <c r="E5" i="88"/>
  <c r="G5" i="88" s="1"/>
  <c r="J5" i="88" s="1"/>
  <c r="E5" i="89" s="1"/>
  <c r="G5" i="89" s="1"/>
  <c r="J5" i="89" s="1"/>
  <c r="G234" i="102"/>
  <c r="J234" i="102" s="1"/>
  <c r="G86" i="105"/>
  <c r="J86" i="105" s="1"/>
  <c r="G87" i="105"/>
  <c r="J87" i="105" s="1"/>
  <c r="G88" i="106" s="1"/>
  <c r="J88" i="106" s="1"/>
  <c r="G253" i="101"/>
  <c r="J253" i="101" s="1"/>
  <c r="G225" i="106"/>
  <c r="J225" i="106" s="1"/>
  <c r="G247" i="106"/>
  <c r="J247" i="106" s="1"/>
  <c r="G242" i="107" s="1"/>
  <c r="J242" i="107" s="1"/>
  <c r="G230" i="105"/>
  <c r="J230" i="105" s="1"/>
  <c r="G252" i="106" s="1"/>
  <c r="J252" i="106" s="1"/>
  <c r="G238" i="105"/>
  <c r="J238" i="105" s="1"/>
  <c r="G246" i="106" s="1"/>
  <c r="J246" i="106" s="1"/>
  <c r="G224" i="106"/>
  <c r="J224" i="106" s="1"/>
  <c r="G241" i="106"/>
  <c r="J241" i="106" s="1"/>
  <c r="G249" i="107" s="1"/>
  <c r="J249" i="107" s="1"/>
  <c r="G228" i="103"/>
  <c r="J228" i="103" s="1"/>
  <c r="G236" i="103"/>
  <c r="J236" i="103" s="1"/>
  <c r="G244" i="104" s="1"/>
  <c r="J244" i="104" s="1"/>
  <c r="G227" i="105"/>
  <c r="J227" i="105" s="1"/>
  <c r="G235" i="105"/>
  <c r="J235" i="105" s="1"/>
  <c r="G243" i="106" s="1"/>
  <c r="J243" i="106" s="1"/>
  <c r="G251" i="107" s="1"/>
  <c r="J251" i="107" s="1"/>
  <c r="G76" i="99"/>
  <c r="J76" i="99" s="1"/>
  <c r="G76" i="100" s="1"/>
  <c r="J76" i="100" s="1"/>
  <c r="G76" i="101" s="1"/>
  <c r="J76" i="101" s="1"/>
  <c r="G124" i="80"/>
  <c r="J124" i="80" s="1"/>
  <c r="G254" i="101"/>
  <c r="J254" i="101" s="1"/>
  <c r="G103" i="101"/>
  <c r="J103" i="101" s="1"/>
  <c r="G102" i="102" s="1"/>
  <c r="J102" i="102" s="1"/>
  <c r="G248" i="101"/>
  <c r="J248" i="101" s="1"/>
  <c r="G82" i="101"/>
  <c r="J82" i="101" s="1"/>
  <c r="G131" i="99"/>
  <c r="J131" i="99" s="1"/>
  <c r="G134" i="99"/>
  <c r="J134" i="99" s="1"/>
  <c r="G219" i="84"/>
  <c r="J219" i="84" s="1"/>
  <c r="E219" i="85" s="1"/>
  <c r="G186" i="103"/>
  <c r="J186" i="103" s="1"/>
  <c r="G189" i="103"/>
  <c r="J189" i="103" s="1"/>
  <c r="G207" i="103"/>
  <c r="J207" i="103" s="1"/>
  <c r="G188" i="103"/>
  <c r="J188" i="103" s="1"/>
  <c r="G173" i="103"/>
  <c r="J173" i="103" s="1"/>
  <c r="G174" i="104" s="1"/>
  <c r="J174" i="104" s="1"/>
  <c r="G234" i="103"/>
  <c r="J234" i="103" s="1"/>
  <c r="G104" i="103"/>
  <c r="J104" i="103" s="1"/>
  <c r="G255" i="103"/>
  <c r="J255" i="103" s="1"/>
  <c r="G187" i="103"/>
  <c r="J187" i="103" s="1"/>
  <c r="G258" i="103"/>
  <c r="J258" i="103" s="1"/>
  <c r="G105" i="103"/>
  <c r="J105" i="103" s="1"/>
  <c r="G256" i="103"/>
  <c r="J256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E124" i="81" l="1"/>
  <c r="G124" i="81" s="1"/>
  <c r="J124" i="81" s="1"/>
  <c r="E5" i="90"/>
  <c r="G5" i="90" s="1"/>
  <c r="J5" i="90" s="1"/>
  <c r="E5" i="91" s="1"/>
  <c r="G5" i="91" s="1"/>
  <c r="J5" i="91" s="1"/>
  <c r="E5" i="92" s="1"/>
  <c r="G86" i="106"/>
  <c r="J86" i="106" s="1"/>
  <c r="G87" i="106"/>
  <c r="J87" i="106" s="1"/>
  <c r="G88" i="107" s="1"/>
  <c r="J88" i="107" s="1"/>
  <c r="G253" i="102"/>
  <c r="J253" i="102" s="1"/>
  <c r="G228" i="104"/>
  <c r="J228" i="104" s="1"/>
  <c r="G236" i="104"/>
  <c r="J236" i="104" s="1"/>
  <c r="G244" i="105" s="1"/>
  <c r="J244" i="105" s="1"/>
  <c r="G241" i="107"/>
  <c r="J241" i="107" s="1"/>
  <c r="G224" i="107"/>
  <c r="J224" i="107" s="1"/>
  <c r="G230" i="106"/>
  <c r="J230" i="106" s="1"/>
  <c r="G252" i="107" s="1"/>
  <c r="J252" i="107" s="1"/>
  <c r="G238" i="106"/>
  <c r="J238" i="106" s="1"/>
  <c r="G246" i="107" s="1"/>
  <c r="J246" i="107" s="1"/>
  <c r="G227" i="106"/>
  <c r="J227" i="106" s="1"/>
  <c r="G235" i="106"/>
  <c r="J235" i="106" s="1"/>
  <c r="G243" i="107" s="1"/>
  <c r="J243" i="107" s="1"/>
  <c r="G247" i="107"/>
  <c r="J247" i="107" s="1"/>
  <c r="G225" i="107"/>
  <c r="J225" i="107" s="1"/>
  <c r="G219" i="85"/>
  <c r="J219" i="85" s="1"/>
  <c r="G248" i="102"/>
  <c r="J248" i="102" s="1"/>
  <c r="G82" i="102"/>
  <c r="J82" i="102" s="1"/>
  <c r="G131" i="100"/>
  <c r="J131" i="100" s="1"/>
  <c r="G134" i="100"/>
  <c r="J134" i="100" s="1"/>
  <c r="G254" i="102"/>
  <c r="J254" i="102" s="1"/>
  <c r="G103" i="102"/>
  <c r="J103" i="102" s="1"/>
  <c r="G102" i="103" s="1"/>
  <c r="J102" i="103" s="1"/>
  <c r="G200" i="84"/>
  <c r="J200" i="84" s="1"/>
  <c r="E200" i="85" s="1"/>
  <c r="G217" i="84"/>
  <c r="J217" i="84" s="1"/>
  <c r="E217" i="85" s="1"/>
  <c r="G201" i="84"/>
  <c r="J201" i="84" s="1"/>
  <c r="E201" i="85" s="1"/>
  <c r="G218" i="84"/>
  <c r="J218" i="84" s="1"/>
  <c r="E218" i="85" s="1"/>
  <c r="G199" i="84"/>
  <c r="J199" i="84" s="1"/>
  <c r="E199" i="85" s="1"/>
  <c r="G216" i="84"/>
  <c r="J216" i="84" s="1"/>
  <c r="E216" i="85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G255" i="104"/>
  <c r="J255" i="104" s="1"/>
  <c r="G104" i="104"/>
  <c r="J104" i="104" s="1"/>
  <c r="G233" i="104"/>
  <c r="J233" i="104" s="1"/>
  <c r="G234" i="104"/>
  <c r="J234" i="104" s="1"/>
  <c r="G173" i="104"/>
  <c r="J173" i="104" s="1"/>
  <c r="G174" i="105" s="1"/>
  <c r="J174" i="105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E124" i="82" l="1"/>
  <c r="G124" i="82" s="1"/>
  <c r="J124" i="82" s="1"/>
  <c r="E124" i="83" s="1"/>
  <c r="G124" i="83" s="1"/>
  <c r="J124" i="83" s="1"/>
  <c r="E124" i="84" s="1"/>
  <c r="E219" i="86"/>
  <c r="G219" i="86" s="1"/>
  <c r="J219" i="86" s="1"/>
  <c r="E219" i="87" s="1"/>
  <c r="G219" i="87" s="1"/>
  <c r="J219" i="87" s="1"/>
  <c r="E219" i="88" s="1"/>
  <c r="G87" i="107"/>
  <c r="J87" i="107" s="1"/>
  <c r="G86" i="107"/>
  <c r="J86" i="107" s="1"/>
  <c r="G253" i="103"/>
  <c r="J253" i="103" s="1"/>
  <c r="G235" i="107"/>
  <c r="J235" i="107" s="1"/>
  <c r="G227" i="107"/>
  <c r="J227" i="107" s="1"/>
  <c r="G238" i="107"/>
  <c r="J238" i="107" s="1"/>
  <c r="G230" i="107"/>
  <c r="J230" i="107" s="1"/>
  <c r="G228" i="105"/>
  <c r="J228" i="105" s="1"/>
  <c r="G236" i="105"/>
  <c r="J236" i="105" s="1"/>
  <c r="G244" i="106" s="1"/>
  <c r="J244" i="106" s="1"/>
  <c r="G5" i="92"/>
  <c r="J5" i="92" s="1"/>
  <c r="E5" i="93" s="1"/>
  <c r="G218" i="85"/>
  <c r="J218" i="85" s="1"/>
  <c r="G201" i="85"/>
  <c r="J201" i="85" s="1"/>
  <c r="G200" i="85"/>
  <c r="J200" i="85" s="1"/>
  <c r="G217" i="85"/>
  <c r="J217" i="85" s="1"/>
  <c r="G199" i="85"/>
  <c r="J199" i="85" s="1"/>
  <c r="G216" i="85"/>
  <c r="J216" i="85" s="1"/>
  <c r="G103" i="103"/>
  <c r="J103" i="103" s="1"/>
  <c r="G102" i="104" s="1"/>
  <c r="J102" i="104" s="1"/>
  <c r="G254" i="103"/>
  <c r="J254" i="103" s="1"/>
  <c r="G131" i="101"/>
  <c r="J131" i="101" s="1"/>
  <c r="G134" i="101"/>
  <c r="J134" i="101" s="1"/>
  <c r="G82" i="103"/>
  <c r="J82" i="103" s="1"/>
  <c r="G248" i="103"/>
  <c r="J248" i="103" s="1"/>
  <c r="G186" i="105"/>
  <c r="J186" i="105" s="1"/>
  <c r="G207" i="105"/>
  <c r="J207" i="105" s="1"/>
  <c r="G189" i="105"/>
  <c r="J189" i="105" s="1"/>
  <c r="G233" i="105"/>
  <c r="J233" i="105" s="1"/>
  <c r="G256" i="105"/>
  <c r="J256" i="105" s="1"/>
  <c r="G105" i="105"/>
  <c r="J105" i="105" s="1"/>
  <c r="G258" i="105"/>
  <c r="J258" i="105" s="1"/>
  <c r="G187" i="105"/>
  <c r="J187" i="105" s="1"/>
  <c r="G255" i="105"/>
  <c r="J255" i="105" s="1"/>
  <c r="G104" i="105"/>
  <c r="J104" i="105" s="1"/>
  <c r="G188" i="105"/>
  <c r="J188" i="105" s="1"/>
  <c r="G234" i="105"/>
  <c r="J234" i="105" s="1"/>
  <c r="G173" i="105"/>
  <c r="J173" i="105" s="1"/>
  <c r="G174" i="106" s="1"/>
  <c r="J174" i="106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E200" i="86" l="1"/>
  <c r="G200" i="86" s="1"/>
  <c r="J200" i="86" s="1"/>
  <c r="E200" i="87" s="1"/>
  <c r="G200" i="87" s="1"/>
  <c r="J200" i="87" s="1"/>
  <c r="E200" i="88" s="1"/>
  <c r="E216" i="86"/>
  <c r="G216" i="86" s="1"/>
  <c r="J216" i="86" s="1"/>
  <c r="G216" i="87" s="1"/>
  <c r="J216" i="87" s="1"/>
  <c r="E216" i="88" s="1"/>
  <c r="E201" i="86"/>
  <c r="G201" i="86" s="1"/>
  <c r="J201" i="86" s="1"/>
  <c r="E201" i="87" s="1"/>
  <c r="G201" i="87" s="1"/>
  <c r="J201" i="87" s="1"/>
  <c r="E201" i="88" s="1"/>
  <c r="E199" i="86"/>
  <c r="G199" i="86" s="1"/>
  <c r="J199" i="86" s="1"/>
  <c r="E199" i="87" s="1"/>
  <c r="G199" i="87" s="1"/>
  <c r="J199" i="87" s="1"/>
  <c r="E199" i="88" s="1"/>
  <c r="E218" i="86"/>
  <c r="G218" i="86" s="1"/>
  <c r="J218" i="86" s="1"/>
  <c r="E218" i="87" s="1"/>
  <c r="G218" i="87" s="1"/>
  <c r="J218" i="87" s="1"/>
  <c r="E218" i="88" s="1"/>
  <c r="E217" i="86"/>
  <c r="G217" i="86" s="1"/>
  <c r="J217" i="86" s="1"/>
  <c r="G217" i="87" s="1"/>
  <c r="J217" i="87" s="1"/>
  <c r="E217" i="88" s="1"/>
  <c r="G253" i="104"/>
  <c r="J253" i="104" s="1"/>
  <c r="G228" i="106"/>
  <c r="J228" i="106" s="1"/>
  <c r="G236" i="106"/>
  <c r="J236" i="106" s="1"/>
  <c r="G244" i="107" s="1"/>
  <c r="J244" i="107" s="1"/>
  <c r="G5" i="93"/>
  <c r="J5" i="93" s="1"/>
  <c r="E5" i="94" s="1"/>
  <c r="G219" i="88"/>
  <c r="J219" i="88" s="1"/>
  <c r="G248" i="104"/>
  <c r="J248" i="104" s="1"/>
  <c r="G82" i="104"/>
  <c r="J82" i="104" s="1"/>
  <c r="G131" i="102"/>
  <c r="J131" i="102" s="1"/>
  <c r="G134" i="102"/>
  <c r="J134" i="102" s="1"/>
  <c r="G103" i="104"/>
  <c r="J103" i="104" s="1"/>
  <c r="G102" i="105" s="1"/>
  <c r="J102" i="105" s="1"/>
  <c r="G254" i="104"/>
  <c r="J254" i="104" s="1"/>
  <c r="G124" i="84"/>
  <c r="J124" i="84" s="1"/>
  <c r="E124" i="85" s="1"/>
  <c r="G189" i="106"/>
  <c r="J189" i="106" s="1"/>
  <c r="G186" i="106"/>
  <c r="J186" i="106" s="1"/>
  <c r="G207" i="106"/>
  <c r="J207" i="106" s="1"/>
  <c r="G255" i="106"/>
  <c r="J255" i="106" s="1"/>
  <c r="G104" i="106"/>
  <c r="J104" i="106" s="1"/>
  <c r="G258" i="106"/>
  <c r="J258" i="106" s="1"/>
  <c r="G187" i="106"/>
  <c r="J187" i="106" s="1"/>
  <c r="G188" i="106"/>
  <c r="J188" i="106" s="1"/>
  <c r="G256" i="106"/>
  <c r="J256" i="106" s="1"/>
  <c r="G105" i="106"/>
  <c r="J105" i="106" s="1"/>
  <c r="G234" i="106"/>
  <c r="J234" i="106" s="1"/>
  <c r="G173" i="106"/>
  <c r="J173" i="106" s="1"/>
  <c r="G174" i="107" s="1"/>
  <c r="J174" i="107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E219" i="89" l="1"/>
  <c r="G219" i="89" s="1"/>
  <c r="J219" i="89" s="1"/>
  <c r="E219" i="90" s="1"/>
  <c r="G219" i="90" s="1"/>
  <c r="J219" i="90" s="1"/>
  <c r="E219" i="91" s="1"/>
  <c r="G253" i="105"/>
  <c r="J253" i="105" s="1"/>
  <c r="G236" i="107"/>
  <c r="J236" i="107" s="1"/>
  <c r="G228" i="107"/>
  <c r="J228" i="107" s="1"/>
  <c r="G5" i="94"/>
  <c r="J5" i="94" s="1"/>
  <c r="E5" i="95" s="1"/>
  <c r="G217" i="88"/>
  <c r="J217" i="88" s="1"/>
  <c r="G199" i="88"/>
  <c r="J199" i="88" s="1"/>
  <c r="G200" i="88"/>
  <c r="J200" i="88" s="1"/>
  <c r="G218" i="88"/>
  <c r="J218" i="88" s="1"/>
  <c r="G201" i="88"/>
  <c r="J201" i="88" s="1"/>
  <c r="G216" i="88"/>
  <c r="J216" i="88" s="1"/>
  <c r="G124" i="85"/>
  <c r="J124" i="85" s="1"/>
  <c r="G254" i="105"/>
  <c r="J254" i="105" s="1"/>
  <c r="G103" i="105"/>
  <c r="J103" i="105" s="1"/>
  <c r="G102" i="106" s="1"/>
  <c r="J102" i="106" s="1"/>
  <c r="G134" i="103"/>
  <c r="J134" i="103" s="1"/>
  <c r="G131" i="103"/>
  <c r="J131" i="103" s="1"/>
  <c r="G82" i="105"/>
  <c r="J82" i="105" s="1"/>
  <c r="G248" i="105"/>
  <c r="J248" i="105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173" i="107"/>
  <c r="J173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E199" i="89" l="1"/>
  <c r="G199" i="89" s="1"/>
  <c r="J199" i="89" s="1"/>
  <c r="E199" i="90" s="1"/>
  <c r="G199" i="90" s="1"/>
  <c r="J199" i="90" s="1"/>
  <c r="E199" i="91" s="1"/>
  <c r="E201" i="89"/>
  <c r="G201" i="89" s="1"/>
  <c r="J201" i="89" s="1"/>
  <c r="E201" i="90" s="1"/>
  <c r="G201" i="90" s="1"/>
  <c r="J201" i="90" s="1"/>
  <c r="E201" i="91" s="1"/>
  <c r="E124" i="86"/>
  <c r="G124" i="86" s="1"/>
  <c r="J124" i="86" s="1"/>
  <c r="E124" i="87" s="1"/>
  <c r="G124" i="87" s="1"/>
  <c r="J124" i="87" s="1"/>
  <c r="E124" i="88" s="1"/>
  <c r="E216" i="89"/>
  <c r="G216" i="89" s="1"/>
  <c r="J216" i="89" s="1"/>
  <c r="E216" i="90" s="1"/>
  <c r="G216" i="90" s="1"/>
  <c r="J216" i="90" s="1"/>
  <c r="E216" i="91" s="1"/>
  <c r="E200" i="89"/>
  <c r="G200" i="89" s="1"/>
  <c r="J200" i="89" s="1"/>
  <c r="E200" i="90" s="1"/>
  <c r="G200" i="90" s="1"/>
  <c r="J200" i="90" s="1"/>
  <c r="E200" i="91" s="1"/>
  <c r="E218" i="89"/>
  <c r="G218" i="89" s="1"/>
  <c r="J218" i="89" s="1"/>
  <c r="E218" i="90" s="1"/>
  <c r="G218" i="90" s="1"/>
  <c r="J218" i="90" s="1"/>
  <c r="E218" i="91" s="1"/>
  <c r="E217" i="89"/>
  <c r="G217" i="89" s="1"/>
  <c r="J217" i="89" s="1"/>
  <c r="E217" i="90" s="1"/>
  <c r="G217" i="90" s="1"/>
  <c r="J217" i="90" s="1"/>
  <c r="E217" i="91" s="1"/>
  <c r="G253" i="106"/>
  <c r="J253" i="106" s="1"/>
  <c r="G5" i="95"/>
  <c r="J5" i="95" s="1"/>
  <c r="G248" i="106"/>
  <c r="J248" i="106" s="1"/>
  <c r="G82" i="106"/>
  <c r="J82" i="106" s="1"/>
  <c r="G134" i="104"/>
  <c r="J134" i="104" s="1"/>
  <c r="G131" i="104"/>
  <c r="J131" i="104" s="1"/>
  <c r="G103" i="106"/>
  <c r="J103" i="106" s="1"/>
  <c r="G102" i="107" s="1"/>
  <c r="J102" i="107" s="1"/>
  <c r="G254" i="106"/>
  <c r="J254" i="106" s="1"/>
  <c r="G219" i="91"/>
  <c r="J219" i="91" s="1"/>
  <c r="E219" i="92" s="1"/>
  <c r="G133" i="106"/>
  <c r="J133" i="106" s="1"/>
  <c r="G136" i="106"/>
  <c r="J136" i="106" s="1"/>
  <c r="G132" i="107"/>
  <c r="J132" i="107" s="1"/>
  <c r="G135" i="107"/>
  <c r="J135" i="107" s="1"/>
  <c r="G253" i="107" l="1"/>
  <c r="J253" i="107" s="1"/>
  <c r="G5" i="96"/>
  <c r="J5" i="96" s="1"/>
  <c r="E5" i="97" s="1"/>
  <c r="G124" i="88"/>
  <c r="J124" i="88" s="1"/>
  <c r="G254" i="107"/>
  <c r="J254" i="107" s="1"/>
  <c r="G103" i="107"/>
  <c r="J103" i="107" s="1"/>
  <c r="G131" i="105"/>
  <c r="J131" i="105" s="1"/>
  <c r="G134" i="105"/>
  <c r="J134" i="105" s="1"/>
  <c r="G248" i="107"/>
  <c r="J248" i="107" s="1"/>
  <c r="G82" i="107"/>
  <c r="J82" i="107" s="1"/>
  <c r="G219" i="92"/>
  <c r="J219" i="92" s="1"/>
  <c r="E219" i="93" s="1"/>
  <c r="G218" i="91"/>
  <c r="J218" i="91" s="1"/>
  <c r="E218" i="92" s="1"/>
  <c r="G200" i="91"/>
  <c r="J200" i="91" s="1"/>
  <c r="E200" i="92" s="1"/>
  <c r="G216" i="91"/>
  <c r="J216" i="91" s="1"/>
  <c r="E216" i="92" s="1"/>
  <c r="G199" i="91"/>
  <c r="J199" i="91" s="1"/>
  <c r="E199" i="92" s="1"/>
  <c r="G201" i="91"/>
  <c r="J201" i="91" s="1"/>
  <c r="E201" i="92" s="1"/>
  <c r="G217" i="91"/>
  <c r="J217" i="91" s="1"/>
  <c r="E217" i="92" s="1"/>
  <c r="G133" i="107"/>
  <c r="J133" i="107" s="1"/>
  <c r="G136" i="107"/>
  <c r="J136" i="107" s="1"/>
  <c r="E124" i="89" l="1"/>
  <c r="G124" i="89" s="1"/>
  <c r="J124" i="89" s="1"/>
  <c r="E124" i="90" s="1"/>
  <c r="G124" i="90" s="1"/>
  <c r="J124" i="90" s="1"/>
  <c r="E124" i="91" s="1"/>
  <c r="G5" i="97"/>
  <c r="J5" i="97" s="1"/>
  <c r="G131" i="106"/>
  <c r="J131" i="106" s="1"/>
  <c r="G134" i="106"/>
  <c r="J134" i="106" s="1"/>
  <c r="G218" i="92"/>
  <c r="J218" i="92" s="1"/>
  <c r="E218" i="93" s="1"/>
  <c r="G217" i="92"/>
  <c r="J217" i="92" s="1"/>
  <c r="E217" i="93" s="1"/>
  <c r="G219" i="93"/>
  <c r="J219" i="93" s="1"/>
  <c r="E219" i="94" s="1"/>
  <c r="G201" i="92"/>
  <c r="J201" i="92" s="1"/>
  <c r="E201" i="93" s="1"/>
  <c r="G199" i="92"/>
  <c r="J199" i="92" s="1"/>
  <c r="E199" i="93" s="1"/>
  <c r="G216" i="92"/>
  <c r="J216" i="92" s="1"/>
  <c r="E216" i="93" s="1"/>
  <c r="G200" i="92"/>
  <c r="J200" i="92" s="1"/>
  <c r="E200" i="93" s="1"/>
  <c r="G5" i="98" l="1"/>
  <c r="J5" i="98" s="1"/>
  <c r="G134" i="107"/>
  <c r="J134" i="107" s="1"/>
  <c r="G131" i="107"/>
  <c r="J131" i="107" s="1"/>
  <c r="G200" i="93"/>
  <c r="J200" i="93" s="1"/>
  <c r="E200" i="94" s="1"/>
  <c r="G217" i="93"/>
  <c r="J217" i="93" s="1"/>
  <c r="E217" i="94" s="1"/>
  <c r="G216" i="93"/>
  <c r="J216" i="93" s="1"/>
  <c r="E216" i="94" s="1"/>
  <c r="G199" i="93"/>
  <c r="J199" i="93" s="1"/>
  <c r="E199" i="94" s="1"/>
  <c r="G201" i="93"/>
  <c r="J201" i="93" s="1"/>
  <c r="E201" i="94" s="1"/>
  <c r="G219" i="94"/>
  <c r="J219" i="94" s="1"/>
  <c r="E219" i="95" s="1"/>
  <c r="G124" i="91"/>
  <c r="J124" i="91" s="1"/>
  <c r="E124" i="92" s="1"/>
  <c r="G218" i="93"/>
  <c r="J218" i="93" s="1"/>
  <c r="E218" i="94" s="1"/>
  <c r="G5" i="99" l="1"/>
  <c r="J5" i="99" s="1"/>
  <c r="G5" i="100" s="1"/>
  <c r="J5" i="100" s="1"/>
  <c r="G124" i="92"/>
  <c r="J124" i="92" s="1"/>
  <c r="E124" i="93" s="1"/>
  <c r="G218" i="94"/>
  <c r="J218" i="94" s="1"/>
  <c r="E218" i="95" s="1"/>
  <c r="G219" i="95"/>
  <c r="J219" i="95" s="1"/>
  <c r="G201" i="94"/>
  <c r="J201" i="94" s="1"/>
  <c r="E201" i="95" s="1"/>
  <c r="G199" i="94"/>
  <c r="J199" i="94" s="1"/>
  <c r="E199" i="95" s="1"/>
  <c r="G216" i="94"/>
  <c r="J216" i="94" s="1"/>
  <c r="E216" i="95" s="1"/>
  <c r="G217" i="94"/>
  <c r="J217" i="94" s="1"/>
  <c r="E217" i="95" s="1"/>
  <c r="G200" i="94"/>
  <c r="J200" i="94" s="1"/>
  <c r="E200" i="95" s="1"/>
  <c r="G219" i="96" l="1"/>
  <c r="J219" i="96" s="1"/>
  <c r="G5" i="101"/>
  <c r="J5" i="101" s="1"/>
  <c r="G216" i="95"/>
  <c r="J216" i="95" s="1"/>
  <c r="G199" i="95"/>
  <c r="J199" i="95" s="1"/>
  <c r="G218" i="95"/>
  <c r="J218" i="95" s="1"/>
  <c r="G124" i="93"/>
  <c r="J124" i="93" s="1"/>
  <c r="E124" i="94" s="1"/>
  <c r="G200" i="95"/>
  <c r="J200" i="95" s="1"/>
  <c r="G201" i="95"/>
  <c r="J201" i="95" s="1"/>
  <c r="G217" i="95"/>
  <c r="J217" i="95" s="1"/>
  <c r="E219" i="97" l="1"/>
  <c r="G219" i="97" s="1"/>
  <c r="J219" i="97" s="1"/>
  <c r="G200" i="96"/>
  <c r="J200" i="96" s="1"/>
  <c r="G199" i="96"/>
  <c r="J199" i="96" s="1"/>
  <c r="G216" i="96"/>
  <c r="J216" i="96" s="1"/>
  <c r="G218" i="96"/>
  <c r="J218" i="96" s="1"/>
  <c r="G217" i="96"/>
  <c r="J217" i="96" s="1"/>
  <c r="G201" i="96"/>
  <c r="J201" i="96" s="1"/>
  <c r="G219" i="98"/>
  <c r="J219" i="98" s="1"/>
  <c r="G5" i="102"/>
  <c r="J5" i="102" s="1"/>
  <c r="G124" i="94"/>
  <c r="J124" i="94" s="1"/>
  <c r="E124" i="95" s="1"/>
  <c r="E201" i="97" l="1"/>
  <c r="G201" i="97" s="1"/>
  <c r="J201" i="97" s="1"/>
  <c r="E216" i="97"/>
  <c r="G216" i="97" s="1"/>
  <c r="J216" i="97" s="1"/>
  <c r="E199" i="97"/>
  <c r="G199" i="97" s="1"/>
  <c r="J199" i="97" s="1"/>
  <c r="E200" i="97"/>
  <c r="G200" i="97" s="1"/>
  <c r="J200" i="97" s="1"/>
  <c r="E218" i="97"/>
  <c r="G218" i="97" s="1"/>
  <c r="J218" i="97" s="1"/>
  <c r="E217" i="97"/>
  <c r="G217" i="97" s="1"/>
  <c r="J217" i="97" s="1"/>
  <c r="G219" i="99"/>
  <c r="J219" i="99" s="1"/>
  <c r="G219" i="100" s="1"/>
  <c r="J219" i="100" s="1"/>
  <c r="G219" i="101" s="1"/>
  <c r="J219" i="101" s="1"/>
  <c r="G219" i="102" s="1"/>
  <c r="J219" i="102" s="1"/>
  <c r="G219" i="103" s="1"/>
  <c r="J219" i="103" s="1"/>
  <c r="G219" i="104" s="1"/>
  <c r="J219" i="104" s="1"/>
  <c r="G219" i="105" s="1"/>
  <c r="J219" i="105" s="1"/>
  <c r="G219" i="106" s="1"/>
  <c r="J219" i="106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124" i="95"/>
  <c r="J124" i="95" s="1"/>
  <c r="G217" i="99" l="1"/>
  <c r="J217" i="99" s="1"/>
  <c r="G217" i="100" s="1"/>
  <c r="J217" i="100" s="1"/>
  <c r="G217" i="101" s="1"/>
  <c r="J217" i="101" s="1"/>
  <c r="G217" i="102" s="1"/>
  <c r="J217" i="102" s="1"/>
  <c r="G217" i="103" s="1"/>
  <c r="J217" i="103" s="1"/>
  <c r="G217" i="104" s="1"/>
  <c r="J217" i="104" s="1"/>
  <c r="G217" i="105" s="1"/>
  <c r="J217" i="105" s="1"/>
  <c r="G217" i="106" s="1"/>
  <c r="J217" i="106" s="1"/>
  <c r="G218" i="99"/>
  <c r="J218" i="99" s="1"/>
  <c r="G218" i="100" s="1"/>
  <c r="J218" i="100" s="1"/>
  <c r="G218" i="101" s="1"/>
  <c r="J218" i="101" s="1"/>
  <c r="G218" i="102" s="1"/>
  <c r="J218" i="102" s="1"/>
  <c r="G218" i="103" s="1"/>
  <c r="J218" i="103" s="1"/>
  <c r="G218" i="104" s="1"/>
  <c r="J218" i="104" s="1"/>
  <c r="G218" i="105" s="1"/>
  <c r="J218" i="105" s="1"/>
  <c r="G218" i="106" s="1"/>
  <c r="J218" i="106" s="1"/>
  <c r="G199" i="99"/>
  <c r="J199" i="99" s="1"/>
  <c r="G199" i="100" s="1"/>
  <c r="J199" i="100" s="1"/>
  <c r="G199" i="101" s="1"/>
  <c r="J199" i="101" s="1"/>
  <c r="G199" i="102" s="1"/>
  <c r="J199" i="102" s="1"/>
  <c r="G199" i="103" s="1"/>
  <c r="J199" i="103" s="1"/>
  <c r="G199" i="104" s="1"/>
  <c r="J199" i="104" s="1"/>
  <c r="G199" i="105" s="1"/>
  <c r="J199" i="105" s="1"/>
  <c r="G199" i="106" s="1"/>
  <c r="J199" i="106" s="1"/>
  <c r="G200" i="99"/>
  <c r="J200" i="99" s="1"/>
  <c r="G200" i="100" s="1"/>
  <c r="J200" i="100" s="1"/>
  <c r="G200" i="101" s="1"/>
  <c r="J200" i="101" s="1"/>
  <c r="G200" i="102" s="1"/>
  <c r="J200" i="102" s="1"/>
  <c r="G200" i="103" s="1"/>
  <c r="J200" i="103" s="1"/>
  <c r="G200" i="104" s="1"/>
  <c r="J200" i="104" s="1"/>
  <c r="G200" i="105" s="1"/>
  <c r="J200" i="105" s="1"/>
  <c r="G200" i="106" s="1"/>
  <c r="J200" i="106" s="1"/>
  <c r="G201" i="99"/>
  <c r="J201" i="99" s="1"/>
  <c r="G201" i="100" s="1"/>
  <c r="J201" i="100" s="1"/>
  <c r="G201" i="101" s="1"/>
  <c r="J201" i="101" s="1"/>
  <c r="G201" i="102" s="1"/>
  <c r="J201" i="102" s="1"/>
  <c r="G201" i="103" s="1"/>
  <c r="J201" i="103" s="1"/>
  <c r="G201" i="104" s="1"/>
  <c r="J201" i="104" s="1"/>
  <c r="G201" i="105" s="1"/>
  <c r="J201" i="105" s="1"/>
  <c r="G201" i="106" s="1"/>
  <c r="J201" i="106" s="1"/>
  <c r="G216" i="99"/>
  <c r="J216" i="99" s="1"/>
  <c r="G216" i="100" s="1"/>
  <c r="J216" i="100" s="1"/>
  <c r="G216" i="101" s="1"/>
  <c r="J216" i="101" s="1"/>
  <c r="G216" i="102" s="1"/>
  <c r="J216" i="102" s="1"/>
  <c r="G216" i="103" s="1"/>
  <c r="J216" i="103" s="1"/>
  <c r="G216" i="104" s="1"/>
  <c r="J216" i="104" s="1"/>
  <c r="G216" i="105" s="1"/>
  <c r="J216" i="105" s="1"/>
  <c r="G216" i="106" s="1"/>
  <c r="J216" i="106" s="1"/>
  <c r="G124" i="96"/>
  <c r="J124" i="96" s="1"/>
  <c r="G5" i="104"/>
  <c r="J5" i="104" s="1"/>
  <c r="G5" i="105" s="1"/>
  <c r="J5" i="105" s="1"/>
  <c r="G5" i="106" s="1"/>
  <c r="J5" i="106" s="1"/>
  <c r="G5" i="107" s="1"/>
  <c r="J5" i="107" s="1"/>
  <c r="G219" i="107"/>
  <c r="J219" i="107" s="1"/>
  <c r="E124" i="97" l="1"/>
  <c r="G124" i="97" s="1"/>
  <c r="J124" i="97" s="1"/>
  <c r="G124" i="98"/>
  <c r="J124" i="98" s="1"/>
  <c r="G199" i="107"/>
  <c r="J199" i="107" s="1"/>
  <c r="G200" i="107"/>
  <c r="J200" i="107" s="1"/>
  <c r="G201" i="107"/>
  <c r="J201" i="107" s="1"/>
  <c r="G218" i="107"/>
  <c r="J218" i="107" s="1"/>
  <c r="G217" i="107"/>
  <c r="J217" i="107" s="1"/>
  <c r="G216" i="107"/>
  <c r="J216" i="107" s="1"/>
  <c r="G124" i="99" l="1"/>
  <c r="J124" i="99" s="1"/>
  <c r="G124" i="100" s="1"/>
  <c r="J124" i="100" s="1"/>
  <c r="G124" i="101" s="1"/>
  <c r="J124" i="101" s="1"/>
  <c r="G124" i="102" s="1"/>
  <c r="J124" i="102" s="1"/>
  <c r="G124" i="103" s="1"/>
  <c r="J124" i="103" s="1"/>
  <c r="G124" i="104" s="1"/>
  <c r="J124" i="104" s="1"/>
  <c r="G124" i="105" s="1"/>
  <c r="J124" i="105" s="1"/>
  <c r="G124" i="106" s="1"/>
  <c r="J124" i="106" s="1"/>
  <c r="G124" i="107" l="1"/>
  <c r="J124" i="107" s="1"/>
  <c r="G73" i="91"/>
  <c r="J73" i="91" s="1"/>
  <c r="E73" i="92" s="1"/>
  <c r="G73" i="92" l="1"/>
  <c r="J73" i="92" s="1"/>
  <c r="E73" i="93" s="1"/>
  <c r="G73" i="93" l="1"/>
  <c r="J73" i="93" s="1"/>
  <c r="E73" i="94" s="1"/>
  <c r="G73" i="94" l="1"/>
  <c r="J73" i="94" s="1"/>
  <c r="E73" i="95" s="1"/>
  <c r="G73" i="95" l="1"/>
  <c r="J73" i="95" s="1"/>
  <c r="G73" i="96" l="1"/>
  <c r="J73" i="96" s="1"/>
  <c r="E73" i="97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s="1"/>
  <c r="J73" i="103" s="1"/>
  <c r="G73" i="104" s="1"/>
  <c r="J73" i="104" s="1"/>
  <c r="G73" i="105" l="1"/>
  <c r="J73" i="105" s="1"/>
  <c r="G73" i="106" l="1"/>
  <c r="J73" i="106" s="1"/>
  <c r="G73" i="107" l="1"/>
  <c r="J73" i="107" s="1"/>
</calcChain>
</file>

<file path=xl/sharedStrings.xml><?xml version="1.0" encoding="utf-8"?>
<sst xmlns="http://schemas.openxmlformats.org/spreadsheetml/2006/main" count="38682" uniqueCount="1453">
  <si>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</si>
  <si>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</si>
  <si>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</si>
  <si>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</si>
  <si>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</si>
  <si>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</si>
  <si>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</si>
  <si>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</si>
  <si>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</si>
  <si>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</si>
  <si>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</si>
  <si>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</si>
  <si>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</si>
  <si>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</si>
  <si>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</si>
  <si>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</si>
  <si>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</si>
  <si>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</si>
  <si>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</si>
  <si>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</si>
  <si>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</si>
  <si>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</si>
  <si>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</si>
  <si>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</si>
  <si>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</si>
  <si>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</si>
  <si>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</si>
  <si>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</si>
  <si>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</si>
  <si>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</si>
  <si>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</si>
  <si>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</si>
  <si>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</si>
  <si>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</si>
  <si>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</si>
  <si>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</si>
  <si>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</si>
  <si>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</si>
  <si>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</si>
  <si>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</si>
  <si>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</si>
  <si>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</si>
  <si>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</si>
  <si>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</si>
  <si>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</si>
  <si>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</si>
  <si>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</si>
  <si>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</si>
  <si>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</si>
  <si>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</si>
  <si>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</si>
  <si>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</si>
  <si>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</si>
  <si>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</si>
  <si>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</si>
  <si>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</si>
  <si>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</si>
  <si>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</si>
  <si>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</si>
  <si>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</si>
  <si>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</si>
  <si>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</si>
  <si>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</si>
  <si>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</si>
  <si>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</si>
  <si>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</si>
  <si>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</si>
  <si>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</si>
  <si>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</si>
  <si>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</si>
  <si>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</si>
  <si>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</si>
  <si>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</si>
  <si>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</si>
  <si>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</si>
  <si>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</si>
  <si>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</si>
  <si>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</si>
  <si>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</si>
  <si>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</si>
  <si>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</si>
  <si>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</si>
  <si>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</si>
  <si>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</si>
  <si>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</si>
  <si>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</si>
  <si>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</si>
  <si>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</si>
  <si>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</si>
  <si>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</si>
  <si>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</si>
  <si>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</si>
  <si>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</si>
  <si>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</si>
  <si>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</si>
  <si>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</si>
  <si>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</si>
  <si>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</si>
  <si>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</si>
  <si>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</si>
  <si>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</si>
  <si>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</si>
  <si>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</si>
  <si>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</si>
  <si>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</si>
  <si>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</si>
  <si>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</si>
  <si>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</si>
  <si>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</si>
  <si>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</si>
  <si>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</si>
  <si>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</si>
  <si>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</si>
  <si>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</si>
  <si>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</si>
  <si>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</si>
  <si>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</si>
  <si>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</si>
  <si>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</si>
  <si>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</si>
  <si>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</si>
  <si>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</si>
  <si>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</si>
  <si>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</si>
  <si>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</si>
  <si>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</si>
  <si>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</si>
  <si>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</si>
  <si>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</si>
  <si>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</si>
  <si>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</si>
  <si>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</si>
  <si>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</si>
  <si>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</si>
  <si>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</si>
  <si>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</si>
  <si>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</si>
  <si>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</si>
  <si>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</si>
  <si>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</si>
  <si>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</si>
  <si>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</si>
  <si>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</si>
  <si>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</si>
  <si>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</si>
  <si>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</si>
  <si>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</si>
  <si>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</si>
  <si>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</si>
  <si>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</si>
  <si>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</si>
  <si>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</si>
  <si>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</si>
  <si>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</si>
  <si>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</si>
  <si>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</si>
  <si>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</si>
  <si>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</si>
  <si>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</si>
  <si>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</si>
  <si>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</si>
  <si>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</si>
  <si>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</si>
  <si>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</si>
  <si>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</si>
  <si>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</si>
  <si>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</si>
  <si>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</si>
  <si>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</si>
  <si>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</si>
  <si>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</si>
  <si>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</si>
  <si>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</si>
  <si>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</si>
  <si>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</si>
  <si>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</si>
  <si>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</si>
  <si>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</si>
  <si>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</si>
  <si>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</si>
  <si>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</si>
  <si>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</si>
  <si>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</si>
  <si>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</si>
  <si>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</si>
  <si>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</si>
  <si>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</si>
  <si>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</si>
  <si>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</si>
  <si>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</si>
  <si>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</si>
  <si>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</si>
  <si>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</si>
  <si>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</si>
  <si>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</si>
  <si>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</si>
  <si>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</si>
  <si>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</si>
  <si>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</si>
  <si>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</si>
  <si>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</si>
  <si>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</si>
  <si>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</si>
  <si>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</si>
  <si>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</si>
  <si>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</si>
  <si>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</si>
  <si>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</si>
  <si>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</si>
  <si>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</si>
  <si>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</si>
  <si>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</si>
  <si>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</si>
  <si>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</si>
  <si>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</si>
  <si>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</si>
  <si>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</si>
  <si>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</si>
  <si>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</si>
  <si>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</si>
  <si>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</si>
  <si>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</si>
  <si>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</si>
  <si>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</si>
  <si>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</si>
  <si>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</si>
  <si>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</si>
  <si>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</si>
  <si>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</si>
  <si>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</si>
  <si>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</si>
  <si>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</si>
  <si>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</si>
  <si>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</si>
  <si>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</si>
  <si>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</si>
  <si>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</si>
  <si>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</si>
  <si>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</si>
  <si>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</si>
  <si>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</si>
  <si>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</si>
  <si>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</si>
  <si>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</si>
  <si>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</si>
  <si>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</si>
  <si>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</si>
  <si>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</si>
  <si>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</si>
  <si>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</si>
  <si>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</si>
  <si>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</si>
  <si>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</si>
  <si>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</si>
  <si>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</si>
  <si>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</si>
  <si>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</si>
  <si>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</si>
  <si>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</si>
  <si>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</si>
  <si>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</si>
  <si>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</si>
  <si>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</si>
  <si>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</si>
  <si>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</si>
  <si>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</si>
  <si>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</si>
  <si>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</si>
  <si>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</si>
  <si>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</si>
  <si>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</si>
  <si>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</si>
  <si>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</si>
  <si>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</si>
  <si>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</si>
  <si>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</si>
  <si>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</si>
  <si>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</si>
  <si>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</si>
  <si>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</si>
  <si>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</si>
  <si>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</si>
  <si>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</si>
  <si>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</si>
  <si>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</si>
  <si>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</si>
  <si>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</si>
  <si>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</si>
  <si>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</si>
  <si>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</si>
  <si>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</si>
  <si>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</si>
  <si>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</si>
  <si>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</si>
  <si>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</si>
  <si>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</si>
  <si>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</si>
  <si>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</si>
  <si>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</si>
  <si>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</si>
  <si>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</si>
  <si>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</si>
  <si>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</si>
  <si>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</si>
  <si>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</si>
  <si>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</si>
  <si>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</si>
  <si>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</si>
  <si>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</si>
  <si>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</si>
  <si>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</si>
  <si>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</si>
  <si>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</si>
  <si>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</si>
  <si>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</si>
  <si>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</si>
  <si>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</si>
  <si>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</si>
  <si>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</si>
  <si>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</si>
  <si>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</si>
  <si>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</si>
  <si>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</si>
  <si>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</si>
  <si>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</si>
  <si>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</si>
  <si>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</si>
  <si>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</si>
  <si>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</si>
  <si>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</si>
  <si>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</si>
  <si>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</si>
  <si>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</si>
  <si>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</si>
  <si>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</si>
  <si>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</si>
  <si>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</si>
  <si>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</si>
  <si>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</si>
  <si>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</si>
  <si>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</si>
  <si>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</si>
  <si>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</si>
  <si>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</si>
  <si>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</si>
  <si>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</si>
  <si>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</si>
  <si>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</si>
  <si>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</si>
  <si>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</si>
  <si>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</si>
  <si>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</si>
  <si>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</si>
  <si>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</si>
  <si>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</si>
  <si>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</si>
  <si>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</si>
  <si>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</si>
  <si>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</si>
  <si>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</si>
  <si>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</si>
  <si>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</si>
  <si>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</si>
  <si>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</si>
  <si>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</si>
  <si>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</si>
  <si>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</si>
  <si>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</si>
  <si>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</si>
  <si>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</si>
  <si>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</si>
  <si>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</si>
  <si>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</si>
  <si>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</si>
  <si>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</si>
  <si>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</si>
  <si>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</si>
  <si>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</si>
  <si>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</si>
  <si>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</si>
  <si>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</si>
  <si>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</si>
  <si>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</si>
  <si>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</si>
  <si>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</si>
  <si>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</si>
  <si>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</si>
  <si>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</si>
  <si>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</si>
  <si>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</si>
  <si>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</si>
  <si>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</si>
  <si>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</si>
  <si>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</si>
  <si>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</si>
  <si>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</si>
  <si>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</si>
  <si>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</si>
  <si>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</si>
  <si>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</si>
  <si>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</si>
  <si>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</si>
  <si>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</si>
  <si>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</si>
  <si>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</si>
  <si>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</si>
  <si>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</si>
  <si>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</si>
  <si>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</si>
  <si>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</si>
  <si>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</si>
  <si>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</si>
  <si>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</si>
  <si>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</si>
  <si>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</si>
  <si>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</si>
  <si>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</si>
  <si>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</si>
  <si>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</si>
  <si>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</si>
  <si>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</si>
  <si>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</si>
  <si>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</si>
  <si>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</si>
  <si>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</si>
  <si>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</si>
  <si>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</si>
  <si>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</si>
  <si>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</si>
  <si>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</si>
  <si>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</si>
  <si>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</si>
  <si>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</si>
  <si>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</si>
  <si>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</si>
  <si>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</si>
  <si>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</si>
  <si>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</si>
  <si>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</si>
  <si>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</si>
  <si>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</si>
  <si>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</si>
  <si>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</si>
  <si>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</si>
  <si>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</si>
  <si>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</si>
  <si>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</si>
  <si>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</si>
  <si>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</si>
  <si>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</si>
  <si>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58.00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</si>
  <si>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</si>
  <si>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</si>
  <si>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</si>
  <si>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</si>
  <si>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</si>
  <si>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</si>
  <si>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</si>
  <si>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</si>
  <si>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</si>
  <si>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</si>
  <si>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</si>
  <si>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</si>
  <si>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</si>
  <si>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</si>
  <si>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</si>
  <si>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</si>
  <si>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</si>
  <si>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</si>
  <si>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</si>
  <si>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</si>
  <si>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</si>
  <si>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</si>
  <si>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</si>
  <si>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</si>
  <si>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</si>
  <si>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</si>
  <si>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</si>
  <si>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</si>
  <si>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</si>
  <si>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</si>
  <si>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</si>
  <si>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</si>
  <si>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</si>
  <si>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</si>
  <si>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</si>
  <si>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</si>
  <si>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</si>
  <si>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</si>
  <si>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</si>
  <si>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</si>
  <si>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</si>
  <si>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</si>
  <si>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</si>
  <si>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</si>
  <si>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</si>
  <si>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</si>
  <si>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</si>
  <si>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</si>
  <si>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</si>
  <si>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</si>
  <si>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</si>
  <si>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</si>
  <si>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</si>
  <si>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</si>
  <si>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</si>
  <si>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</si>
  <si>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</si>
  <si>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</si>
  <si>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</si>
  <si>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</si>
  <si>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</si>
  <si>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</si>
  <si>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</si>
  <si>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</si>
  <si>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</si>
  <si>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</si>
  <si>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</si>
  <si>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</si>
  <si>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</si>
  <si>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</si>
  <si>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</si>
  <si>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</si>
  <si>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</si>
  <si>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</si>
  <si>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</si>
  <si>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</si>
  <si>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</si>
  <si>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</si>
  <si>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</si>
  <si>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</si>
  <si>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</si>
  <si>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</si>
  <si>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</si>
  <si>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</si>
  <si>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</si>
  <si>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</si>
  <si>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</si>
  <si>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</si>
  <si>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</si>
  <si>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</si>
  <si>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</si>
  <si>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</si>
  <si>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</si>
  <si>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</si>
  <si>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</si>
  <si>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</si>
  <si>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</si>
  <si>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</si>
  <si>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</si>
  <si>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</si>
  <si>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</si>
  <si>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</si>
  <si>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</si>
  <si>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</si>
  <si>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</si>
  <si>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59.00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</si>
  <si>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</si>
  <si>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</si>
  <si>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</si>
  <si>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</si>
  <si>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</si>
  <si>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</si>
  <si>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</si>
  <si>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</si>
  <si>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</si>
  <si>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</si>
  <si>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</si>
  <si>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</si>
  <si>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</si>
  <si>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</si>
  <si>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</si>
  <si>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</si>
  <si>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</si>
  <si>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</si>
  <si>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</si>
  <si>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350.00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</si>
  <si>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</si>
  <si>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</si>
  <si>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</si>
  <si>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</si>
  <si>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</si>
  <si>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</si>
  <si>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</si>
  <si>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</si>
  <si>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</si>
  <si>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</si>
  <si>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</si>
  <si>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199.00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</si>
  <si>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</si>
  <si>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</si>
  <si>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</si>
  <si>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</si>
  <si>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</si>
  <si>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</si>
  <si>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</si>
  <si>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</si>
  <si>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</si>
  <si>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</si>
  <si>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</si>
  <si>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</si>
  <si>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</si>
  <si>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</si>
  <si>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240.00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</si>
  <si>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</si>
  <si>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</si>
  <si>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</si>
  <si>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</si>
  <si>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</si>
  <si>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</si>
  <si>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</si>
  <si>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</si>
  <si>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</si>
  <si>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</si>
  <si>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</si>
  <si>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</si>
  <si>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</si>
  <si>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</si>
  <si>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</si>
  <si>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</si>
  <si>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</si>
  <si>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</si>
  <si>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</si>
  <si>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</si>
  <si>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</si>
  <si>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</si>
  <si>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</si>
  <si>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</si>
  <si>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</si>
  <si>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</si>
  <si>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</si>
  <si>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</si>
  <si>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</si>
  <si>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</si>
  <si>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</si>
  <si>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</si>
  <si>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</si>
  <si>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</si>
  <si>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</si>
  <si>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</si>
  <si>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</si>
  <si>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</si>
  <si>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</si>
  <si>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</si>
  <si>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</si>
  <si>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</si>
  <si>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</si>
  <si>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</si>
  <si>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</si>
  <si>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450.00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</si>
  <si>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</si>
  <si>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</si>
  <si>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</si>
  <si>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</si>
  <si>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</si>
  <si>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</si>
  <si>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</si>
  <si>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</si>
  <si>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</si>
  <si>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</si>
  <si>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</si>
  <si>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</si>
  <si>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</si>
  <si>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</si>
  <si>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</si>
  <si>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</si>
  <si>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</si>
  <si>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</si>
  <si>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</si>
  <si>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</si>
  <si>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</si>
  <si>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</si>
  <si>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</si>
  <si>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</si>
  <si>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</si>
  <si>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500.00</t>
  </si>
  <si>
    <t>13082014</t>
  </si>
  <si>
    <t>หัวโทมัสไฟเสียง</t>
  </si>
  <si>
    <t>13082015</t>
  </si>
  <si>
    <t>ฮีโร่แผง 8 ตัว</t>
  </si>
  <si>
    <t>600.00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</si>
  <si>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</si>
  <si>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</si>
  <si>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</si>
  <si>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</si>
  <si>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</si>
  <si>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</si>
  <si>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</si>
  <si>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</si>
  <si>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</si>
  <si>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</si>
  <si>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</si>
  <si>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</si>
  <si>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</si>
  <si>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</si>
  <si>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</si>
  <si>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</si>
  <si>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</si>
  <si>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</si>
  <si>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</si>
  <si>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</si>
  <si>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</si>
  <si>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</si>
  <si>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</si>
  <si>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</si>
  <si>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</si>
  <si>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</si>
  <si>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</si>
  <si>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</si>
  <si>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</si>
  <si>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</si>
  <si>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</si>
  <si>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</si>
  <si>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</si>
  <si>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</si>
  <si>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</si>
  <si>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</si>
  <si>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</si>
  <si>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</si>
  <si>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</si>
  <si>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</si>
  <si>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</si>
  <si>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</si>
  <si>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</si>
  <si>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</si>
  <si>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</si>
  <si>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</si>
  <si>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</si>
  <si>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</si>
  <si>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</si>
  <si>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</si>
  <si>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</si>
  <si>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</si>
  <si>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</si>
  <si>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</si>
  <si>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</si>
  <si>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</si>
  <si>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</si>
  <si>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</si>
  <si>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</si>
  <si>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</si>
  <si>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</si>
  <si>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</si>
  <si>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</si>
  <si>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</si>
  <si>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</si>
  <si>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</si>
  <si>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</si>
  <si>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</si>
  <si>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6.00</t>
  </si>
  <si>
    <t>17072308</t>
  </si>
  <si>
    <t>นมโอวัลติน</t>
  </si>
  <si>
    <t>17072309</t>
  </si>
  <si>
    <t>นมเปรี้ยวดัชมิลล์</t>
  </si>
  <si>
    <t>9.00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</si>
  <si>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</si>
  <si>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</si>
  <si>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</si>
  <si>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</si>
  <si>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</si>
  <si>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</si>
  <si>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</si>
  <si>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</si>
  <si>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</si>
  <si>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</si>
  <si>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</si>
  <si>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</si>
  <si>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</si>
  <si>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</si>
  <si>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</si>
  <si>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</si>
  <si>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125.00</t>
  </si>
  <si>
    <t>17072318</t>
  </si>
  <si>
    <t>คินเดอร์จอย สีฟ้า</t>
  </si>
  <si>
    <t>42.00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</si>
  <si>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</si>
  <si>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</si>
  <si>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</si>
  <si>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</si>
  <si>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</si>
  <si>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</si>
  <si>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</si>
  <si>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</si>
  <si>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</si>
  <si>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</si>
  <si>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</si>
  <si>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</si>
  <si>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</si>
  <si>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</si>
  <si>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</si>
  <si>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</si>
  <si>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7.00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</si>
  <si>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</si>
  <si>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</si>
  <si>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</si>
  <si>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</si>
  <si>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</si>
  <si>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</si>
  <si>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</si>
  <si>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</si>
  <si>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</si>
  <si>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</si>
  <si>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</si>
  <si>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</si>
  <si>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</si>
  <si>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</si>
  <si>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</si>
  <si>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</si>
  <si>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</si>
  <si>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</si>
  <si>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</si>
  <si>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</si>
  <si>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</si>
  <si>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</si>
  <si>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</si>
  <si>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</si>
  <si>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</si>
  <si>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</si>
  <si>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</si>
  <si>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</si>
  <si>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</si>
  <si>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</si>
  <si>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</si>
  <si>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</si>
  <si>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</si>
  <si>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</si>
  <si>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</si>
  <si>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</si>
  <si>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</si>
  <si>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</si>
  <si>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</si>
  <si>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</si>
  <si>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</si>
  <si>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</si>
  <si>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</si>
  <si>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</si>
  <si>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</si>
  <si>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</si>
  <si>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</si>
  <si>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</si>
  <si>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</si>
  <si>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</si>
  <si>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</si>
  <si>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</si>
  <si>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</si>
  <si>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</si>
  <si>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</si>
  <si>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</si>
  <si>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</si>
  <si>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</si>
  <si>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</si>
  <si>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</si>
  <si>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</si>
  <si>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</si>
  <si>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</si>
  <si>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</si>
  <si>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</si>
  <si>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</si>
  <si>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</si>
  <si>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</si>
  <si>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</si>
  <si>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</si>
  <si>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</si>
  <si>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</si>
  <si>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</si>
  <si>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</si>
  <si>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</si>
  <si>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</si>
  <si>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</si>
  <si>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</si>
  <si>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</si>
  <si>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</si>
  <si>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</si>
  <si>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</si>
  <si>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</si>
  <si>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</si>
  <si>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</si>
  <si>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</si>
  <si>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</si>
  <si>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</si>
  <si>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</si>
  <si>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</si>
  <si>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</si>
  <si>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</si>
  <si>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220.00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</si>
  <si>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</si>
  <si>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</si>
  <si>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</si>
  <si>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</si>
  <si>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</si>
  <si>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</si>
  <si>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</si>
  <si>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</si>
  <si>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</si>
  <si>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</si>
  <si>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</si>
  <si>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</si>
  <si>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</si>
  <si>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</si>
  <si>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</si>
  <si>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</si>
  <si>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</si>
  <si>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</si>
  <si>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</si>
  <si>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</si>
  <si>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</si>
  <si>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</si>
  <si>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</si>
  <si>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</si>
  <si>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</si>
  <si>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</si>
  <si>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</si>
  <si>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</si>
  <si>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</si>
  <si>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</si>
  <si>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</si>
  <si>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</si>
  <si>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</si>
  <si>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</si>
  <si>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</si>
  <si>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</si>
  <si>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</si>
  <si>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</si>
  <si>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</si>
  <si>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</si>
  <si>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</si>
  <si>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</si>
  <si>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</si>
  <si>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</si>
  <si>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</si>
  <si>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</si>
  <si>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</si>
  <si>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</si>
  <si>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</si>
  <si>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</si>
  <si>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</si>
  <si>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</si>
  <si>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</si>
  <si>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</si>
  <si>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</si>
  <si>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</si>
  <si>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</si>
  <si>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</si>
  <si>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</si>
  <si>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</si>
  <si>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</si>
  <si>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</si>
  <si>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</si>
  <si>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</si>
  <si>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</si>
  <si>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</si>
  <si>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</si>
  <si>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</si>
  <si>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</si>
  <si>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</si>
  <si>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</si>
  <si>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</si>
  <si>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</si>
  <si>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</si>
  <si>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</si>
  <si>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</si>
  <si>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</si>
  <si>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</si>
  <si>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</si>
  <si>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</si>
  <si>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</si>
  <si>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</si>
  <si>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</si>
  <si>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</si>
  <si>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</si>
  <si>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</si>
  <si>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</si>
  <si>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</si>
  <si>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</si>
  <si>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</si>
  <si>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</si>
  <si>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</si>
  <si>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</si>
  <si>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</si>
  <si>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</si>
  <si>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</si>
  <si>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</si>
  <si>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</si>
  <si>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</si>
  <si>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</si>
  <si>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</si>
  <si>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</si>
  <si>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</si>
  <si>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</si>
  <si>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</si>
  <si>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</si>
  <si>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</si>
  <si>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</si>
  <si>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</si>
  <si>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</si>
  <si>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</si>
  <si>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</si>
  <si>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</si>
  <si>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</si>
  <si>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</si>
  <si>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</si>
  <si>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</si>
  <si>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</si>
  <si>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</si>
  <si>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</si>
  <si>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</si>
  <si>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</si>
  <si>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</si>
  <si>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</si>
  <si>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</si>
  <si>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</si>
  <si>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</si>
  <si>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</si>
  <si>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</si>
  <si>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</si>
  <si>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</si>
  <si>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</si>
  <si>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</si>
  <si>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</si>
  <si>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</si>
  <si>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</si>
  <si>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</si>
  <si>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</si>
  <si>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</si>
  <si>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</si>
  <si>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</si>
  <si>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</si>
  <si>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</si>
  <si>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</si>
  <si>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</si>
  <si>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</si>
  <si>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</si>
  <si>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</si>
  <si>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</si>
  <si>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</si>
  <si>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</si>
  <si>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</si>
  <si>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</si>
  <si>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</si>
  <si>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</si>
  <si>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</si>
  <si>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</si>
  <si>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</si>
  <si>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</si>
  <si>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</si>
  <si>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</si>
  <si>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</si>
  <si>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</si>
  <si>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</si>
  <si>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</si>
  <si>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</si>
  <si>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</si>
  <si>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</si>
  <si>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</si>
  <si>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</si>
  <si>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</si>
  <si>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</si>
  <si>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</si>
  <si>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</si>
  <si>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</si>
  <si>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</si>
  <si>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</si>
  <si>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</si>
  <si>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</si>
  <si>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</si>
  <si>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</si>
  <si>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</si>
  <si>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</si>
  <si>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</si>
  <si>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</si>
  <si>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</si>
  <si>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</si>
  <si>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</si>
  <si>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</si>
  <si>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</si>
  <si>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</si>
  <si>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</si>
  <si>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</si>
  <si>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</si>
  <si>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</si>
  <si>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</si>
  <si>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</si>
  <si>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</si>
  <si>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</si>
  <si>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</si>
  <si>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</si>
  <si>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</si>
  <si>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</si>
  <si>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</si>
  <si>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</si>
  <si>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</si>
  <si>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</si>
  <si>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</si>
  <si>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</si>
  <si>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</si>
  <si>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</si>
  <si>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</si>
  <si>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</si>
  <si>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</si>
  <si>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</si>
  <si>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</si>
  <si>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</si>
  <si>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</si>
  <si>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</si>
  <si>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</si>
  <si>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</si>
  <si>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</si>
  <si>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</si>
  <si>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</si>
  <si>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</si>
  <si>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</si>
  <si>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</si>
  <si>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</si>
  <si>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</si>
  <si>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</si>
  <si>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</si>
  <si>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</si>
  <si>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</si>
  <si>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</si>
  <si>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</si>
  <si>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</si>
  <si>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</si>
  <si>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</si>
  <si>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</si>
  <si>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</si>
  <si>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</si>
  <si>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</si>
  <si>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</si>
  <si>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</si>
  <si>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</si>
  <si>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</si>
  <si>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</si>
  <si>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</si>
  <si>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</si>
  <si>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</si>
  <si>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</si>
  <si>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</si>
  <si>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</si>
  <si>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</si>
  <si>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</si>
  <si>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</si>
  <si>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</si>
  <si>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</si>
  <si>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</si>
  <si>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</si>
  <si>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</si>
  <si>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</si>
  <si>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</si>
  <si>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</si>
  <si>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</si>
  <si>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</si>
  <si>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</si>
  <si>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</si>
  <si>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</si>
  <si>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</si>
  <si>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</si>
  <si>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</si>
  <si>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</si>
  <si>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</si>
  <si>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</si>
  <si>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</si>
  <si>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</si>
  <si>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</si>
  <si>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</si>
  <si>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</si>
  <si>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</si>
  <si>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</si>
  <si>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</si>
  <si>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</si>
  <si>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</si>
  <si>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</si>
  <si>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</si>
  <si>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</si>
  <si>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</si>
  <si>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</si>
  <si>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</si>
  <si>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</si>
  <si>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</si>
  <si>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</si>
  <si>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</si>
  <si>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</si>
  <si>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</si>
  <si>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</si>
  <si>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</si>
  <si>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</si>
  <si>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</si>
  <si>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</si>
  <si>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</si>
  <si>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</si>
  <si>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</si>
  <si>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</si>
  <si>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</si>
  <si>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</si>
  <si>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</si>
  <si>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</si>
  <si>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</si>
  <si>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</si>
  <si>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</si>
  <si>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</si>
  <si>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</si>
  <si>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</si>
  <si>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</si>
  <si>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</si>
  <si>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</si>
  <si>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</si>
  <si>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</si>
  <si>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</si>
  <si>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</si>
  <si>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</si>
  <si>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</si>
  <si>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</si>
  <si>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</si>
  <si>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</si>
  <si>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</si>
  <si>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</si>
  <si>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</si>
  <si>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</si>
  <si>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</si>
  <si>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</si>
  <si>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</si>
  <si>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</si>
  <si>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</si>
  <si>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</si>
  <si>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</si>
  <si>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</si>
  <si>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</si>
  <si>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</si>
  <si>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</si>
  <si>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</si>
  <si>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</si>
  <si>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</si>
  <si>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</si>
  <si>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</si>
  <si>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</si>
  <si>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</si>
  <si>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</si>
  <si>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</si>
  <si>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</si>
  <si>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</si>
  <si>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</si>
  <si>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</si>
  <si>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</si>
  <si>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</si>
  <si>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</si>
  <si>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</si>
  <si>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</si>
  <si>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</si>
  <si>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</si>
  <si>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</si>
  <si>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</si>
  <si>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</si>
  <si>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</si>
  <si>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</si>
  <si>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</si>
  <si>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</si>
  <si>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</si>
  <si>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</si>
  <si>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</si>
  <si>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</si>
  <si>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</si>
  <si>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</si>
  <si>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</si>
  <si>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</si>
  <si>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</si>
  <si>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</si>
  <si>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</si>
  <si>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</si>
  <si>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</si>
  <si>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</si>
  <si>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</si>
  <si>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</si>
  <si>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</si>
  <si>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</si>
  <si>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</si>
  <si>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</si>
  <si>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</si>
  <si>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</si>
  <si>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</si>
  <si>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</si>
  <si>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</si>
  <si>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</si>
  <si>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</si>
  <si>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</si>
  <si>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</si>
  <si>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</si>
  <si>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</si>
  <si>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</si>
  <si>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</si>
  <si>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</si>
  <si>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</si>
  <si>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</si>
  <si>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</si>
  <si>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</si>
  <si>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</si>
  <si>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</si>
  <si>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</si>
  <si>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</si>
  <si>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</si>
  <si>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</si>
  <si>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</si>
  <si>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</si>
  <si>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</si>
  <si>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</si>
  <si>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</si>
  <si>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</si>
  <si>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</si>
  <si>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</si>
  <si>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</si>
  <si>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</si>
  <si>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</si>
  <si>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</si>
  <si>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</si>
  <si>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</si>
  <si>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</si>
  <si>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</si>
  <si>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</si>
  <si>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</si>
  <si>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</si>
  <si>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</si>
  <si>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</si>
  <si>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</si>
  <si>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</si>
  <si>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</si>
  <si>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</si>
  <si>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</si>
  <si>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</si>
  <si>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</si>
  <si>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</si>
  <si>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</si>
  <si>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</si>
  <si>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</si>
  <si>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</si>
  <si>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</si>
  <si>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</si>
  <si>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</si>
  <si>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</si>
  <si>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</si>
  <si>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</si>
  <si>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</si>
  <si>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</si>
  <si>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</si>
  <si>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</si>
  <si>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</si>
  <si>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</si>
  <si>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</si>
  <si>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</si>
  <si>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</si>
  <si>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</si>
  <si>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</si>
  <si>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</si>
  <si>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</si>
  <si>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</si>
  <si>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</si>
  <si>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</si>
  <si>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</si>
  <si>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</si>
  <si>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</si>
  <si>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</si>
  <si>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</si>
  <si>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</si>
  <si>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</si>
  <si>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</si>
  <si>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</si>
  <si>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</si>
  <si>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</si>
  <si>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</si>
  <si>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</si>
  <si>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</si>
  <si>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</si>
  <si>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</si>
  <si>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</si>
  <si>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</si>
  <si>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</si>
  <si>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</si>
  <si>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</si>
  <si>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</si>
  <si>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</si>
  <si>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</si>
  <si>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</si>
  <si>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</si>
  <si>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</si>
  <si>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</si>
  <si>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</si>
  <si>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</si>
  <si>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</si>
  <si>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</si>
  <si>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</si>
  <si>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</si>
  <si>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ซอฟท์เค้กฝอยทองหน้านิ่ม</t>
  </si>
  <si>
    <t>ถ่าน AAA</t>
  </si>
  <si>
    <t>ค่าน้ำประปา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</si>
  <si>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</si>
  <si>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</si>
  <si>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</si>
  <si>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</si>
  <si>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</si>
  <si>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</si>
  <si>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</si>
  <si>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</si>
  <si>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</si>
  <si>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</si>
  <si>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</si>
  <si>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</si>
  <si>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</si>
  <si>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</si>
  <si>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</si>
  <si>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</si>
  <si>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</si>
  <si>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</si>
  <si>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</si>
  <si>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</si>
  <si>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</si>
  <si>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</si>
  <si>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</si>
  <si>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</si>
  <si>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</si>
  <si>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</si>
  <si>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</si>
  <si>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</si>
  <si>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</si>
  <si>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</si>
  <si>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</si>
  <si>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</si>
  <si>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</si>
  <si>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</si>
  <si>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</si>
  <si>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</si>
  <si>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</si>
  <si>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</si>
  <si>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</si>
  <si>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</si>
  <si>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บูธ หน้ามอ วันที่ 1-31 ธ.ค. 2567</t>
  </si>
  <si>
    <t>สรุปยอดขาย บูธ หน้ามอ วันที่ 1-31 ธ.ค. 2567</t>
  </si>
  <si>
    <t>07</t>
  </si>
  <si>
    <t>Rookie</t>
  </si>
  <si>
    <t>Grab</t>
  </si>
  <si>
    <t>Line Man</t>
  </si>
  <si>
    <t>หัก 30%</t>
  </si>
  <si>
    <t>หัก 7%</t>
  </si>
  <si>
    <t>ยอดเก็บเงินสด</t>
  </si>
  <si>
    <t>บาท</t>
  </si>
  <si>
    <t>ยอด Grab</t>
  </si>
  <si>
    <t xml:space="preserve">NOTE </t>
  </si>
  <si>
    <t>ค่าคอมมิชชั่นพิเศษ วันจันทร์ - ศุกร์ ยอดขายหลังหักค่าใช้จ่ายเกิน 10,000 บาท รับค่าคอมมิชชั่น (พิเศษ) 100 บาท</t>
  </si>
  <si>
    <t>อิตเลียโซนดา</t>
  </si>
  <si>
    <t>ตัดรับ-จ่ายแล้ว</t>
  </si>
  <si>
    <t xml:space="preserve">เค้กสลิ่ม 85 กรัม </t>
  </si>
  <si>
    <t>780 ค่าขนมล่วงหน้ารับขนม 14/12/67</t>
  </si>
  <si>
    <t>มิดไนท์โกโก้ดัทซ์ 85 กรัม</t>
  </si>
  <si>
    <t>บวกเพิ่มมา 70 บาท</t>
  </si>
  <si>
    <t>บวกเพิ่ม 49 บาท</t>
  </si>
  <si>
    <t>บวกเพิ่ม 25 บาท</t>
  </si>
  <si>
    <t>ค่าว้น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</si>
</sst>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87" formatCode="_-* #,##0_-;\-* #,##0_-;_-* &quot;-&quot;??_-;_-@_-"/>
  </numFmts>
  <fonts count="2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b/>
      <sz val="16"/>
      <color theme="1"/>
      <name val="AngsanaUPC"/>
      <family val="1"/>
    </font>
    <font>
      <sz val="16"/>
      <color theme="1"/>
      <name val="AngsanaUPC"/>
      <family val="1"/>
    </font>
    <font>
      <b/>
      <sz val="20"/>
      <color rgb="FF0000FF"/>
      <name val="AngsanaUPC"/>
      <family val="1"/>
    </font>
    <font>
      <sz val="8"/>
      <name val="Tahoma"/>
      <family val="2"/>
      <charset val="22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rgb="FFFF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1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2" fontId="2" fillId="2" borderId="19" xfId="0" applyNumberFormat="1" applyFont="1" applyFill="1" applyBorder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43" fontId="2" fillId="0" borderId="1" xfId="1" applyFont="1" applyFill="1" applyBorder="1" applyAlignment="1">
      <alignment horizontal="right"/>
    </xf>
    <xf numFmtId="43" fontId="2" fillId="2" borderId="0" xfId="0" applyNumberFormat="1" applyFont="1" applyFill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1" fillId="23" borderId="22" xfId="0" applyFont="1" applyFill="1" applyBorder="1"/>
    <xf numFmtId="0" fontId="21" fillId="24" borderId="22" xfId="0" applyFont="1" applyFill="1" applyBorder="1"/>
    <xf numFmtId="0" fontId="21" fillId="4" borderId="22" xfId="0" applyFont="1" applyFill="1" applyBorder="1"/>
    <xf numFmtId="0" fontId="22" fillId="0" borderId="1" xfId="0" applyFont="1" applyBorder="1"/>
    <xf numFmtId="187" fontId="22" fillId="0" borderId="16" xfId="1" applyNumberFormat="1" applyFont="1" applyBorder="1" applyAlignment="1"/>
    <xf numFmtId="187" fontId="22" fillId="0" borderId="1" xfId="1" applyNumberFormat="1" applyFont="1" applyBorder="1"/>
    <xf numFmtId="187" fontId="21" fillId="0" borderId="1" xfId="1" applyNumberFormat="1" applyFont="1" applyBorder="1"/>
    <xf numFmtId="0" fontId="22" fillId="0" borderId="0" xfId="0" applyFont="1"/>
    <xf numFmtId="187" fontId="22" fillId="0" borderId="0" xfId="1" applyNumberFormat="1" applyFont="1" applyBorder="1"/>
    <xf numFmtId="0" fontId="21" fillId="7" borderId="0" xfId="0" applyFont="1" applyFill="1"/>
    <xf numFmtId="187" fontId="21" fillId="7" borderId="0" xfId="1" applyNumberFormat="1" applyFont="1" applyFill="1" applyBorder="1"/>
    <xf numFmtId="43" fontId="23" fillId="0" borderId="29" xfId="0" applyNumberFormat="1" applyFont="1" applyBorder="1" applyAlignment="1">
      <alignment horizontal="center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6" fillId="0" borderId="1" xfId="0" applyFont="1" applyBorder="1"/>
    <xf numFmtId="0" fontId="15" fillId="0" borderId="1" xfId="0" applyFont="1" applyBorder="1"/>
    <xf numFmtId="43" fontId="2" fillId="5" borderId="0" xfId="0" applyNumberFormat="1" applyFont="1" applyFill="1"/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FFFFCC"/>
      <color rgb="FFF8B4B4"/>
      <color rgb="FF99FFCC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workbookViewId="0">
      <pane ySplit="1" topLeftCell="A2" activePane="bottomLeft" state="frozen"/>
      <selection activeCell="C244" sqref="C244"/>
      <selection pane="bottomLeft" activeCell="C244" sqref="C244"/>
    </sheetView>
  </sheetViews>
  <sheetFormatPr defaultRowHeight="13.8" x14ac:dyDescent="0.25"/>
  <cols>
    <col min="1" max="1" width="21.3984375" style="82" customWidth="1"/>
    <col min="2" max="2" width="42.8984375" style="82" customWidth="1"/>
    <col min="3" max="3" width="21.3984375" style="82" customWidth="1"/>
    <col min="4" max="4" width="14.19921875" style="83" customWidth="1"/>
    <col min="5" max="6" width="11.3984375" style="84" customWidth="1"/>
    <col min="7" max="8" width="11.3984375" style="85" customWidth="1"/>
    <col min="9" max="9" width="71.3984375" style="82" customWidth="1"/>
    <col min="10" max="10" width="14.19921875" style="86" customWidth="1"/>
    <col min="11" max="256" width="8.69921875" style="81"/>
    <col min="257" max="257" width="21.3984375" style="81" customWidth="1"/>
    <col min="258" max="258" width="42.8984375" style="81" customWidth="1"/>
    <col min="259" max="259" width="21.3984375" style="81" customWidth="1"/>
    <col min="260" max="260" width="14.19921875" style="81" customWidth="1"/>
    <col min="261" max="264" width="11.3984375" style="81" customWidth="1"/>
    <col min="265" max="265" width="71.3984375" style="81" customWidth="1"/>
    <col min="266" max="266" width="14.19921875" style="81" customWidth="1"/>
    <col min="267" max="512" width="8.69921875" style="81"/>
    <col min="513" max="513" width="21.3984375" style="81" customWidth="1"/>
    <col min="514" max="514" width="42.8984375" style="81" customWidth="1"/>
    <col min="515" max="515" width="21.3984375" style="81" customWidth="1"/>
    <col min="516" max="516" width="14.19921875" style="81" customWidth="1"/>
    <col min="517" max="520" width="11.3984375" style="81" customWidth="1"/>
    <col min="521" max="521" width="71.3984375" style="81" customWidth="1"/>
    <col min="522" max="522" width="14.19921875" style="81" customWidth="1"/>
    <col min="523" max="768" width="8.69921875" style="81"/>
    <col min="769" max="769" width="21.3984375" style="81" customWidth="1"/>
    <col min="770" max="770" width="42.8984375" style="81" customWidth="1"/>
    <col min="771" max="771" width="21.3984375" style="81" customWidth="1"/>
    <col min="772" max="772" width="14.19921875" style="81" customWidth="1"/>
    <col min="773" max="776" width="11.3984375" style="81" customWidth="1"/>
    <col min="777" max="777" width="71.3984375" style="81" customWidth="1"/>
    <col min="778" max="778" width="14.19921875" style="81" customWidth="1"/>
    <col min="779" max="1024" width="8.69921875" style="81"/>
    <col min="1025" max="1025" width="21.3984375" style="81" customWidth="1"/>
    <col min="1026" max="1026" width="42.8984375" style="81" customWidth="1"/>
    <col min="1027" max="1027" width="21.3984375" style="81" customWidth="1"/>
    <col min="1028" max="1028" width="14.19921875" style="81" customWidth="1"/>
    <col min="1029" max="1032" width="11.3984375" style="81" customWidth="1"/>
    <col min="1033" max="1033" width="71.3984375" style="81" customWidth="1"/>
    <col min="1034" max="1034" width="14.19921875" style="81" customWidth="1"/>
    <col min="1035" max="1280" width="8.69921875" style="81"/>
    <col min="1281" max="1281" width="21.3984375" style="81" customWidth="1"/>
    <col min="1282" max="1282" width="42.8984375" style="81" customWidth="1"/>
    <col min="1283" max="1283" width="21.3984375" style="81" customWidth="1"/>
    <col min="1284" max="1284" width="14.19921875" style="81" customWidth="1"/>
    <col min="1285" max="1288" width="11.3984375" style="81" customWidth="1"/>
    <col min="1289" max="1289" width="71.3984375" style="81" customWidth="1"/>
    <col min="1290" max="1290" width="14.19921875" style="81" customWidth="1"/>
    <col min="1291" max="1536" width="8.69921875" style="81"/>
    <col min="1537" max="1537" width="21.3984375" style="81" customWidth="1"/>
    <col min="1538" max="1538" width="42.8984375" style="81" customWidth="1"/>
    <col min="1539" max="1539" width="21.3984375" style="81" customWidth="1"/>
    <col min="1540" max="1540" width="14.19921875" style="81" customWidth="1"/>
    <col min="1541" max="1544" width="11.3984375" style="81" customWidth="1"/>
    <col min="1545" max="1545" width="71.3984375" style="81" customWidth="1"/>
    <col min="1546" max="1546" width="14.19921875" style="81" customWidth="1"/>
    <col min="1547" max="1792" width="8.69921875" style="81"/>
    <col min="1793" max="1793" width="21.3984375" style="81" customWidth="1"/>
    <col min="1794" max="1794" width="42.8984375" style="81" customWidth="1"/>
    <col min="1795" max="1795" width="21.3984375" style="81" customWidth="1"/>
    <col min="1796" max="1796" width="14.19921875" style="81" customWidth="1"/>
    <col min="1797" max="1800" width="11.3984375" style="81" customWidth="1"/>
    <col min="1801" max="1801" width="71.3984375" style="81" customWidth="1"/>
    <col min="1802" max="1802" width="14.19921875" style="81" customWidth="1"/>
    <col min="1803" max="2048" width="8.69921875" style="81"/>
    <col min="2049" max="2049" width="21.3984375" style="81" customWidth="1"/>
    <col min="2050" max="2050" width="42.8984375" style="81" customWidth="1"/>
    <col min="2051" max="2051" width="21.3984375" style="81" customWidth="1"/>
    <col min="2052" max="2052" width="14.19921875" style="81" customWidth="1"/>
    <col min="2053" max="2056" width="11.3984375" style="81" customWidth="1"/>
    <col min="2057" max="2057" width="71.3984375" style="81" customWidth="1"/>
    <col min="2058" max="2058" width="14.19921875" style="81" customWidth="1"/>
    <col min="2059" max="2304" width="8.69921875" style="81"/>
    <col min="2305" max="2305" width="21.3984375" style="81" customWidth="1"/>
    <col min="2306" max="2306" width="42.8984375" style="81" customWidth="1"/>
    <col min="2307" max="2307" width="21.3984375" style="81" customWidth="1"/>
    <col min="2308" max="2308" width="14.19921875" style="81" customWidth="1"/>
    <col min="2309" max="2312" width="11.3984375" style="81" customWidth="1"/>
    <col min="2313" max="2313" width="71.3984375" style="81" customWidth="1"/>
    <col min="2314" max="2314" width="14.19921875" style="81" customWidth="1"/>
    <col min="2315" max="2560" width="8.69921875" style="81"/>
    <col min="2561" max="2561" width="21.3984375" style="81" customWidth="1"/>
    <col min="2562" max="2562" width="42.8984375" style="81" customWidth="1"/>
    <col min="2563" max="2563" width="21.3984375" style="81" customWidth="1"/>
    <col min="2564" max="2564" width="14.19921875" style="81" customWidth="1"/>
    <col min="2565" max="2568" width="11.3984375" style="81" customWidth="1"/>
    <col min="2569" max="2569" width="71.3984375" style="81" customWidth="1"/>
    <col min="2570" max="2570" width="14.19921875" style="81" customWidth="1"/>
    <col min="2571" max="2816" width="8.69921875" style="81"/>
    <col min="2817" max="2817" width="21.3984375" style="81" customWidth="1"/>
    <col min="2818" max="2818" width="42.8984375" style="81" customWidth="1"/>
    <col min="2819" max="2819" width="21.3984375" style="81" customWidth="1"/>
    <col min="2820" max="2820" width="14.19921875" style="81" customWidth="1"/>
    <col min="2821" max="2824" width="11.3984375" style="81" customWidth="1"/>
    <col min="2825" max="2825" width="71.3984375" style="81" customWidth="1"/>
    <col min="2826" max="2826" width="14.19921875" style="81" customWidth="1"/>
    <col min="2827" max="3072" width="8.69921875" style="81"/>
    <col min="3073" max="3073" width="21.3984375" style="81" customWidth="1"/>
    <col min="3074" max="3074" width="42.8984375" style="81" customWidth="1"/>
    <col min="3075" max="3075" width="21.3984375" style="81" customWidth="1"/>
    <col min="3076" max="3076" width="14.19921875" style="81" customWidth="1"/>
    <col min="3077" max="3080" width="11.3984375" style="81" customWidth="1"/>
    <col min="3081" max="3081" width="71.3984375" style="81" customWidth="1"/>
    <col min="3082" max="3082" width="14.19921875" style="81" customWidth="1"/>
    <col min="3083" max="3328" width="8.69921875" style="81"/>
    <col min="3329" max="3329" width="21.3984375" style="81" customWidth="1"/>
    <col min="3330" max="3330" width="42.8984375" style="81" customWidth="1"/>
    <col min="3331" max="3331" width="21.3984375" style="81" customWidth="1"/>
    <col min="3332" max="3332" width="14.19921875" style="81" customWidth="1"/>
    <col min="3333" max="3336" width="11.3984375" style="81" customWidth="1"/>
    <col min="3337" max="3337" width="71.3984375" style="81" customWidth="1"/>
    <col min="3338" max="3338" width="14.19921875" style="81" customWidth="1"/>
    <col min="3339" max="3584" width="8.69921875" style="81"/>
    <col min="3585" max="3585" width="21.3984375" style="81" customWidth="1"/>
    <col min="3586" max="3586" width="42.8984375" style="81" customWidth="1"/>
    <col min="3587" max="3587" width="21.3984375" style="81" customWidth="1"/>
    <col min="3588" max="3588" width="14.19921875" style="81" customWidth="1"/>
    <col min="3589" max="3592" width="11.3984375" style="81" customWidth="1"/>
    <col min="3593" max="3593" width="71.3984375" style="81" customWidth="1"/>
    <col min="3594" max="3594" width="14.19921875" style="81" customWidth="1"/>
    <col min="3595" max="3840" width="8.69921875" style="81"/>
    <col min="3841" max="3841" width="21.3984375" style="81" customWidth="1"/>
    <col min="3842" max="3842" width="42.8984375" style="81" customWidth="1"/>
    <col min="3843" max="3843" width="21.3984375" style="81" customWidth="1"/>
    <col min="3844" max="3844" width="14.19921875" style="81" customWidth="1"/>
    <col min="3845" max="3848" width="11.3984375" style="81" customWidth="1"/>
    <col min="3849" max="3849" width="71.3984375" style="81" customWidth="1"/>
    <col min="3850" max="3850" width="14.19921875" style="81" customWidth="1"/>
    <col min="3851" max="4096" width="8.69921875" style="81"/>
    <col min="4097" max="4097" width="21.3984375" style="81" customWidth="1"/>
    <col min="4098" max="4098" width="42.8984375" style="81" customWidth="1"/>
    <col min="4099" max="4099" width="21.3984375" style="81" customWidth="1"/>
    <col min="4100" max="4100" width="14.19921875" style="81" customWidth="1"/>
    <col min="4101" max="4104" width="11.3984375" style="81" customWidth="1"/>
    <col min="4105" max="4105" width="71.3984375" style="81" customWidth="1"/>
    <col min="4106" max="4106" width="14.19921875" style="81" customWidth="1"/>
    <col min="4107" max="4352" width="8.69921875" style="81"/>
    <col min="4353" max="4353" width="21.3984375" style="81" customWidth="1"/>
    <col min="4354" max="4354" width="42.8984375" style="81" customWidth="1"/>
    <col min="4355" max="4355" width="21.3984375" style="81" customWidth="1"/>
    <col min="4356" max="4356" width="14.19921875" style="81" customWidth="1"/>
    <col min="4357" max="4360" width="11.3984375" style="81" customWidth="1"/>
    <col min="4361" max="4361" width="71.3984375" style="81" customWidth="1"/>
    <col min="4362" max="4362" width="14.19921875" style="81" customWidth="1"/>
    <col min="4363" max="4608" width="8.69921875" style="81"/>
    <col min="4609" max="4609" width="21.3984375" style="81" customWidth="1"/>
    <col min="4610" max="4610" width="42.8984375" style="81" customWidth="1"/>
    <col min="4611" max="4611" width="21.3984375" style="81" customWidth="1"/>
    <col min="4612" max="4612" width="14.19921875" style="81" customWidth="1"/>
    <col min="4613" max="4616" width="11.3984375" style="81" customWidth="1"/>
    <col min="4617" max="4617" width="71.3984375" style="81" customWidth="1"/>
    <col min="4618" max="4618" width="14.19921875" style="81" customWidth="1"/>
    <col min="4619" max="4864" width="8.69921875" style="81"/>
    <col min="4865" max="4865" width="21.3984375" style="81" customWidth="1"/>
    <col min="4866" max="4866" width="42.8984375" style="81" customWidth="1"/>
    <col min="4867" max="4867" width="21.3984375" style="81" customWidth="1"/>
    <col min="4868" max="4868" width="14.19921875" style="81" customWidth="1"/>
    <col min="4869" max="4872" width="11.3984375" style="81" customWidth="1"/>
    <col min="4873" max="4873" width="71.3984375" style="81" customWidth="1"/>
    <col min="4874" max="4874" width="14.19921875" style="81" customWidth="1"/>
    <col min="4875" max="5120" width="8.69921875" style="81"/>
    <col min="5121" max="5121" width="21.3984375" style="81" customWidth="1"/>
    <col min="5122" max="5122" width="42.8984375" style="81" customWidth="1"/>
    <col min="5123" max="5123" width="21.3984375" style="81" customWidth="1"/>
    <col min="5124" max="5124" width="14.19921875" style="81" customWidth="1"/>
    <col min="5125" max="5128" width="11.3984375" style="81" customWidth="1"/>
    <col min="5129" max="5129" width="71.3984375" style="81" customWidth="1"/>
    <col min="5130" max="5130" width="14.19921875" style="81" customWidth="1"/>
    <col min="5131" max="5376" width="8.69921875" style="81"/>
    <col min="5377" max="5377" width="21.3984375" style="81" customWidth="1"/>
    <col min="5378" max="5378" width="42.8984375" style="81" customWidth="1"/>
    <col min="5379" max="5379" width="21.3984375" style="81" customWidth="1"/>
    <col min="5380" max="5380" width="14.19921875" style="81" customWidth="1"/>
    <col min="5381" max="5384" width="11.3984375" style="81" customWidth="1"/>
    <col min="5385" max="5385" width="71.3984375" style="81" customWidth="1"/>
    <col min="5386" max="5386" width="14.19921875" style="81" customWidth="1"/>
    <col min="5387" max="5632" width="8.69921875" style="81"/>
    <col min="5633" max="5633" width="21.3984375" style="81" customWidth="1"/>
    <col min="5634" max="5634" width="42.8984375" style="81" customWidth="1"/>
    <col min="5635" max="5635" width="21.3984375" style="81" customWidth="1"/>
    <col min="5636" max="5636" width="14.19921875" style="81" customWidth="1"/>
    <col min="5637" max="5640" width="11.3984375" style="81" customWidth="1"/>
    <col min="5641" max="5641" width="71.3984375" style="81" customWidth="1"/>
    <col min="5642" max="5642" width="14.19921875" style="81" customWidth="1"/>
    <col min="5643" max="5888" width="8.69921875" style="81"/>
    <col min="5889" max="5889" width="21.3984375" style="81" customWidth="1"/>
    <col min="5890" max="5890" width="42.8984375" style="81" customWidth="1"/>
    <col min="5891" max="5891" width="21.3984375" style="81" customWidth="1"/>
    <col min="5892" max="5892" width="14.19921875" style="81" customWidth="1"/>
    <col min="5893" max="5896" width="11.3984375" style="81" customWidth="1"/>
    <col min="5897" max="5897" width="71.3984375" style="81" customWidth="1"/>
    <col min="5898" max="5898" width="14.19921875" style="81" customWidth="1"/>
    <col min="5899" max="6144" width="8.69921875" style="81"/>
    <col min="6145" max="6145" width="21.3984375" style="81" customWidth="1"/>
    <col min="6146" max="6146" width="42.8984375" style="81" customWidth="1"/>
    <col min="6147" max="6147" width="21.3984375" style="81" customWidth="1"/>
    <col min="6148" max="6148" width="14.19921875" style="81" customWidth="1"/>
    <col min="6149" max="6152" width="11.3984375" style="81" customWidth="1"/>
    <col min="6153" max="6153" width="71.3984375" style="81" customWidth="1"/>
    <col min="6154" max="6154" width="14.19921875" style="81" customWidth="1"/>
    <col min="6155" max="6400" width="8.69921875" style="81"/>
    <col min="6401" max="6401" width="21.3984375" style="81" customWidth="1"/>
    <col min="6402" max="6402" width="42.8984375" style="81" customWidth="1"/>
    <col min="6403" max="6403" width="21.3984375" style="81" customWidth="1"/>
    <col min="6404" max="6404" width="14.19921875" style="81" customWidth="1"/>
    <col min="6405" max="6408" width="11.3984375" style="81" customWidth="1"/>
    <col min="6409" max="6409" width="71.3984375" style="81" customWidth="1"/>
    <col min="6410" max="6410" width="14.19921875" style="81" customWidth="1"/>
    <col min="6411" max="6656" width="8.69921875" style="81"/>
    <col min="6657" max="6657" width="21.3984375" style="81" customWidth="1"/>
    <col min="6658" max="6658" width="42.8984375" style="81" customWidth="1"/>
    <col min="6659" max="6659" width="21.3984375" style="81" customWidth="1"/>
    <col min="6660" max="6660" width="14.19921875" style="81" customWidth="1"/>
    <col min="6661" max="6664" width="11.3984375" style="81" customWidth="1"/>
    <col min="6665" max="6665" width="71.3984375" style="81" customWidth="1"/>
    <col min="6666" max="6666" width="14.19921875" style="81" customWidth="1"/>
    <col min="6667" max="6912" width="8.69921875" style="81"/>
    <col min="6913" max="6913" width="21.3984375" style="81" customWidth="1"/>
    <col min="6914" max="6914" width="42.8984375" style="81" customWidth="1"/>
    <col min="6915" max="6915" width="21.3984375" style="81" customWidth="1"/>
    <col min="6916" max="6916" width="14.19921875" style="81" customWidth="1"/>
    <col min="6917" max="6920" width="11.3984375" style="81" customWidth="1"/>
    <col min="6921" max="6921" width="71.3984375" style="81" customWidth="1"/>
    <col min="6922" max="6922" width="14.19921875" style="81" customWidth="1"/>
    <col min="6923" max="7168" width="8.69921875" style="81"/>
    <col min="7169" max="7169" width="21.3984375" style="81" customWidth="1"/>
    <col min="7170" max="7170" width="42.8984375" style="81" customWidth="1"/>
    <col min="7171" max="7171" width="21.3984375" style="81" customWidth="1"/>
    <col min="7172" max="7172" width="14.19921875" style="81" customWidth="1"/>
    <col min="7173" max="7176" width="11.3984375" style="81" customWidth="1"/>
    <col min="7177" max="7177" width="71.3984375" style="81" customWidth="1"/>
    <col min="7178" max="7178" width="14.19921875" style="81" customWidth="1"/>
    <col min="7179" max="7424" width="8.69921875" style="81"/>
    <col min="7425" max="7425" width="21.3984375" style="81" customWidth="1"/>
    <col min="7426" max="7426" width="42.8984375" style="81" customWidth="1"/>
    <col min="7427" max="7427" width="21.3984375" style="81" customWidth="1"/>
    <col min="7428" max="7428" width="14.19921875" style="81" customWidth="1"/>
    <col min="7429" max="7432" width="11.3984375" style="81" customWidth="1"/>
    <col min="7433" max="7433" width="71.3984375" style="81" customWidth="1"/>
    <col min="7434" max="7434" width="14.19921875" style="81" customWidth="1"/>
    <col min="7435" max="7680" width="8.69921875" style="81"/>
    <col min="7681" max="7681" width="21.3984375" style="81" customWidth="1"/>
    <col min="7682" max="7682" width="42.8984375" style="81" customWidth="1"/>
    <col min="7683" max="7683" width="21.3984375" style="81" customWidth="1"/>
    <col min="7684" max="7684" width="14.19921875" style="81" customWidth="1"/>
    <col min="7685" max="7688" width="11.3984375" style="81" customWidth="1"/>
    <col min="7689" max="7689" width="71.3984375" style="81" customWidth="1"/>
    <col min="7690" max="7690" width="14.19921875" style="81" customWidth="1"/>
    <col min="7691" max="7936" width="8.69921875" style="81"/>
    <col min="7937" max="7937" width="21.3984375" style="81" customWidth="1"/>
    <col min="7938" max="7938" width="42.8984375" style="81" customWidth="1"/>
    <col min="7939" max="7939" width="21.3984375" style="81" customWidth="1"/>
    <col min="7940" max="7940" width="14.19921875" style="81" customWidth="1"/>
    <col min="7941" max="7944" width="11.3984375" style="81" customWidth="1"/>
    <col min="7945" max="7945" width="71.3984375" style="81" customWidth="1"/>
    <col min="7946" max="7946" width="14.19921875" style="81" customWidth="1"/>
    <col min="7947" max="8192" width="8.69921875" style="81"/>
    <col min="8193" max="8193" width="21.3984375" style="81" customWidth="1"/>
    <col min="8194" max="8194" width="42.8984375" style="81" customWidth="1"/>
    <col min="8195" max="8195" width="21.3984375" style="81" customWidth="1"/>
    <col min="8196" max="8196" width="14.19921875" style="81" customWidth="1"/>
    <col min="8197" max="8200" width="11.3984375" style="81" customWidth="1"/>
    <col min="8201" max="8201" width="71.3984375" style="81" customWidth="1"/>
    <col min="8202" max="8202" width="14.19921875" style="81" customWidth="1"/>
    <col min="8203" max="8448" width="8.69921875" style="81"/>
    <col min="8449" max="8449" width="21.3984375" style="81" customWidth="1"/>
    <col min="8450" max="8450" width="42.8984375" style="81" customWidth="1"/>
    <col min="8451" max="8451" width="21.3984375" style="81" customWidth="1"/>
    <col min="8452" max="8452" width="14.19921875" style="81" customWidth="1"/>
    <col min="8453" max="8456" width="11.3984375" style="81" customWidth="1"/>
    <col min="8457" max="8457" width="71.3984375" style="81" customWidth="1"/>
    <col min="8458" max="8458" width="14.19921875" style="81" customWidth="1"/>
    <col min="8459" max="8704" width="8.69921875" style="81"/>
    <col min="8705" max="8705" width="21.3984375" style="81" customWidth="1"/>
    <col min="8706" max="8706" width="42.8984375" style="81" customWidth="1"/>
    <col min="8707" max="8707" width="21.3984375" style="81" customWidth="1"/>
    <col min="8708" max="8708" width="14.19921875" style="81" customWidth="1"/>
    <col min="8709" max="8712" width="11.3984375" style="81" customWidth="1"/>
    <col min="8713" max="8713" width="71.3984375" style="81" customWidth="1"/>
    <col min="8714" max="8714" width="14.19921875" style="81" customWidth="1"/>
    <col min="8715" max="8960" width="8.69921875" style="81"/>
    <col min="8961" max="8961" width="21.3984375" style="81" customWidth="1"/>
    <col min="8962" max="8962" width="42.8984375" style="81" customWidth="1"/>
    <col min="8963" max="8963" width="21.3984375" style="81" customWidth="1"/>
    <col min="8964" max="8964" width="14.19921875" style="81" customWidth="1"/>
    <col min="8965" max="8968" width="11.3984375" style="81" customWidth="1"/>
    <col min="8969" max="8969" width="71.3984375" style="81" customWidth="1"/>
    <col min="8970" max="8970" width="14.19921875" style="81" customWidth="1"/>
    <col min="8971" max="9216" width="8.69921875" style="81"/>
    <col min="9217" max="9217" width="21.3984375" style="81" customWidth="1"/>
    <col min="9218" max="9218" width="42.8984375" style="81" customWidth="1"/>
    <col min="9219" max="9219" width="21.3984375" style="81" customWidth="1"/>
    <col min="9220" max="9220" width="14.19921875" style="81" customWidth="1"/>
    <col min="9221" max="9224" width="11.3984375" style="81" customWidth="1"/>
    <col min="9225" max="9225" width="71.3984375" style="81" customWidth="1"/>
    <col min="9226" max="9226" width="14.19921875" style="81" customWidth="1"/>
    <col min="9227" max="9472" width="8.69921875" style="81"/>
    <col min="9473" max="9473" width="21.3984375" style="81" customWidth="1"/>
    <col min="9474" max="9474" width="42.8984375" style="81" customWidth="1"/>
    <col min="9475" max="9475" width="21.3984375" style="81" customWidth="1"/>
    <col min="9476" max="9476" width="14.19921875" style="81" customWidth="1"/>
    <col min="9477" max="9480" width="11.3984375" style="81" customWidth="1"/>
    <col min="9481" max="9481" width="71.3984375" style="81" customWidth="1"/>
    <col min="9482" max="9482" width="14.19921875" style="81" customWidth="1"/>
    <col min="9483" max="9728" width="8.69921875" style="81"/>
    <col min="9729" max="9729" width="21.3984375" style="81" customWidth="1"/>
    <col min="9730" max="9730" width="42.8984375" style="81" customWidth="1"/>
    <col min="9731" max="9731" width="21.3984375" style="81" customWidth="1"/>
    <col min="9732" max="9732" width="14.19921875" style="81" customWidth="1"/>
    <col min="9733" max="9736" width="11.3984375" style="81" customWidth="1"/>
    <col min="9737" max="9737" width="71.3984375" style="81" customWidth="1"/>
    <col min="9738" max="9738" width="14.19921875" style="81" customWidth="1"/>
    <col min="9739" max="9984" width="8.69921875" style="81"/>
    <col min="9985" max="9985" width="21.3984375" style="81" customWidth="1"/>
    <col min="9986" max="9986" width="42.8984375" style="81" customWidth="1"/>
    <col min="9987" max="9987" width="21.3984375" style="81" customWidth="1"/>
    <col min="9988" max="9988" width="14.19921875" style="81" customWidth="1"/>
    <col min="9989" max="9992" width="11.3984375" style="81" customWidth="1"/>
    <col min="9993" max="9993" width="71.3984375" style="81" customWidth="1"/>
    <col min="9994" max="9994" width="14.19921875" style="81" customWidth="1"/>
    <col min="9995" max="10240" width="8.69921875" style="81"/>
    <col min="10241" max="10241" width="21.3984375" style="81" customWidth="1"/>
    <col min="10242" max="10242" width="42.8984375" style="81" customWidth="1"/>
    <col min="10243" max="10243" width="21.3984375" style="81" customWidth="1"/>
    <col min="10244" max="10244" width="14.19921875" style="81" customWidth="1"/>
    <col min="10245" max="10248" width="11.3984375" style="81" customWidth="1"/>
    <col min="10249" max="10249" width="71.3984375" style="81" customWidth="1"/>
    <col min="10250" max="10250" width="14.19921875" style="81" customWidth="1"/>
    <col min="10251" max="10496" width="8.69921875" style="81"/>
    <col min="10497" max="10497" width="21.3984375" style="81" customWidth="1"/>
    <col min="10498" max="10498" width="42.8984375" style="81" customWidth="1"/>
    <col min="10499" max="10499" width="21.3984375" style="81" customWidth="1"/>
    <col min="10500" max="10500" width="14.19921875" style="81" customWidth="1"/>
    <col min="10501" max="10504" width="11.3984375" style="81" customWidth="1"/>
    <col min="10505" max="10505" width="71.3984375" style="81" customWidth="1"/>
    <col min="10506" max="10506" width="14.19921875" style="81" customWidth="1"/>
    <col min="10507" max="10752" width="8.69921875" style="81"/>
    <col min="10753" max="10753" width="21.3984375" style="81" customWidth="1"/>
    <col min="10754" max="10754" width="42.8984375" style="81" customWidth="1"/>
    <col min="10755" max="10755" width="21.3984375" style="81" customWidth="1"/>
    <col min="10756" max="10756" width="14.19921875" style="81" customWidth="1"/>
    <col min="10757" max="10760" width="11.3984375" style="81" customWidth="1"/>
    <col min="10761" max="10761" width="71.3984375" style="81" customWidth="1"/>
    <col min="10762" max="10762" width="14.19921875" style="81" customWidth="1"/>
    <col min="10763" max="11008" width="8.69921875" style="81"/>
    <col min="11009" max="11009" width="21.3984375" style="81" customWidth="1"/>
    <col min="11010" max="11010" width="42.8984375" style="81" customWidth="1"/>
    <col min="11011" max="11011" width="21.3984375" style="81" customWidth="1"/>
    <col min="11012" max="11012" width="14.19921875" style="81" customWidth="1"/>
    <col min="11013" max="11016" width="11.3984375" style="81" customWidth="1"/>
    <col min="11017" max="11017" width="71.3984375" style="81" customWidth="1"/>
    <col min="11018" max="11018" width="14.19921875" style="81" customWidth="1"/>
    <col min="11019" max="11264" width="8.69921875" style="81"/>
    <col min="11265" max="11265" width="21.3984375" style="81" customWidth="1"/>
    <col min="11266" max="11266" width="42.8984375" style="81" customWidth="1"/>
    <col min="11267" max="11267" width="21.3984375" style="81" customWidth="1"/>
    <col min="11268" max="11268" width="14.19921875" style="81" customWidth="1"/>
    <col min="11269" max="11272" width="11.3984375" style="81" customWidth="1"/>
    <col min="11273" max="11273" width="71.3984375" style="81" customWidth="1"/>
    <col min="11274" max="11274" width="14.19921875" style="81" customWidth="1"/>
    <col min="11275" max="11520" width="8.69921875" style="81"/>
    <col min="11521" max="11521" width="21.3984375" style="81" customWidth="1"/>
    <col min="11522" max="11522" width="42.8984375" style="81" customWidth="1"/>
    <col min="11523" max="11523" width="21.3984375" style="81" customWidth="1"/>
    <col min="11524" max="11524" width="14.19921875" style="81" customWidth="1"/>
    <col min="11525" max="11528" width="11.3984375" style="81" customWidth="1"/>
    <col min="11529" max="11529" width="71.3984375" style="81" customWidth="1"/>
    <col min="11530" max="11530" width="14.19921875" style="81" customWidth="1"/>
    <col min="11531" max="11776" width="8.69921875" style="81"/>
    <col min="11777" max="11777" width="21.3984375" style="81" customWidth="1"/>
    <col min="11778" max="11778" width="42.8984375" style="81" customWidth="1"/>
    <col min="11779" max="11779" width="21.3984375" style="81" customWidth="1"/>
    <col min="11780" max="11780" width="14.19921875" style="81" customWidth="1"/>
    <col min="11781" max="11784" width="11.3984375" style="81" customWidth="1"/>
    <col min="11785" max="11785" width="71.3984375" style="81" customWidth="1"/>
    <col min="11786" max="11786" width="14.19921875" style="81" customWidth="1"/>
    <col min="11787" max="12032" width="8.69921875" style="81"/>
    <col min="12033" max="12033" width="21.3984375" style="81" customWidth="1"/>
    <col min="12034" max="12034" width="42.8984375" style="81" customWidth="1"/>
    <col min="12035" max="12035" width="21.3984375" style="81" customWidth="1"/>
    <col min="12036" max="12036" width="14.19921875" style="81" customWidth="1"/>
    <col min="12037" max="12040" width="11.3984375" style="81" customWidth="1"/>
    <col min="12041" max="12041" width="71.3984375" style="81" customWidth="1"/>
    <col min="12042" max="12042" width="14.19921875" style="81" customWidth="1"/>
    <col min="12043" max="12288" width="8.69921875" style="81"/>
    <col min="12289" max="12289" width="21.3984375" style="81" customWidth="1"/>
    <col min="12290" max="12290" width="42.8984375" style="81" customWidth="1"/>
    <col min="12291" max="12291" width="21.3984375" style="81" customWidth="1"/>
    <col min="12292" max="12292" width="14.19921875" style="81" customWidth="1"/>
    <col min="12293" max="12296" width="11.3984375" style="81" customWidth="1"/>
    <col min="12297" max="12297" width="71.3984375" style="81" customWidth="1"/>
    <col min="12298" max="12298" width="14.19921875" style="81" customWidth="1"/>
    <col min="12299" max="12544" width="8.69921875" style="81"/>
    <col min="12545" max="12545" width="21.3984375" style="81" customWidth="1"/>
    <col min="12546" max="12546" width="42.8984375" style="81" customWidth="1"/>
    <col min="12547" max="12547" width="21.3984375" style="81" customWidth="1"/>
    <col min="12548" max="12548" width="14.19921875" style="81" customWidth="1"/>
    <col min="12549" max="12552" width="11.3984375" style="81" customWidth="1"/>
    <col min="12553" max="12553" width="71.3984375" style="81" customWidth="1"/>
    <col min="12554" max="12554" width="14.19921875" style="81" customWidth="1"/>
    <col min="12555" max="12800" width="8.69921875" style="81"/>
    <col min="12801" max="12801" width="21.3984375" style="81" customWidth="1"/>
    <col min="12802" max="12802" width="42.8984375" style="81" customWidth="1"/>
    <col min="12803" max="12803" width="21.3984375" style="81" customWidth="1"/>
    <col min="12804" max="12804" width="14.19921875" style="81" customWidth="1"/>
    <col min="12805" max="12808" width="11.3984375" style="81" customWidth="1"/>
    <col min="12809" max="12809" width="71.3984375" style="81" customWidth="1"/>
    <col min="12810" max="12810" width="14.19921875" style="81" customWidth="1"/>
    <col min="12811" max="13056" width="8.69921875" style="81"/>
    <col min="13057" max="13057" width="21.3984375" style="81" customWidth="1"/>
    <col min="13058" max="13058" width="42.8984375" style="81" customWidth="1"/>
    <col min="13059" max="13059" width="21.3984375" style="81" customWidth="1"/>
    <col min="13060" max="13060" width="14.19921875" style="81" customWidth="1"/>
    <col min="13061" max="13064" width="11.3984375" style="81" customWidth="1"/>
    <col min="13065" max="13065" width="71.3984375" style="81" customWidth="1"/>
    <col min="13066" max="13066" width="14.19921875" style="81" customWidth="1"/>
    <col min="13067" max="13312" width="8.69921875" style="81"/>
    <col min="13313" max="13313" width="21.3984375" style="81" customWidth="1"/>
    <col min="13314" max="13314" width="42.8984375" style="81" customWidth="1"/>
    <col min="13315" max="13315" width="21.3984375" style="81" customWidth="1"/>
    <col min="13316" max="13316" width="14.19921875" style="81" customWidth="1"/>
    <col min="13317" max="13320" width="11.3984375" style="81" customWidth="1"/>
    <col min="13321" max="13321" width="71.3984375" style="81" customWidth="1"/>
    <col min="13322" max="13322" width="14.19921875" style="81" customWidth="1"/>
    <col min="13323" max="13568" width="8.69921875" style="81"/>
    <col min="13569" max="13569" width="21.3984375" style="81" customWidth="1"/>
    <col min="13570" max="13570" width="42.8984375" style="81" customWidth="1"/>
    <col min="13571" max="13571" width="21.3984375" style="81" customWidth="1"/>
    <col min="13572" max="13572" width="14.19921875" style="81" customWidth="1"/>
    <col min="13573" max="13576" width="11.3984375" style="81" customWidth="1"/>
    <col min="13577" max="13577" width="71.3984375" style="81" customWidth="1"/>
    <col min="13578" max="13578" width="14.19921875" style="81" customWidth="1"/>
    <col min="13579" max="13824" width="8.69921875" style="81"/>
    <col min="13825" max="13825" width="21.3984375" style="81" customWidth="1"/>
    <col min="13826" max="13826" width="42.8984375" style="81" customWidth="1"/>
    <col min="13827" max="13827" width="21.3984375" style="81" customWidth="1"/>
    <col min="13828" max="13828" width="14.19921875" style="81" customWidth="1"/>
    <col min="13829" max="13832" width="11.3984375" style="81" customWidth="1"/>
    <col min="13833" max="13833" width="71.3984375" style="81" customWidth="1"/>
    <col min="13834" max="13834" width="14.19921875" style="81" customWidth="1"/>
    <col min="13835" max="14080" width="8.69921875" style="81"/>
    <col min="14081" max="14081" width="21.3984375" style="81" customWidth="1"/>
    <col min="14082" max="14082" width="42.8984375" style="81" customWidth="1"/>
    <col min="14083" max="14083" width="21.3984375" style="81" customWidth="1"/>
    <col min="14084" max="14084" width="14.19921875" style="81" customWidth="1"/>
    <col min="14085" max="14088" width="11.3984375" style="81" customWidth="1"/>
    <col min="14089" max="14089" width="71.3984375" style="81" customWidth="1"/>
    <col min="14090" max="14090" width="14.19921875" style="81" customWidth="1"/>
    <col min="14091" max="14336" width="8.69921875" style="81"/>
    <col min="14337" max="14337" width="21.3984375" style="81" customWidth="1"/>
    <col min="14338" max="14338" width="42.8984375" style="81" customWidth="1"/>
    <col min="14339" max="14339" width="21.3984375" style="81" customWidth="1"/>
    <col min="14340" max="14340" width="14.19921875" style="81" customWidth="1"/>
    <col min="14341" max="14344" width="11.3984375" style="81" customWidth="1"/>
    <col min="14345" max="14345" width="71.3984375" style="81" customWidth="1"/>
    <col min="14346" max="14346" width="14.19921875" style="81" customWidth="1"/>
    <col min="14347" max="14592" width="8.69921875" style="81"/>
    <col min="14593" max="14593" width="21.3984375" style="81" customWidth="1"/>
    <col min="14594" max="14594" width="42.8984375" style="81" customWidth="1"/>
    <col min="14595" max="14595" width="21.3984375" style="81" customWidth="1"/>
    <col min="14596" max="14596" width="14.19921875" style="81" customWidth="1"/>
    <col min="14597" max="14600" width="11.3984375" style="81" customWidth="1"/>
    <col min="14601" max="14601" width="71.3984375" style="81" customWidth="1"/>
    <col min="14602" max="14602" width="14.19921875" style="81" customWidth="1"/>
    <col min="14603" max="14848" width="8.69921875" style="81"/>
    <col min="14849" max="14849" width="21.3984375" style="81" customWidth="1"/>
    <col min="14850" max="14850" width="42.8984375" style="81" customWidth="1"/>
    <col min="14851" max="14851" width="21.3984375" style="81" customWidth="1"/>
    <col min="14852" max="14852" width="14.19921875" style="81" customWidth="1"/>
    <col min="14853" max="14856" width="11.3984375" style="81" customWidth="1"/>
    <col min="14857" max="14857" width="71.3984375" style="81" customWidth="1"/>
    <col min="14858" max="14858" width="14.19921875" style="81" customWidth="1"/>
    <col min="14859" max="15104" width="8.69921875" style="81"/>
    <col min="15105" max="15105" width="21.3984375" style="81" customWidth="1"/>
    <col min="15106" max="15106" width="42.8984375" style="81" customWidth="1"/>
    <col min="15107" max="15107" width="21.3984375" style="81" customWidth="1"/>
    <col min="15108" max="15108" width="14.19921875" style="81" customWidth="1"/>
    <col min="15109" max="15112" width="11.3984375" style="81" customWidth="1"/>
    <col min="15113" max="15113" width="71.3984375" style="81" customWidth="1"/>
    <col min="15114" max="15114" width="14.19921875" style="81" customWidth="1"/>
    <col min="15115" max="15360" width="8.69921875" style="81"/>
    <col min="15361" max="15361" width="21.3984375" style="81" customWidth="1"/>
    <col min="15362" max="15362" width="42.8984375" style="81" customWidth="1"/>
    <col min="15363" max="15363" width="21.3984375" style="81" customWidth="1"/>
    <col min="15364" max="15364" width="14.19921875" style="81" customWidth="1"/>
    <col min="15365" max="15368" width="11.3984375" style="81" customWidth="1"/>
    <col min="15369" max="15369" width="71.3984375" style="81" customWidth="1"/>
    <col min="15370" max="15370" width="14.19921875" style="81" customWidth="1"/>
    <col min="15371" max="15616" width="8.69921875" style="81"/>
    <col min="15617" max="15617" width="21.3984375" style="81" customWidth="1"/>
    <col min="15618" max="15618" width="42.8984375" style="81" customWidth="1"/>
    <col min="15619" max="15619" width="21.3984375" style="81" customWidth="1"/>
    <col min="15620" max="15620" width="14.19921875" style="81" customWidth="1"/>
    <col min="15621" max="15624" width="11.3984375" style="81" customWidth="1"/>
    <col min="15625" max="15625" width="71.3984375" style="81" customWidth="1"/>
    <col min="15626" max="15626" width="14.19921875" style="81" customWidth="1"/>
    <col min="15627" max="15872" width="8.69921875" style="81"/>
    <col min="15873" max="15873" width="21.3984375" style="81" customWidth="1"/>
    <col min="15874" max="15874" width="42.8984375" style="81" customWidth="1"/>
    <col min="15875" max="15875" width="21.3984375" style="81" customWidth="1"/>
    <col min="15876" max="15876" width="14.19921875" style="81" customWidth="1"/>
    <col min="15877" max="15880" width="11.3984375" style="81" customWidth="1"/>
    <col min="15881" max="15881" width="71.3984375" style="81" customWidth="1"/>
    <col min="15882" max="15882" width="14.19921875" style="81" customWidth="1"/>
    <col min="15883" max="16128" width="8.69921875" style="81"/>
    <col min="16129" max="16129" width="21.3984375" style="81" customWidth="1"/>
    <col min="16130" max="16130" width="42.8984375" style="81" customWidth="1"/>
    <col min="16131" max="16131" width="21.3984375" style="81" customWidth="1"/>
    <col min="16132" max="16132" width="14.19921875" style="81" customWidth="1"/>
    <col min="16133" max="16136" width="11.3984375" style="81" customWidth="1"/>
    <col min="16137" max="16137" width="71.3984375" style="81" customWidth="1"/>
    <col min="16138" max="16138" width="14.19921875" style="81" customWidth="1"/>
    <col min="16139" max="16384" width="8.69921875" style="81"/>
  </cols>
  <sheetData>
    <row r="1" spans="1:10" x14ac:dyDescent="0.25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5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5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5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5">
      <c r="A5" s="82" t="s">
        <v>446</v>
      </c>
      <c r="B5" s="82" t="s">
        <v>447</v>
      </c>
      <c r="C5" s="82" t="s">
        <v>448</v>
      </c>
      <c r="D5" s="83" t="s">
        <v>449</v>
      </c>
      <c r="E5" s="84" t="s">
        <v>450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5">
      <c r="A6" s="82" t="s">
        <v>451</v>
      </c>
      <c r="B6" s="82" t="s">
        <v>452</v>
      </c>
      <c r="C6" s="82" t="s">
        <v>433</v>
      </c>
      <c r="D6" s="83" t="s">
        <v>434</v>
      </c>
      <c r="E6" s="84" t="s">
        <v>453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5">
      <c r="A7" s="82" t="s">
        <v>454</v>
      </c>
      <c r="B7" s="82" t="s">
        <v>455</v>
      </c>
      <c r="C7" s="82" t="s">
        <v>456</v>
      </c>
      <c r="D7" s="83" t="s">
        <v>434</v>
      </c>
      <c r="E7" s="84" t="s">
        <v>457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5">
      <c r="A8" s="82" t="s">
        <v>458</v>
      </c>
      <c r="B8" s="82" t="s">
        <v>459</v>
      </c>
      <c r="C8" s="82" t="s">
        <v>456</v>
      </c>
      <c r="D8" s="83" t="s">
        <v>434</v>
      </c>
      <c r="E8" s="84" t="s">
        <v>457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5">
      <c r="A9" s="82" t="s">
        <v>460</v>
      </c>
      <c r="B9" s="82" t="s">
        <v>461</v>
      </c>
      <c r="C9" s="82" t="s">
        <v>456</v>
      </c>
      <c r="D9" s="83" t="s">
        <v>434</v>
      </c>
      <c r="E9" s="84" t="s">
        <v>457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5">
      <c r="A10" s="82" t="s">
        <v>462</v>
      </c>
      <c r="B10" s="82" t="s">
        <v>463</v>
      </c>
      <c r="C10" s="82" t="s">
        <v>456</v>
      </c>
      <c r="D10" s="83" t="s">
        <v>434</v>
      </c>
      <c r="E10" s="84" t="s">
        <v>457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5">
      <c r="A11" s="82" t="s">
        <v>464</v>
      </c>
      <c r="B11" s="82" t="s">
        <v>465</v>
      </c>
      <c r="C11" s="82" t="s">
        <v>456</v>
      </c>
      <c r="D11" s="83" t="s">
        <v>434</v>
      </c>
      <c r="E11" s="84" t="s">
        <v>457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5">
      <c r="A12" s="82" t="s">
        <v>466</v>
      </c>
      <c r="B12" s="82" t="s">
        <v>467</v>
      </c>
      <c r="C12" s="82" t="s">
        <v>456</v>
      </c>
      <c r="D12" s="83" t="s">
        <v>434</v>
      </c>
      <c r="E12" s="84" t="s">
        <v>457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5">
      <c r="A13" s="82" t="s">
        <v>468</v>
      </c>
      <c r="B13" s="82" t="s">
        <v>469</v>
      </c>
      <c r="C13" s="82" t="s">
        <v>456</v>
      </c>
      <c r="D13" s="83" t="s">
        <v>434</v>
      </c>
      <c r="E13" s="84" t="s">
        <v>457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5">
      <c r="A14" s="82" t="s">
        <v>470</v>
      </c>
      <c r="B14" s="82" t="s">
        <v>471</v>
      </c>
      <c r="C14" s="82" t="s">
        <v>456</v>
      </c>
      <c r="D14" s="83" t="s">
        <v>434</v>
      </c>
      <c r="E14" s="84" t="s">
        <v>457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5">
      <c r="A15" s="82" t="s">
        <v>472</v>
      </c>
      <c r="B15" s="82" t="s">
        <v>473</v>
      </c>
      <c r="C15" s="82" t="s">
        <v>456</v>
      </c>
      <c r="D15" s="83" t="s">
        <v>434</v>
      </c>
      <c r="E15" s="84" t="s">
        <v>457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5">
      <c r="A16" s="82" t="s">
        <v>474</v>
      </c>
      <c r="B16" s="82" t="s">
        <v>475</v>
      </c>
      <c r="C16" s="82" t="s">
        <v>456</v>
      </c>
      <c r="D16" s="83" t="s">
        <v>434</v>
      </c>
      <c r="E16" s="84" t="s">
        <v>457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5">
      <c r="A17" s="82" t="s">
        <v>476</v>
      </c>
      <c r="B17" s="82" t="s">
        <v>477</v>
      </c>
      <c r="C17" s="82" t="s">
        <v>456</v>
      </c>
      <c r="D17" s="83" t="s">
        <v>434</v>
      </c>
      <c r="E17" s="84" t="s">
        <v>457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5">
      <c r="A18" s="82" t="s">
        <v>478</v>
      </c>
      <c r="B18" s="82" t="s">
        <v>479</v>
      </c>
      <c r="C18" s="82" t="s">
        <v>456</v>
      </c>
      <c r="D18" s="83" t="s">
        <v>434</v>
      </c>
      <c r="E18" s="84" t="s">
        <v>457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5">
      <c r="A19" s="82" t="s">
        <v>480</v>
      </c>
      <c r="B19" s="82" t="s">
        <v>481</v>
      </c>
      <c r="C19" s="82" t="s">
        <v>456</v>
      </c>
      <c r="D19" s="83" t="s">
        <v>434</v>
      </c>
      <c r="E19" s="84" t="s">
        <v>457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5">
      <c r="A20" s="82" t="s">
        <v>482</v>
      </c>
      <c r="B20" s="82" t="s">
        <v>483</v>
      </c>
      <c r="C20" s="82" t="s">
        <v>456</v>
      </c>
      <c r="D20" s="83" t="s">
        <v>434</v>
      </c>
      <c r="E20" s="84" t="s">
        <v>457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5">
      <c r="A21" s="82" t="s">
        <v>484</v>
      </c>
      <c r="B21" s="82" t="s">
        <v>485</v>
      </c>
      <c r="C21" s="82" t="s">
        <v>456</v>
      </c>
      <c r="D21" s="83" t="s">
        <v>434</v>
      </c>
      <c r="E21" s="84" t="s">
        <v>457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5">
      <c r="A22" s="82" t="s">
        <v>486</v>
      </c>
      <c r="B22" s="82" t="s">
        <v>487</v>
      </c>
      <c r="C22" s="82" t="s">
        <v>456</v>
      </c>
      <c r="D22" s="83" t="s">
        <v>434</v>
      </c>
      <c r="E22" s="84" t="s">
        <v>457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5">
      <c r="A23" s="82" t="s">
        <v>488</v>
      </c>
      <c r="B23" s="82" t="s">
        <v>489</v>
      </c>
      <c r="C23" s="82" t="s">
        <v>456</v>
      </c>
      <c r="D23" s="83" t="s">
        <v>434</v>
      </c>
      <c r="E23" s="84" t="s">
        <v>457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5">
      <c r="A24" s="82" t="s">
        <v>490</v>
      </c>
      <c r="B24" s="82" t="s">
        <v>491</v>
      </c>
      <c r="C24" s="82" t="s">
        <v>456</v>
      </c>
      <c r="D24" s="83" t="s">
        <v>434</v>
      </c>
      <c r="E24" s="84" t="s">
        <v>457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5">
      <c r="A25" s="82" t="s">
        <v>492</v>
      </c>
      <c r="B25" s="82" t="s">
        <v>493</v>
      </c>
      <c r="C25" s="82" t="s">
        <v>456</v>
      </c>
      <c r="D25" s="83" t="s">
        <v>434</v>
      </c>
      <c r="E25" s="84" t="s">
        <v>457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5">
      <c r="A26" s="82" t="s">
        <v>494</v>
      </c>
      <c r="B26" s="82" t="s">
        <v>495</v>
      </c>
      <c r="C26" s="82" t="s">
        <v>456</v>
      </c>
      <c r="D26" s="83" t="s">
        <v>434</v>
      </c>
      <c r="E26" s="84" t="s">
        <v>457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5">
      <c r="A27" s="82" t="s">
        <v>496</v>
      </c>
      <c r="B27" s="82" t="s">
        <v>497</v>
      </c>
      <c r="C27" s="82" t="s">
        <v>456</v>
      </c>
      <c r="D27" s="83" t="s">
        <v>434</v>
      </c>
      <c r="E27" s="84" t="s">
        <v>457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5">
      <c r="A28" s="82" t="s">
        <v>498</v>
      </c>
      <c r="B28" s="82" t="s">
        <v>499</v>
      </c>
      <c r="C28" s="82" t="s">
        <v>456</v>
      </c>
      <c r="D28" s="83" t="s">
        <v>434</v>
      </c>
      <c r="E28" s="84" t="s">
        <v>457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5">
      <c r="A29" s="82" t="s">
        <v>500</v>
      </c>
      <c r="B29" s="82" t="s">
        <v>501</v>
      </c>
      <c r="C29" s="82" t="s">
        <v>456</v>
      </c>
      <c r="D29" s="83" t="s">
        <v>434</v>
      </c>
      <c r="E29" s="84" t="s">
        <v>457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5">
      <c r="A30" s="82" t="s">
        <v>502</v>
      </c>
      <c r="B30" s="82" t="s">
        <v>503</v>
      </c>
      <c r="C30" s="82" t="s">
        <v>456</v>
      </c>
      <c r="D30" s="83" t="s">
        <v>434</v>
      </c>
      <c r="E30" s="84" t="s">
        <v>457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5">
      <c r="A31" s="82" t="s">
        <v>504</v>
      </c>
      <c r="B31" s="82" t="s">
        <v>505</v>
      </c>
      <c r="C31" s="82" t="s">
        <v>456</v>
      </c>
      <c r="D31" s="83" t="s">
        <v>434</v>
      </c>
      <c r="E31" s="84" t="s">
        <v>457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5">
      <c r="A32" s="82" t="s">
        <v>506</v>
      </c>
      <c r="B32" s="82" t="s">
        <v>507</v>
      </c>
      <c r="C32" s="82" t="s">
        <v>456</v>
      </c>
      <c r="D32" s="83" t="s">
        <v>434</v>
      </c>
      <c r="E32" s="84" t="s">
        <v>457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5">
      <c r="A33" s="82" t="s">
        <v>508</v>
      </c>
      <c r="B33" s="82" t="s">
        <v>509</v>
      </c>
      <c r="C33" s="82" t="s">
        <v>456</v>
      </c>
      <c r="D33" s="83" t="s">
        <v>434</v>
      </c>
      <c r="E33" s="84" t="s">
        <v>457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5">
      <c r="A34" s="82" t="s">
        <v>510</v>
      </c>
      <c r="B34" s="82" t="s">
        <v>511</v>
      </c>
      <c r="C34" s="82" t="s">
        <v>456</v>
      </c>
      <c r="D34" s="83" t="s">
        <v>434</v>
      </c>
      <c r="E34" s="84" t="s">
        <v>457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5">
      <c r="A35" s="82" t="s">
        <v>512</v>
      </c>
      <c r="B35" s="82" t="s">
        <v>513</v>
      </c>
      <c r="C35" s="82" t="s">
        <v>456</v>
      </c>
      <c r="D35" s="83" t="s">
        <v>434</v>
      </c>
      <c r="E35" s="84" t="s">
        <v>457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5">
      <c r="A36" s="82" t="s">
        <v>514</v>
      </c>
      <c r="B36" s="82" t="s">
        <v>515</v>
      </c>
      <c r="C36" s="82" t="s">
        <v>456</v>
      </c>
      <c r="D36" s="83" t="s">
        <v>434</v>
      </c>
      <c r="E36" s="84" t="s">
        <v>457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5">
      <c r="A37" s="82" t="s">
        <v>516</v>
      </c>
      <c r="B37" s="82" t="s">
        <v>517</v>
      </c>
      <c r="C37" s="82" t="s">
        <v>456</v>
      </c>
      <c r="D37" s="83" t="s">
        <v>434</v>
      </c>
      <c r="E37" s="84" t="s">
        <v>457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5">
      <c r="A38" s="82" t="s">
        <v>518</v>
      </c>
      <c r="B38" s="82" t="s">
        <v>519</v>
      </c>
      <c r="C38" s="82" t="s">
        <v>456</v>
      </c>
      <c r="D38" s="83" t="s">
        <v>434</v>
      </c>
      <c r="E38" s="84" t="s">
        <v>457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5">
      <c r="A39" s="82" t="s">
        <v>520</v>
      </c>
      <c r="B39" s="82" t="s">
        <v>521</v>
      </c>
      <c r="C39" s="82" t="s">
        <v>456</v>
      </c>
      <c r="D39" s="83" t="s">
        <v>434</v>
      </c>
      <c r="E39" s="84" t="s">
        <v>457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5">
      <c r="A40" s="82" t="s">
        <v>522</v>
      </c>
      <c r="B40" s="82" t="s">
        <v>523</v>
      </c>
      <c r="C40" s="82" t="s">
        <v>456</v>
      </c>
      <c r="D40" s="83" t="s">
        <v>434</v>
      </c>
      <c r="E40" s="84" t="s">
        <v>457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5">
      <c r="A41" s="82" t="s">
        <v>524</v>
      </c>
      <c r="B41" s="82" t="s">
        <v>525</v>
      </c>
      <c r="C41" s="82" t="s">
        <v>456</v>
      </c>
      <c r="D41" s="83" t="s">
        <v>434</v>
      </c>
      <c r="E41" s="84" t="s">
        <v>457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5">
      <c r="A42" s="82" t="s">
        <v>526</v>
      </c>
      <c r="B42" s="82" t="s">
        <v>527</v>
      </c>
      <c r="C42" s="82" t="s">
        <v>456</v>
      </c>
      <c r="D42" s="83" t="s">
        <v>434</v>
      </c>
      <c r="E42" s="84" t="s">
        <v>457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5">
      <c r="A43" s="82" t="s">
        <v>528</v>
      </c>
      <c r="B43" s="82" t="s">
        <v>529</v>
      </c>
      <c r="C43" s="82" t="s">
        <v>456</v>
      </c>
      <c r="D43" s="83" t="s">
        <v>434</v>
      </c>
      <c r="E43" s="84" t="s">
        <v>457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5">
      <c r="A44" s="82" t="s">
        <v>530</v>
      </c>
      <c r="B44" s="82" t="s">
        <v>531</v>
      </c>
      <c r="C44" s="82" t="s">
        <v>456</v>
      </c>
      <c r="D44" s="83" t="s">
        <v>434</v>
      </c>
      <c r="E44" s="84" t="s">
        <v>457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5">
      <c r="A45" s="82" t="s">
        <v>532</v>
      </c>
      <c r="B45" s="82" t="s">
        <v>533</v>
      </c>
      <c r="C45" s="82" t="s">
        <v>456</v>
      </c>
      <c r="D45" s="83" t="s">
        <v>434</v>
      </c>
      <c r="E45" s="84" t="s">
        <v>457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5">
      <c r="A46" s="82" t="s">
        <v>534</v>
      </c>
      <c r="B46" s="82" t="s">
        <v>535</v>
      </c>
      <c r="C46" s="82" t="s">
        <v>456</v>
      </c>
      <c r="D46" s="83" t="s">
        <v>434</v>
      </c>
      <c r="E46" s="84" t="s">
        <v>457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5">
      <c r="A47" s="82" t="s">
        <v>536</v>
      </c>
      <c r="B47" s="82" t="s">
        <v>537</v>
      </c>
      <c r="C47" s="82" t="s">
        <v>456</v>
      </c>
      <c r="D47" s="83" t="s">
        <v>434</v>
      </c>
      <c r="E47" s="84" t="s">
        <v>457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5">
      <c r="A48" s="82" t="s">
        <v>538</v>
      </c>
      <c r="B48" s="82" t="s">
        <v>539</v>
      </c>
      <c r="C48" s="82" t="s">
        <v>456</v>
      </c>
      <c r="D48" s="83" t="s">
        <v>434</v>
      </c>
      <c r="E48" s="84" t="s">
        <v>457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5">
      <c r="A49" s="82" t="s">
        <v>540</v>
      </c>
      <c r="B49" s="82" t="s">
        <v>541</v>
      </c>
      <c r="C49" s="82" t="s">
        <v>456</v>
      </c>
      <c r="D49" s="83" t="s">
        <v>434</v>
      </c>
      <c r="E49" s="84" t="s">
        <v>457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5">
      <c r="A50" s="82" t="s">
        <v>542</v>
      </c>
      <c r="B50" s="82" t="s">
        <v>543</v>
      </c>
      <c r="C50" s="82" t="s">
        <v>456</v>
      </c>
      <c r="D50" s="83" t="s">
        <v>434</v>
      </c>
      <c r="E50" s="84" t="s">
        <v>457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5">
      <c r="A51" s="82" t="s">
        <v>544</v>
      </c>
      <c r="B51" s="82" t="s">
        <v>545</v>
      </c>
      <c r="C51" s="82" t="s">
        <v>448</v>
      </c>
      <c r="D51" s="83" t="s">
        <v>434</v>
      </c>
      <c r="E51" s="84" t="s">
        <v>546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5">
      <c r="A52" s="82" t="s">
        <v>547</v>
      </c>
      <c r="B52" s="82" t="s">
        <v>548</v>
      </c>
      <c r="C52" s="82" t="s">
        <v>433</v>
      </c>
      <c r="D52" s="83" t="s">
        <v>549</v>
      </c>
      <c r="E52" s="84" t="s">
        <v>436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5">
      <c r="A53" s="82" t="s">
        <v>550</v>
      </c>
      <c r="B53" s="82" t="s">
        <v>551</v>
      </c>
      <c r="C53" s="82" t="s">
        <v>552</v>
      </c>
      <c r="D53" s="83" t="s">
        <v>434</v>
      </c>
      <c r="E53" s="84" t="s">
        <v>553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5">
      <c r="A54" s="82" t="s">
        <v>554</v>
      </c>
      <c r="B54" s="82" t="s">
        <v>555</v>
      </c>
      <c r="C54" s="82" t="s">
        <v>552</v>
      </c>
      <c r="D54" s="83" t="s">
        <v>434</v>
      </c>
      <c r="E54" s="84" t="s">
        <v>556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5">
      <c r="A55" s="82" t="s">
        <v>557</v>
      </c>
      <c r="B55" s="82" t="s">
        <v>558</v>
      </c>
      <c r="C55" s="82" t="s">
        <v>552</v>
      </c>
      <c r="D55" s="83" t="s">
        <v>434</v>
      </c>
      <c r="E55" s="84" t="s">
        <v>559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5">
      <c r="A56" s="82" t="s">
        <v>560</v>
      </c>
      <c r="B56" s="82" t="s">
        <v>311</v>
      </c>
      <c r="C56" s="82" t="s">
        <v>561</v>
      </c>
      <c r="D56" s="83" t="s">
        <v>434</v>
      </c>
      <c r="E56" s="84" t="s">
        <v>436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5">
      <c r="A57" s="82" t="s">
        <v>562</v>
      </c>
      <c r="B57" s="82" t="s">
        <v>563</v>
      </c>
      <c r="C57" s="82" t="s">
        <v>561</v>
      </c>
      <c r="D57" s="83" t="s">
        <v>434</v>
      </c>
      <c r="E57" s="84" t="s">
        <v>436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5">
      <c r="A58" s="82" t="s">
        <v>564</v>
      </c>
      <c r="B58" s="82" t="s">
        <v>321</v>
      </c>
      <c r="C58" s="82" t="s">
        <v>565</v>
      </c>
      <c r="D58" s="83" t="s">
        <v>566</v>
      </c>
      <c r="E58" s="84" t="s">
        <v>559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5">
      <c r="A59" s="82" t="s">
        <v>567</v>
      </c>
      <c r="B59" s="82" t="s">
        <v>267</v>
      </c>
      <c r="C59" s="82" t="s">
        <v>565</v>
      </c>
      <c r="D59" s="83" t="s">
        <v>566</v>
      </c>
      <c r="E59" s="84" t="s">
        <v>568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5">
      <c r="A60" s="82" t="s">
        <v>569</v>
      </c>
      <c r="B60" s="82" t="s">
        <v>261</v>
      </c>
      <c r="C60" s="82" t="s">
        <v>565</v>
      </c>
      <c r="D60" s="83" t="s">
        <v>566</v>
      </c>
      <c r="E60" s="84" t="s">
        <v>568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5">
      <c r="A61" s="82" t="s">
        <v>570</v>
      </c>
      <c r="B61" s="82" t="s">
        <v>415</v>
      </c>
      <c r="C61" s="82" t="s">
        <v>565</v>
      </c>
      <c r="D61" s="83" t="s">
        <v>566</v>
      </c>
      <c r="E61" s="84" t="s">
        <v>571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5">
      <c r="A62" s="82" t="s">
        <v>572</v>
      </c>
      <c r="B62" s="82" t="s">
        <v>262</v>
      </c>
      <c r="C62" s="82" t="s">
        <v>565</v>
      </c>
      <c r="D62" s="83" t="s">
        <v>566</v>
      </c>
      <c r="E62" s="84" t="s">
        <v>573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5">
      <c r="A63" s="82" t="s">
        <v>574</v>
      </c>
      <c r="B63" s="82" t="s">
        <v>268</v>
      </c>
      <c r="C63" s="82" t="s">
        <v>565</v>
      </c>
      <c r="D63" s="83" t="s">
        <v>566</v>
      </c>
      <c r="E63" s="84" t="s">
        <v>573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5">
      <c r="A64" s="82" t="s">
        <v>575</v>
      </c>
      <c r="B64" s="82" t="s">
        <v>263</v>
      </c>
      <c r="C64" s="82" t="s">
        <v>565</v>
      </c>
      <c r="D64" s="83" t="s">
        <v>566</v>
      </c>
      <c r="E64" s="84" t="s">
        <v>576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5">
      <c r="A65" s="82" t="s">
        <v>577</v>
      </c>
      <c r="B65" s="82" t="s">
        <v>270</v>
      </c>
      <c r="C65" s="82" t="s">
        <v>565</v>
      </c>
      <c r="D65" s="83" t="s">
        <v>566</v>
      </c>
      <c r="E65" s="84" t="s">
        <v>578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5">
      <c r="A66" s="82" t="s">
        <v>579</v>
      </c>
      <c r="B66" s="82" t="s">
        <v>580</v>
      </c>
      <c r="C66" s="82" t="s">
        <v>565</v>
      </c>
      <c r="D66" s="83" t="s">
        <v>566</v>
      </c>
      <c r="E66" s="84" t="s">
        <v>559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5">
      <c r="A67" s="82" t="s">
        <v>581</v>
      </c>
      <c r="B67" s="82" t="s">
        <v>265</v>
      </c>
      <c r="C67" s="82" t="s">
        <v>565</v>
      </c>
      <c r="D67" s="83" t="s">
        <v>566</v>
      </c>
      <c r="E67" s="84" t="s">
        <v>573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5">
      <c r="A68" s="82" t="s">
        <v>582</v>
      </c>
      <c r="B68" s="82" t="s">
        <v>583</v>
      </c>
      <c r="C68" s="82" t="s">
        <v>565</v>
      </c>
      <c r="D68" s="83" t="s">
        <v>566</v>
      </c>
      <c r="E68" s="84" t="s">
        <v>573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5">
      <c r="A69" s="82" t="s">
        <v>584</v>
      </c>
      <c r="B69" s="82" t="s">
        <v>585</v>
      </c>
      <c r="C69" s="82" t="s">
        <v>586</v>
      </c>
      <c r="D69" s="83" t="s">
        <v>587</v>
      </c>
      <c r="E69" s="84" t="s">
        <v>588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589</v>
      </c>
    </row>
    <row r="70" spans="1:10" x14ac:dyDescent="0.25">
      <c r="A70" s="82" t="s">
        <v>590</v>
      </c>
      <c r="B70" s="82" t="s">
        <v>421</v>
      </c>
      <c r="C70" s="82" t="s">
        <v>552</v>
      </c>
      <c r="D70" s="83" t="s">
        <v>434</v>
      </c>
      <c r="E70" s="84" t="s">
        <v>591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5">
      <c r="A71" s="82" t="s">
        <v>592</v>
      </c>
      <c r="B71" s="82" t="s">
        <v>593</v>
      </c>
      <c r="C71" s="82" t="s">
        <v>594</v>
      </c>
      <c r="D71" s="83" t="s">
        <v>434</v>
      </c>
      <c r="E71" s="84" t="s">
        <v>453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5">
      <c r="A72" s="82" t="s">
        <v>595</v>
      </c>
      <c r="B72" s="82" t="s">
        <v>301</v>
      </c>
      <c r="C72" s="82" t="s">
        <v>586</v>
      </c>
      <c r="D72" s="83" t="s">
        <v>434</v>
      </c>
      <c r="E72" s="84" t="s">
        <v>559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5">
      <c r="A73" s="82" t="s">
        <v>596</v>
      </c>
      <c r="B73" s="82" t="s">
        <v>368</v>
      </c>
      <c r="C73" s="82" t="s">
        <v>561</v>
      </c>
      <c r="D73" s="83" t="s">
        <v>566</v>
      </c>
      <c r="E73" s="84" t="s">
        <v>571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5">
      <c r="A74" s="82" t="s">
        <v>597</v>
      </c>
      <c r="B74" s="82" t="s">
        <v>598</v>
      </c>
      <c r="C74" s="82" t="s">
        <v>561</v>
      </c>
      <c r="D74" s="83" t="s">
        <v>566</v>
      </c>
      <c r="E74" s="84" t="s">
        <v>576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5">
      <c r="A75" s="82" t="s">
        <v>599</v>
      </c>
      <c r="B75" s="82" t="s">
        <v>600</v>
      </c>
      <c r="C75" s="82" t="s">
        <v>552</v>
      </c>
      <c r="D75" s="83" t="s">
        <v>434</v>
      </c>
      <c r="E75" s="84" t="s">
        <v>591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5">
      <c r="A76" s="82" t="s">
        <v>601</v>
      </c>
      <c r="B76" s="82" t="s">
        <v>358</v>
      </c>
      <c r="C76" s="82" t="s">
        <v>561</v>
      </c>
      <c r="D76" s="83" t="s">
        <v>434</v>
      </c>
      <c r="E76" s="84" t="s">
        <v>436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5">
      <c r="A77" s="82" t="s">
        <v>602</v>
      </c>
      <c r="B77" s="82" t="s">
        <v>359</v>
      </c>
      <c r="C77" s="82" t="s">
        <v>561</v>
      </c>
      <c r="D77" s="83" t="s">
        <v>434</v>
      </c>
      <c r="E77" s="84" t="s">
        <v>603</v>
      </c>
      <c r="F77" s="84" t="s">
        <v>436</v>
      </c>
      <c r="G77" s="85" t="s">
        <v>437</v>
      </c>
      <c r="H77" s="85" t="s">
        <v>437</v>
      </c>
      <c r="I77" s="82" t="s">
        <v>604</v>
      </c>
      <c r="J77" s="86" t="s">
        <v>438</v>
      </c>
    </row>
    <row r="78" spans="1:10" x14ac:dyDescent="0.25">
      <c r="A78" s="82" t="s">
        <v>605</v>
      </c>
      <c r="B78" s="82" t="s">
        <v>247</v>
      </c>
      <c r="C78" s="82" t="s">
        <v>594</v>
      </c>
      <c r="D78" s="83" t="s">
        <v>606</v>
      </c>
      <c r="E78" s="84" t="s">
        <v>435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5">
      <c r="A79" s="82" t="s">
        <v>607</v>
      </c>
      <c r="B79" s="82" t="s">
        <v>362</v>
      </c>
      <c r="C79" s="82" t="s">
        <v>561</v>
      </c>
      <c r="D79" s="83" t="s">
        <v>434</v>
      </c>
      <c r="E79" s="84" t="s">
        <v>608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5">
      <c r="A80" s="82" t="s">
        <v>609</v>
      </c>
      <c r="B80" s="82" t="s">
        <v>381</v>
      </c>
      <c r="C80" s="82" t="s">
        <v>594</v>
      </c>
      <c r="D80" s="83" t="s">
        <v>434</v>
      </c>
      <c r="E80" s="84" t="s">
        <v>608</v>
      </c>
      <c r="F80" s="84" t="s">
        <v>436</v>
      </c>
      <c r="G80" s="85" t="s">
        <v>437</v>
      </c>
      <c r="H80" s="85" t="s">
        <v>437</v>
      </c>
      <c r="I80" s="82" t="s">
        <v>610</v>
      </c>
      <c r="J80" s="86" t="s">
        <v>438</v>
      </c>
    </row>
    <row r="81" spans="1:10" x14ac:dyDescent="0.25">
      <c r="A81" s="82" t="s">
        <v>611</v>
      </c>
      <c r="B81" s="82" t="s">
        <v>382</v>
      </c>
      <c r="C81" s="82" t="s">
        <v>594</v>
      </c>
      <c r="D81" s="83" t="s">
        <v>434</v>
      </c>
      <c r="E81" s="84" t="s">
        <v>608</v>
      </c>
      <c r="F81" s="84" t="s">
        <v>436</v>
      </c>
      <c r="G81" s="85" t="s">
        <v>437</v>
      </c>
      <c r="H81" s="85" t="s">
        <v>437</v>
      </c>
      <c r="I81" s="82" t="s">
        <v>610</v>
      </c>
      <c r="J81" s="86" t="s">
        <v>438</v>
      </c>
    </row>
    <row r="82" spans="1:10" x14ac:dyDescent="0.25">
      <c r="A82" s="82" t="s">
        <v>612</v>
      </c>
      <c r="B82" s="82" t="s">
        <v>416</v>
      </c>
      <c r="C82" s="82" t="s">
        <v>561</v>
      </c>
      <c r="D82" s="83" t="s">
        <v>434</v>
      </c>
      <c r="E82" s="84" t="s">
        <v>613</v>
      </c>
      <c r="F82" s="84" t="s">
        <v>436</v>
      </c>
      <c r="G82" s="85" t="s">
        <v>437</v>
      </c>
      <c r="H82" s="85" t="s">
        <v>437</v>
      </c>
      <c r="I82" s="82" t="s">
        <v>614</v>
      </c>
      <c r="J82" s="86" t="s">
        <v>438</v>
      </c>
    </row>
    <row r="83" spans="1:10" x14ac:dyDescent="0.25">
      <c r="A83" s="82" t="s">
        <v>615</v>
      </c>
      <c r="B83" s="82" t="s">
        <v>616</v>
      </c>
      <c r="C83" s="82" t="s">
        <v>594</v>
      </c>
      <c r="D83" s="83" t="s">
        <v>566</v>
      </c>
      <c r="E83" s="84" t="s">
        <v>546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5">
      <c r="A84" s="82" t="s">
        <v>617</v>
      </c>
      <c r="B84" s="82" t="s">
        <v>282</v>
      </c>
      <c r="C84" s="82" t="s">
        <v>594</v>
      </c>
      <c r="D84" s="83" t="s">
        <v>618</v>
      </c>
      <c r="E84" s="84" t="s">
        <v>591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5">
      <c r="A85" s="82" t="s">
        <v>619</v>
      </c>
      <c r="B85" s="82" t="s">
        <v>620</v>
      </c>
      <c r="C85" s="82" t="s">
        <v>594</v>
      </c>
      <c r="D85" s="83" t="s">
        <v>434</v>
      </c>
      <c r="E85" s="84" t="s">
        <v>559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5">
      <c r="A86" s="82" t="s">
        <v>621</v>
      </c>
      <c r="B86" s="82" t="s">
        <v>400</v>
      </c>
      <c r="C86" s="82" t="s">
        <v>594</v>
      </c>
      <c r="D86" s="83" t="s">
        <v>434</v>
      </c>
      <c r="E86" s="84" t="s">
        <v>568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5">
      <c r="A87" s="82" t="s">
        <v>622</v>
      </c>
      <c r="B87" s="82" t="s">
        <v>399</v>
      </c>
      <c r="C87" s="82" t="s">
        <v>594</v>
      </c>
      <c r="D87" s="83" t="s">
        <v>434</v>
      </c>
      <c r="E87" s="84" t="s">
        <v>559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5">
      <c r="A88" s="82" t="s">
        <v>623</v>
      </c>
      <c r="B88" s="82" t="s">
        <v>401</v>
      </c>
      <c r="C88" s="82" t="s">
        <v>594</v>
      </c>
      <c r="D88" s="83" t="s">
        <v>434</v>
      </c>
      <c r="E88" s="84" t="s">
        <v>568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5">
      <c r="A89" s="82" t="s">
        <v>624</v>
      </c>
      <c r="B89" s="82" t="s">
        <v>398</v>
      </c>
      <c r="C89" s="82" t="s">
        <v>594</v>
      </c>
      <c r="D89" s="83" t="s">
        <v>434</v>
      </c>
      <c r="E89" s="84" t="s">
        <v>559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5">
      <c r="A90" s="82" t="s">
        <v>625</v>
      </c>
      <c r="B90" s="82" t="s">
        <v>626</v>
      </c>
      <c r="C90" s="82" t="s">
        <v>594</v>
      </c>
      <c r="D90" s="83" t="s">
        <v>566</v>
      </c>
      <c r="E90" s="84" t="s">
        <v>627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5">
      <c r="A91" s="82" t="s">
        <v>628</v>
      </c>
      <c r="B91" s="82" t="s">
        <v>629</v>
      </c>
      <c r="C91" s="82" t="s">
        <v>594</v>
      </c>
      <c r="D91" s="83" t="s">
        <v>566</v>
      </c>
      <c r="E91" s="84" t="s">
        <v>627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5">
      <c r="A92" s="82" t="s">
        <v>630</v>
      </c>
      <c r="B92" s="82" t="s">
        <v>389</v>
      </c>
      <c r="C92" s="82" t="s">
        <v>594</v>
      </c>
      <c r="D92" s="83" t="s">
        <v>566</v>
      </c>
      <c r="E92" s="84" t="s">
        <v>627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5">
      <c r="A93" s="82" t="s">
        <v>631</v>
      </c>
      <c r="B93" s="82" t="s">
        <v>390</v>
      </c>
      <c r="C93" s="82" t="s">
        <v>594</v>
      </c>
      <c r="D93" s="83" t="s">
        <v>566</v>
      </c>
      <c r="E93" s="84" t="s">
        <v>627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5">
      <c r="A94" s="82" t="s">
        <v>632</v>
      </c>
      <c r="B94" s="82" t="s">
        <v>633</v>
      </c>
      <c r="C94" s="82" t="s">
        <v>594</v>
      </c>
      <c r="D94" s="83" t="s">
        <v>566</v>
      </c>
      <c r="E94" s="84" t="s">
        <v>627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5">
      <c r="A95" s="82" t="s">
        <v>634</v>
      </c>
      <c r="B95" s="82" t="s">
        <v>635</v>
      </c>
      <c r="C95" s="82" t="s">
        <v>594</v>
      </c>
      <c r="D95" s="83" t="s">
        <v>566</v>
      </c>
      <c r="E95" s="84" t="s">
        <v>627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5">
      <c r="A96" s="82" t="s">
        <v>636</v>
      </c>
      <c r="B96" s="82" t="s">
        <v>637</v>
      </c>
      <c r="C96" s="82" t="s">
        <v>638</v>
      </c>
      <c r="D96" s="83" t="s">
        <v>434</v>
      </c>
      <c r="E96" s="84" t="s">
        <v>639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5">
      <c r="A97" s="82" t="s">
        <v>640</v>
      </c>
      <c r="B97" s="82" t="s">
        <v>369</v>
      </c>
      <c r="C97" s="82" t="s">
        <v>431</v>
      </c>
      <c r="D97" s="83" t="s">
        <v>641</v>
      </c>
      <c r="E97" s="84" t="s">
        <v>578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5">
      <c r="A98" s="82" t="s">
        <v>642</v>
      </c>
      <c r="B98" s="82" t="s">
        <v>420</v>
      </c>
      <c r="C98" s="82" t="s">
        <v>561</v>
      </c>
      <c r="D98" s="83" t="s">
        <v>434</v>
      </c>
      <c r="E98" s="84" t="s">
        <v>608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5">
      <c r="A99" s="82" t="s">
        <v>643</v>
      </c>
      <c r="B99" s="82" t="s">
        <v>402</v>
      </c>
      <c r="C99" s="82" t="s">
        <v>594</v>
      </c>
      <c r="D99" s="83" t="s">
        <v>434</v>
      </c>
      <c r="E99" s="84" t="s">
        <v>608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5">
      <c r="A100" s="82" t="s">
        <v>644</v>
      </c>
      <c r="B100" s="82" t="s">
        <v>645</v>
      </c>
      <c r="C100" s="82" t="s">
        <v>646</v>
      </c>
      <c r="D100" s="83" t="s">
        <v>566</v>
      </c>
      <c r="E100" s="84" t="s">
        <v>457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5">
      <c r="A101" s="82" t="s">
        <v>647</v>
      </c>
      <c r="B101" s="82" t="s">
        <v>648</v>
      </c>
      <c r="C101" s="82" t="s">
        <v>646</v>
      </c>
      <c r="D101" s="83" t="s">
        <v>434</v>
      </c>
      <c r="E101" s="84" t="s">
        <v>649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5">
      <c r="A102" s="82" t="s">
        <v>650</v>
      </c>
      <c r="B102" s="82" t="s">
        <v>651</v>
      </c>
      <c r="C102" s="82" t="s">
        <v>646</v>
      </c>
      <c r="D102" s="83" t="s">
        <v>566</v>
      </c>
      <c r="E102" s="84" t="s">
        <v>652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5">
      <c r="A103" s="82" t="s">
        <v>653</v>
      </c>
      <c r="B103" s="82" t="s">
        <v>654</v>
      </c>
      <c r="C103" s="82" t="s">
        <v>646</v>
      </c>
      <c r="D103" s="83" t="s">
        <v>566</v>
      </c>
      <c r="E103" s="84" t="s">
        <v>571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5">
      <c r="A104" s="82" t="s">
        <v>655</v>
      </c>
      <c r="B104" s="82" t="s">
        <v>656</v>
      </c>
      <c r="C104" s="82" t="s">
        <v>646</v>
      </c>
      <c r="D104" s="83" t="s">
        <v>566</v>
      </c>
      <c r="E104" s="84" t="s">
        <v>649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5">
      <c r="A105" s="82" t="s">
        <v>657</v>
      </c>
      <c r="B105" s="82" t="s">
        <v>658</v>
      </c>
      <c r="C105" s="82" t="s">
        <v>646</v>
      </c>
      <c r="D105" s="83" t="s">
        <v>566</v>
      </c>
      <c r="E105" s="84" t="s">
        <v>649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5">
      <c r="A106" s="82" t="s">
        <v>659</v>
      </c>
      <c r="B106" s="82" t="s">
        <v>660</v>
      </c>
      <c r="C106" s="82" t="s">
        <v>646</v>
      </c>
      <c r="D106" s="83" t="s">
        <v>566</v>
      </c>
      <c r="E106" s="84" t="s">
        <v>649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5">
      <c r="A107" s="82" t="s">
        <v>661</v>
      </c>
      <c r="B107" s="82" t="s">
        <v>662</v>
      </c>
      <c r="C107" s="82" t="s">
        <v>646</v>
      </c>
      <c r="D107" s="83" t="s">
        <v>566</v>
      </c>
      <c r="E107" s="84" t="s">
        <v>573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5">
      <c r="A108" s="82" t="s">
        <v>663</v>
      </c>
      <c r="B108" s="82" t="s">
        <v>664</v>
      </c>
      <c r="C108" s="82" t="s">
        <v>646</v>
      </c>
      <c r="D108" s="83" t="s">
        <v>566</v>
      </c>
      <c r="E108" s="84" t="s">
        <v>652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5">
      <c r="A109" s="82" t="s">
        <v>665</v>
      </c>
      <c r="B109" s="82" t="s">
        <v>666</v>
      </c>
      <c r="C109" s="82" t="s">
        <v>646</v>
      </c>
      <c r="D109" s="83" t="s">
        <v>566</v>
      </c>
      <c r="E109" s="84" t="s">
        <v>649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5">
      <c r="A110" s="82" t="s">
        <v>667</v>
      </c>
      <c r="B110" s="82" t="s">
        <v>668</v>
      </c>
      <c r="C110" s="82" t="s">
        <v>646</v>
      </c>
      <c r="D110" s="83" t="s">
        <v>566</v>
      </c>
      <c r="E110" s="84" t="s">
        <v>652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5">
      <c r="A111" s="82" t="s">
        <v>669</v>
      </c>
      <c r="B111" s="82" t="s">
        <v>670</v>
      </c>
      <c r="C111" s="82" t="s">
        <v>646</v>
      </c>
      <c r="D111" s="83" t="s">
        <v>566</v>
      </c>
      <c r="E111" s="84" t="s">
        <v>571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5">
      <c r="A112" s="82" t="s">
        <v>671</v>
      </c>
      <c r="B112" s="82" t="s">
        <v>672</v>
      </c>
      <c r="C112" s="82" t="s">
        <v>646</v>
      </c>
      <c r="D112" s="83" t="s">
        <v>566</v>
      </c>
      <c r="E112" s="84" t="s">
        <v>573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5">
      <c r="A113" s="82" t="s">
        <v>673</v>
      </c>
      <c r="B113" s="82" t="s">
        <v>674</v>
      </c>
      <c r="C113" s="82" t="s">
        <v>646</v>
      </c>
      <c r="D113" s="83" t="s">
        <v>566</v>
      </c>
      <c r="E113" s="84" t="s">
        <v>675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5">
      <c r="A114" s="82" t="s">
        <v>676</v>
      </c>
      <c r="B114" s="82" t="s">
        <v>677</v>
      </c>
      <c r="C114" s="82" t="s">
        <v>646</v>
      </c>
      <c r="D114" s="83" t="s">
        <v>566</v>
      </c>
      <c r="E114" s="84" t="s">
        <v>652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5">
      <c r="A115" s="82" t="s">
        <v>678</v>
      </c>
      <c r="B115" s="82" t="s">
        <v>679</v>
      </c>
      <c r="C115" s="82" t="s">
        <v>646</v>
      </c>
      <c r="D115" s="83" t="s">
        <v>566</v>
      </c>
      <c r="E115" s="84" t="s">
        <v>680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5">
      <c r="A116" s="82" t="s">
        <v>681</v>
      </c>
      <c r="B116" s="82" t="s">
        <v>682</v>
      </c>
      <c r="C116" s="82" t="s">
        <v>646</v>
      </c>
      <c r="D116" s="83" t="s">
        <v>566</v>
      </c>
      <c r="E116" s="84" t="s">
        <v>652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5">
      <c r="A117" s="82" t="s">
        <v>683</v>
      </c>
      <c r="B117" s="82" t="s">
        <v>684</v>
      </c>
      <c r="C117" s="82" t="s">
        <v>646</v>
      </c>
      <c r="D117" s="83" t="s">
        <v>566</v>
      </c>
      <c r="E117" s="84" t="s">
        <v>576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5">
      <c r="A118" s="82" t="s">
        <v>685</v>
      </c>
      <c r="B118" s="82" t="s">
        <v>686</v>
      </c>
      <c r="C118" s="82" t="s">
        <v>646</v>
      </c>
      <c r="D118" s="83" t="s">
        <v>566</v>
      </c>
      <c r="E118" s="84" t="s">
        <v>568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5">
      <c r="A119" s="82" t="s">
        <v>687</v>
      </c>
      <c r="B119" s="82" t="s">
        <v>688</v>
      </c>
      <c r="C119" s="82" t="s">
        <v>646</v>
      </c>
      <c r="D119" s="83" t="s">
        <v>566</v>
      </c>
      <c r="E119" s="84" t="s">
        <v>568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5">
      <c r="A120" s="82" t="s">
        <v>689</v>
      </c>
      <c r="B120" s="82" t="s">
        <v>690</v>
      </c>
      <c r="C120" s="82" t="s">
        <v>646</v>
      </c>
      <c r="D120" s="83" t="s">
        <v>566</v>
      </c>
      <c r="E120" s="84" t="s">
        <v>559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5">
      <c r="A121" s="82" t="s">
        <v>691</v>
      </c>
      <c r="B121" s="82" t="s">
        <v>692</v>
      </c>
      <c r="C121" s="82" t="s">
        <v>646</v>
      </c>
      <c r="D121" s="83" t="s">
        <v>566</v>
      </c>
      <c r="E121" s="84" t="s">
        <v>435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5">
      <c r="A122" s="82" t="s">
        <v>693</v>
      </c>
      <c r="B122" s="82" t="s">
        <v>694</v>
      </c>
      <c r="C122" s="82" t="s">
        <v>646</v>
      </c>
      <c r="D122" s="83" t="s">
        <v>566</v>
      </c>
      <c r="E122" s="84" t="s">
        <v>568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5">
      <c r="A123" s="82" t="s">
        <v>695</v>
      </c>
      <c r="B123" s="82" t="s">
        <v>696</v>
      </c>
      <c r="C123" s="82" t="s">
        <v>646</v>
      </c>
      <c r="D123" s="83" t="s">
        <v>566</v>
      </c>
      <c r="E123" s="84" t="s">
        <v>553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5">
      <c r="A124" s="82" t="s">
        <v>697</v>
      </c>
      <c r="B124" s="82" t="s">
        <v>698</v>
      </c>
      <c r="C124" s="82" t="s">
        <v>646</v>
      </c>
      <c r="D124" s="83" t="s">
        <v>566</v>
      </c>
      <c r="E124" s="84" t="s">
        <v>613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5">
      <c r="A125" s="82" t="s">
        <v>699</v>
      </c>
      <c r="B125" s="82" t="s">
        <v>700</v>
      </c>
      <c r="C125" s="82" t="s">
        <v>646</v>
      </c>
      <c r="D125" s="83" t="s">
        <v>566</v>
      </c>
      <c r="E125" s="84" t="s">
        <v>573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5">
      <c r="A126" s="82" t="s">
        <v>701</v>
      </c>
      <c r="B126" s="82" t="s">
        <v>702</v>
      </c>
      <c r="C126" s="82" t="s">
        <v>646</v>
      </c>
      <c r="D126" s="83" t="s">
        <v>566</v>
      </c>
      <c r="E126" s="84" t="s">
        <v>571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5">
      <c r="A127" s="82" t="s">
        <v>703</v>
      </c>
      <c r="B127" s="82" t="s">
        <v>704</v>
      </c>
      <c r="C127" s="82" t="s">
        <v>646</v>
      </c>
      <c r="D127" s="83" t="s">
        <v>566</v>
      </c>
      <c r="E127" s="84" t="s">
        <v>571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5">
      <c r="A128" s="82" t="s">
        <v>705</v>
      </c>
      <c r="B128" s="82" t="s">
        <v>706</v>
      </c>
      <c r="C128" s="82" t="s">
        <v>646</v>
      </c>
      <c r="D128" s="83" t="s">
        <v>566</v>
      </c>
      <c r="E128" s="84" t="s">
        <v>578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5">
      <c r="A129" s="82" t="s">
        <v>707</v>
      </c>
      <c r="B129" s="82" t="s">
        <v>708</v>
      </c>
      <c r="C129" s="82" t="s">
        <v>646</v>
      </c>
      <c r="D129" s="83" t="s">
        <v>566</v>
      </c>
      <c r="E129" s="84" t="s">
        <v>559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5">
      <c r="A130" s="82" t="s">
        <v>709</v>
      </c>
      <c r="B130" s="82" t="s">
        <v>710</v>
      </c>
      <c r="C130" s="82" t="s">
        <v>646</v>
      </c>
      <c r="D130" s="83" t="s">
        <v>566</v>
      </c>
      <c r="E130" s="84" t="s">
        <v>578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5">
      <c r="A131" s="82" t="s">
        <v>711</v>
      </c>
      <c r="B131" s="82" t="s">
        <v>712</v>
      </c>
      <c r="C131" s="82" t="s">
        <v>646</v>
      </c>
      <c r="D131" s="83" t="s">
        <v>566</v>
      </c>
      <c r="E131" s="84" t="s">
        <v>713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5">
      <c r="A132" s="82" t="s">
        <v>714</v>
      </c>
      <c r="B132" s="82" t="s">
        <v>715</v>
      </c>
      <c r="C132" s="82" t="s">
        <v>646</v>
      </c>
      <c r="D132" s="83" t="s">
        <v>566</v>
      </c>
      <c r="E132" s="84" t="s">
        <v>639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5">
      <c r="A133" s="82" t="s">
        <v>716</v>
      </c>
      <c r="B133" s="82" t="s">
        <v>717</v>
      </c>
      <c r="C133" s="82" t="s">
        <v>646</v>
      </c>
      <c r="D133" s="83" t="s">
        <v>566</v>
      </c>
      <c r="E133" s="84" t="s">
        <v>453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5">
      <c r="A134" s="82" t="s">
        <v>718</v>
      </c>
      <c r="B134" s="82" t="s">
        <v>719</v>
      </c>
      <c r="C134" s="82" t="s">
        <v>646</v>
      </c>
      <c r="D134" s="83" t="s">
        <v>566</v>
      </c>
      <c r="E134" s="84" t="s">
        <v>591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5">
      <c r="A135" s="82" t="s">
        <v>720</v>
      </c>
      <c r="B135" s="82" t="s">
        <v>721</v>
      </c>
      <c r="C135" s="82" t="s">
        <v>646</v>
      </c>
      <c r="D135" s="83" t="s">
        <v>566</v>
      </c>
      <c r="E135" s="84" t="s">
        <v>568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5">
      <c r="A136" s="82" t="s">
        <v>722</v>
      </c>
      <c r="B136" s="82" t="s">
        <v>723</v>
      </c>
      <c r="C136" s="82" t="s">
        <v>646</v>
      </c>
      <c r="D136" s="83" t="s">
        <v>566</v>
      </c>
      <c r="E136" s="84" t="s">
        <v>568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5">
      <c r="A137" s="82" t="s">
        <v>724</v>
      </c>
      <c r="B137" s="82" t="s">
        <v>725</v>
      </c>
      <c r="C137" s="82" t="s">
        <v>646</v>
      </c>
      <c r="D137" s="83" t="s">
        <v>434</v>
      </c>
      <c r="E137" s="84" t="s">
        <v>613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5">
      <c r="A138" s="82" t="s">
        <v>726</v>
      </c>
      <c r="B138" s="82" t="s">
        <v>727</v>
      </c>
      <c r="C138" s="82" t="s">
        <v>646</v>
      </c>
      <c r="D138" s="83" t="s">
        <v>434</v>
      </c>
      <c r="E138" s="84" t="s">
        <v>591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5">
      <c r="A139" s="82" t="s">
        <v>728</v>
      </c>
      <c r="B139" s="82" t="s">
        <v>729</v>
      </c>
      <c r="C139" s="82" t="s">
        <v>646</v>
      </c>
      <c r="D139" s="83" t="s">
        <v>434</v>
      </c>
      <c r="E139" s="84" t="s">
        <v>591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5">
      <c r="A140" s="82" t="s">
        <v>730</v>
      </c>
      <c r="B140" s="82" t="s">
        <v>731</v>
      </c>
      <c r="C140" s="82" t="s">
        <v>561</v>
      </c>
      <c r="D140" s="83" t="s">
        <v>434</v>
      </c>
      <c r="E140" s="84" t="s">
        <v>559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5">
      <c r="A141" s="82" t="s">
        <v>732</v>
      </c>
      <c r="B141" s="82" t="s">
        <v>733</v>
      </c>
      <c r="C141" s="82" t="s">
        <v>594</v>
      </c>
      <c r="D141" s="83" t="s">
        <v>434</v>
      </c>
      <c r="E141" s="84" t="s">
        <v>608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5">
      <c r="A142" s="82" t="s">
        <v>734</v>
      </c>
      <c r="B142" s="82" t="s">
        <v>735</v>
      </c>
      <c r="C142" s="82" t="s">
        <v>646</v>
      </c>
      <c r="D142" s="83" t="s">
        <v>434</v>
      </c>
      <c r="E142" s="84" t="s">
        <v>576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5">
      <c r="A143" s="82" t="s">
        <v>736</v>
      </c>
      <c r="B143" s="82" t="s">
        <v>737</v>
      </c>
      <c r="C143" s="82" t="s">
        <v>646</v>
      </c>
      <c r="D143" s="83" t="s">
        <v>566</v>
      </c>
      <c r="E143" s="84" t="s">
        <v>608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5">
      <c r="A144" s="82" t="s">
        <v>738</v>
      </c>
      <c r="B144" s="82" t="s">
        <v>739</v>
      </c>
      <c r="C144" s="82" t="s">
        <v>646</v>
      </c>
      <c r="D144" s="83" t="s">
        <v>566</v>
      </c>
      <c r="E144" s="84" t="s">
        <v>559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5">
      <c r="A145" s="82" t="s">
        <v>740</v>
      </c>
      <c r="B145" s="82" t="s">
        <v>741</v>
      </c>
      <c r="C145" s="82" t="s">
        <v>646</v>
      </c>
      <c r="D145" s="83" t="s">
        <v>434</v>
      </c>
      <c r="E145" s="84" t="s">
        <v>591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5">
      <c r="A146" s="82" t="s">
        <v>742</v>
      </c>
      <c r="B146" s="82" t="s">
        <v>743</v>
      </c>
      <c r="C146" s="82" t="s">
        <v>646</v>
      </c>
      <c r="D146" s="83" t="s">
        <v>606</v>
      </c>
      <c r="E146" s="84" t="s">
        <v>608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5">
      <c r="A147" s="82" t="s">
        <v>744</v>
      </c>
      <c r="B147" s="82" t="s">
        <v>745</v>
      </c>
      <c r="C147" s="82" t="s">
        <v>646</v>
      </c>
      <c r="D147" s="83" t="s">
        <v>434</v>
      </c>
      <c r="E147" s="84" t="s">
        <v>746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5">
      <c r="A148" s="82" t="s">
        <v>747</v>
      </c>
      <c r="B148" s="82" t="s">
        <v>748</v>
      </c>
      <c r="C148" s="82" t="s">
        <v>646</v>
      </c>
      <c r="D148" s="83" t="s">
        <v>449</v>
      </c>
      <c r="E148" s="84" t="s">
        <v>749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5">
      <c r="A149" s="82" t="s">
        <v>750</v>
      </c>
      <c r="B149" s="82" t="s">
        <v>751</v>
      </c>
      <c r="C149" s="82" t="s">
        <v>646</v>
      </c>
      <c r="D149" s="83" t="s">
        <v>434</v>
      </c>
      <c r="E149" s="84" t="s">
        <v>546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5">
      <c r="A150" s="82" t="s">
        <v>752</v>
      </c>
      <c r="B150" s="82" t="s">
        <v>753</v>
      </c>
      <c r="C150" s="82" t="s">
        <v>646</v>
      </c>
      <c r="D150" s="83" t="s">
        <v>434</v>
      </c>
      <c r="E150" s="84" t="s">
        <v>754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5">
      <c r="A151" s="82" t="s">
        <v>755</v>
      </c>
      <c r="B151" s="82" t="s">
        <v>756</v>
      </c>
      <c r="C151" s="82" t="s">
        <v>646</v>
      </c>
      <c r="D151" s="83" t="s">
        <v>449</v>
      </c>
      <c r="E151" s="84" t="s">
        <v>546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5">
      <c r="A152" s="82" t="s">
        <v>757</v>
      </c>
      <c r="B152" s="82" t="s">
        <v>758</v>
      </c>
      <c r="C152" s="82" t="s">
        <v>646</v>
      </c>
      <c r="D152" s="83" t="s">
        <v>449</v>
      </c>
      <c r="E152" s="84" t="s">
        <v>457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5">
      <c r="A153" s="82" t="s">
        <v>759</v>
      </c>
      <c r="B153" s="82" t="s">
        <v>760</v>
      </c>
      <c r="C153" s="82" t="s">
        <v>646</v>
      </c>
      <c r="D153" s="83" t="s">
        <v>449</v>
      </c>
      <c r="E153" s="84" t="s">
        <v>457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5">
      <c r="A154" s="82" t="s">
        <v>761</v>
      </c>
      <c r="B154" s="82" t="s">
        <v>762</v>
      </c>
      <c r="C154" s="82" t="s">
        <v>646</v>
      </c>
      <c r="D154" s="83" t="s">
        <v>449</v>
      </c>
      <c r="E154" s="84" t="s">
        <v>457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5">
      <c r="A155" s="82" t="s">
        <v>763</v>
      </c>
      <c r="B155" s="82" t="s">
        <v>764</v>
      </c>
      <c r="C155" s="82" t="s">
        <v>646</v>
      </c>
      <c r="D155" s="83" t="s">
        <v>606</v>
      </c>
      <c r="E155" s="84" t="s">
        <v>553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5">
      <c r="A156" s="82" t="s">
        <v>765</v>
      </c>
      <c r="B156" s="82" t="s">
        <v>766</v>
      </c>
      <c r="C156" s="82" t="s">
        <v>646</v>
      </c>
      <c r="D156" s="83" t="s">
        <v>434</v>
      </c>
      <c r="E156" s="84" t="s">
        <v>568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5">
      <c r="A157" s="82" t="s">
        <v>767</v>
      </c>
      <c r="B157" s="82" t="s">
        <v>768</v>
      </c>
      <c r="C157" s="82" t="s">
        <v>646</v>
      </c>
      <c r="D157" s="83" t="s">
        <v>606</v>
      </c>
      <c r="E157" s="84" t="s">
        <v>568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5">
      <c r="A158" s="82" t="s">
        <v>769</v>
      </c>
      <c r="B158" s="82" t="s">
        <v>770</v>
      </c>
      <c r="C158" s="82" t="s">
        <v>646</v>
      </c>
      <c r="D158" s="83" t="s">
        <v>606</v>
      </c>
      <c r="E158" s="84" t="s">
        <v>771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5">
      <c r="A159" s="82" t="s">
        <v>772</v>
      </c>
      <c r="B159" s="82" t="s">
        <v>773</v>
      </c>
      <c r="C159" s="82" t="s">
        <v>646</v>
      </c>
      <c r="D159" s="83" t="s">
        <v>566</v>
      </c>
      <c r="E159" s="84" t="s">
        <v>774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5">
      <c r="A160" s="82" t="s">
        <v>775</v>
      </c>
      <c r="B160" s="82" t="s">
        <v>776</v>
      </c>
      <c r="C160" s="82" t="s">
        <v>646</v>
      </c>
      <c r="D160" s="83" t="s">
        <v>566</v>
      </c>
      <c r="E160" s="84" t="s">
        <v>627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5">
      <c r="A161" s="82" t="s">
        <v>777</v>
      </c>
      <c r="B161" s="82" t="s">
        <v>778</v>
      </c>
      <c r="C161" s="82" t="s">
        <v>646</v>
      </c>
      <c r="D161" s="83" t="s">
        <v>566</v>
      </c>
      <c r="E161" s="84" t="s">
        <v>774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5">
      <c r="A162" s="82" t="s">
        <v>779</v>
      </c>
      <c r="B162" s="82" t="s">
        <v>780</v>
      </c>
      <c r="C162" s="82" t="s">
        <v>646</v>
      </c>
      <c r="D162" s="83" t="s">
        <v>587</v>
      </c>
      <c r="E162" s="84" t="s">
        <v>559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5">
      <c r="A163" s="82" t="s">
        <v>781</v>
      </c>
      <c r="B163" s="82" t="s">
        <v>782</v>
      </c>
      <c r="C163" s="82" t="s">
        <v>646</v>
      </c>
      <c r="D163" s="83" t="s">
        <v>434</v>
      </c>
      <c r="E163" s="84" t="s">
        <v>435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5">
      <c r="A164" s="82" t="s">
        <v>783</v>
      </c>
      <c r="B164" s="82" t="s">
        <v>784</v>
      </c>
      <c r="C164" s="82" t="s">
        <v>646</v>
      </c>
      <c r="D164" s="83" t="s">
        <v>434</v>
      </c>
      <c r="E164" s="84" t="s">
        <v>453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5">
      <c r="A165" s="82" t="s">
        <v>785</v>
      </c>
      <c r="B165" s="82" t="s">
        <v>786</v>
      </c>
      <c r="C165" s="82" t="s">
        <v>646</v>
      </c>
      <c r="D165" s="83" t="s">
        <v>606</v>
      </c>
      <c r="E165" s="84" t="s">
        <v>453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5">
      <c r="A166" s="82" t="s">
        <v>787</v>
      </c>
      <c r="B166" s="82" t="s">
        <v>788</v>
      </c>
      <c r="C166" s="82" t="s">
        <v>646</v>
      </c>
      <c r="D166" s="83" t="s">
        <v>618</v>
      </c>
      <c r="E166" s="84" t="s">
        <v>608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5">
      <c r="A167" s="82" t="s">
        <v>789</v>
      </c>
      <c r="B167" s="82" t="s">
        <v>790</v>
      </c>
      <c r="C167" s="82" t="s">
        <v>646</v>
      </c>
      <c r="D167" s="83" t="s">
        <v>566</v>
      </c>
      <c r="E167" s="84" t="s">
        <v>791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5">
      <c r="A168" s="82" t="s">
        <v>792</v>
      </c>
      <c r="B168" s="82" t="s">
        <v>793</v>
      </c>
      <c r="C168" s="82" t="s">
        <v>646</v>
      </c>
      <c r="D168" s="83" t="s">
        <v>566</v>
      </c>
      <c r="E168" s="84" t="s">
        <v>546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5">
      <c r="A169" s="82" t="s">
        <v>794</v>
      </c>
      <c r="B169" s="82" t="s">
        <v>795</v>
      </c>
      <c r="C169" s="82" t="s">
        <v>646</v>
      </c>
      <c r="D169" s="83" t="s">
        <v>618</v>
      </c>
      <c r="E169" s="84" t="s">
        <v>796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5">
      <c r="A170" s="82" t="s">
        <v>797</v>
      </c>
      <c r="B170" s="82" t="s">
        <v>798</v>
      </c>
      <c r="C170" s="82" t="s">
        <v>646</v>
      </c>
      <c r="D170" s="83" t="s">
        <v>566</v>
      </c>
      <c r="E170" s="84" t="s">
        <v>591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5">
      <c r="A171" s="82" t="s">
        <v>799</v>
      </c>
      <c r="B171" s="82" t="s">
        <v>800</v>
      </c>
      <c r="C171" s="82" t="s">
        <v>646</v>
      </c>
      <c r="D171" s="83" t="s">
        <v>618</v>
      </c>
      <c r="E171" s="84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5">
      <c r="A172" s="82" t="s">
        <v>801</v>
      </c>
      <c r="B172" s="82" t="s">
        <v>802</v>
      </c>
      <c r="C172" s="82" t="s">
        <v>646</v>
      </c>
      <c r="D172" s="83" t="s">
        <v>618</v>
      </c>
      <c r="E172" s="84" t="s">
        <v>553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5">
      <c r="A173" s="82" t="s">
        <v>803</v>
      </c>
      <c r="B173" s="82" t="s">
        <v>804</v>
      </c>
      <c r="C173" s="82" t="s">
        <v>646</v>
      </c>
      <c r="D173" s="83" t="s">
        <v>805</v>
      </c>
      <c r="E173" s="84" t="s">
        <v>453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5">
      <c r="A174" s="82" t="s">
        <v>806</v>
      </c>
      <c r="B174" s="82" t="s">
        <v>807</v>
      </c>
      <c r="C174" s="82" t="s">
        <v>646</v>
      </c>
      <c r="D174" s="83" t="s">
        <v>566</v>
      </c>
      <c r="E174" s="84" t="s">
        <v>546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5">
      <c r="A175" s="82" t="s">
        <v>808</v>
      </c>
      <c r="B175" s="82" t="s">
        <v>809</v>
      </c>
      <c r="C175" s="82" t="s">
        <v>646</v>
      </c>
      <c r="D175" s="83" t="s">
        <v>606</v>
      </c>
      <c r="E175" s="84" t="s">
        <v>639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5">
      <c r="A176" s="82" t="s">
        <v>810</v>
      </c>
      <c r="B176" s="82" t="s">
        <v>811</v>
      </c>
      <c r="C176" s="82" t="s">
        <v>646</v>
      </c>
      <c r="D176" s="83" t="s">
        <v>566</v>
      </c>
      <c r="E176" s="84" t="s">
        <v>796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5">
      <c r="A177" s="82" t="s">
        <v>812</v>
      </c>
      <c r="B177" s="82" t="s">
        <v>813</v>
      </c>
      <c r="C177" s="82" t="s">
        <v>646</v>
      </c>
      <c r="D177" s="83" t="s">
        <v>566</v>
      </c>
      <c r="E177" s="84" t="s">
        <v>591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5">
      <c r="A178" s="82" t="s">
        <v>814</v>
      </c>
      <c r="B178" s="82" t="s">
        <v>815</v>
      </c>
      <c r="C178" s="82" t="s">
        <v>646</v>
      </c>
      <c r="D178" s="83" t="s">
        <v>566</v>
      </c>
      <c r="E178" s="84" t="s">
        <v>613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5">
      <c r="A179" s="82" t="s">
        <v>816</v>
      </c>
      <c r="B179" s="82" t="s">
        <v>817</v>
      </c>
      <c r="C179" s="82" t="s">
        <v>646</v>
      </c>
      <c r="D179" s="83" t="s">
        <v>566</v>
      </c>
      <c r="E179" s="84" t="s">
        <v>453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5">
      <c r="A180" s="82" t="s">
        <v>818</v>
      </c>
      <c r="B180" s="82" t="s">
        <v>819</v>
      </c>
      <c r="C180" s="82" t="s">
        <v>646</v>
      </c>
      <c r="D180" s="83" t="s">
        <v>606</v>
      </c>
      <c r="E180" s="84" t="s">
        <v>559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5">
      <c r="A181" s="82" t="s">
        <v>820</v>
      </c>
      <c r="B181" s="82" t="s">
        <v>821</v>
      </c>
      <c r="C181" s="82" t="s">
        <v>646</v>
      </c>
      <c r="D181" s="83" t="s">
        <v>606</v>
      </c>
      <c r="E181" s="84" t="s">
        <v>559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5">
      <c r="A182" s="82" t="s">
        <v>822</v>
      </c>
      <c r="B182" s="82" t="s">
        <v>823</v>
      </c>
      <c r="C182" s="82" t="s">
        <v>646</v>
      </c>
      <c r="D182" s="83" t="s">
        <v>606</v>
      </c>
      <c r="E182" s="84" t="s">
        <v>559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5">
      <c r="A183" s="82" t="s">
        <v>824</v>
      </c>
      <c r="B183" s="82" t="s">
        <v>825</v>
      </c>
      <c r="C183" s="82" t="s">
        <v>646</v>
      </c>
      <c r="D183" s="83" t="s">
        <v>606</v>
      </c>
      <c r="E183" s="84" t="s">
        <v>559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5">
      <c r="A184" s="82" t="s">
        <v>826</v>
      </c>
      <c r="B184" s="82" t="s">
        <v>827</v>
      </c>
      <c r="C184" s="82" t="s">
        <v>646</v>
      </c>
      <c r="D184" s="83" t="s">
        <v>606</v>
      </c>
      <c r="E184" s="84" t="s">
        <v>559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5">
      <c r="A185" s="82" t="s">
        <v>828</v>
      </c>
      <c r="B185" s="82" t="s">
        <v>829</v>
      </c>
      <c r="C185" s="82" t="s">
        <v>646</v>
      </c>
      <c r="D185" s="83" t="s">
        <v>606</v>
      </c>
      <c r="E185" s="84" t="s">
        <v>559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5">
      <c r="A186" s="82" t="s">
        <v>830</v>
      </c>
      <c r="B186" s="82" t="s">
        <v>831</v>
      </c>
      <c r="C186" s="82" t="s">
        <v>646</v>
      </c>
      <c r="D186" s="83" t="s">
        <v>566</v>
      </c>
      <c r="E186" s="84" t="s">
        <v>453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5">
      <c r="A187" s="82" t="s">
        <v>832</v>
      </c>
      <c r="B187" s="82" t="s">
        <v>833</v>
      </c>
      <c r="C187" s="82" t="s">
        <v>646</v>
      </c>
      <c r="D187" s="83" t="s">
        <v>566</v>
      </c>
      <c r="E187" s="84" t="s">
        <v>453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5">
      <c r="A188" s="82" t="s">
        <v>834</v>
      </c>
      <c r="B188" s="82" t="s">
        <v>835</v>
      </c>
      <c r="C188" s="82" t="s">
        <v>646</v>
      </c>
      <c r="D188" s="83" t="s">
        <v>566</v>
      </c>
      <c r="E188" s="84" t="s">
        <v>453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5">
      <c r="A189" s="82" t="s">
        <v>836</v>
      </c>
      <c r="B189" s="82" t="s">
        <v>837</v>
      </c>
      <c r="C189" s="82" t="s">
        <v>646</v>
      </c>
      <c r="D189" s="83" t="s">
        <v>566</v>
      </c>
      <c r="E189" s="84" t="s">
        <v>453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5">
      <c r="A190" s="82" t="s">
        <v>838</v>
      </c>
      <c r="B190" s="82" t="s">
        <v>839</v>
      </c>
      <c r="C190" s="82" t="s">
        <v>646</v>
      </c>
      <c r="D190" s="83" t="s">
        <v>566</v>
      </c>
      <c r="E190" s="84" t="s">
        <v>453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5">
      <c r="A191" s="82" t="s">
        <v>840</v>
      </c>
      <c r="B191" s="82" t="s">
        <v>841</v>
      </c>
      <c r="C191" s="82" t="s">
        <v>646</v>
      </c>
      <c r="D191" s="83" t="s">
        <v>566</v>
      </c>
      <c r="E191" s="84" t="s">
        <v>453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5">
      <c r="A192" s="82" t="s">
        <v>842</v>
      </c>
      <c r="B192" s="82" t="s">
        <v>843</v>
      </c>
      <c r="C192" s="82" t="s">
        <v>646</v>
      </c>
      <c r="D192" s="83" t="s">
        <v>566</v>
      </c>
      <c r="E192" s="84" t="s">
        <v>453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5">
      <c r="A193" s="82" t="s">
        <v>844</v>
      </c>
      <c r="B193" s="82" t="s">
        <v>845</v>
      </c>
      <c r="C193" s="82" t="s">
        <v>646</v>
      </c>
      <c r="D193" s="83" t="s">
        <v>434</v>
      </c>
      <c r="E193" s="84" t="s">
        <v>613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5">
      <c r="A194" s="82" t="s">
        <v>846</v>
      </c>
      <c r="B194" s="82" t="s">
        <v>847</v>
      </c>
      <c r="C194" s="82" t="s">
        <v>646</v>
      </c>
      <c r="D194" s="83" t="s">
        <v>434</v>
      </c>
      <c r="E194" s="84" t="s">
        <v>608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5">
      <c r="A195" s="82" t="s">
        <v>848</v>
      </c>
      <c r="B195" s="82" t="s">
        <v>849</v>
      </c>
      <c r="C195" s="82" t="s">
        <v>646</v>
      </c>
      <c r="D195" s="83" t="s">
        <v>434</v>
      </c>
      <c r="E195" s="84" t="s">
        <v>559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5">
      <c r="A196" s="82" t="s">
        <v>850</v>
      </c>
      <c r="B196" s="82" t="s">
        <v>851</v>
      </c>
      <c r="C196" s="82" t="s">
        <v>646</v>
      </c>
      <c r="D196" s="83" t="s">
        <v>434</v>
      </c>
      <c r="E196" s="84" t="s">
        <v>553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5">
      <c r="A197" s="82" t="s">
        <v>852</v>
      </c>
      <c r="B197" s="82" t="s">
        <v>853</v>
      </c>
      <c r="C197" s="82" t="s">
        <v>646</v>
      </c>
      <c r="D197" s="83" t="s">
        <v>566</v>
      </c>
      <c r="E197" s="84" t="s">
        <v>652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5">
      <c r="A198" s="82" t="s">
        <v>854</v>
      </c>
      <c r="B198" s="82" t="s">
        <v>414</v>
      </c>
      <c r="C198" s="82" t="s">
        <v>448</v>
      </c>
      <c r="D198" s="83" t="s">
        <v>434</v>
      </c>
      <c r="E198" s="84" t="s">
        <v>546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5">
      <c r="A199" s="82" t="s">
        <v>855</v>
      </c>
      <c r="B199" s="82" t="s">
        <v>856</v>
      </c>
      <c r="C199" s="82" t="s">
        <v>433</v>
      </c>
      <c r="D199" s="83" t="s">
        <v>434</v>
      </c>
      <c r="E199" s="84" t="s">
        <v>436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5">
      <c r="A200" s="82" t="s">
        <v>857</v>
      </c>
      <c r="B200" s="82" t="s">
        <v>264</v>
      </c>
      <c r="C200" s="82" t="s">
        <v>565</v>
      </c>
      <c r="D200" s="83" t="s">
        <v>434</v>
      </c>
      <c r="E200" s="84" t="s">
        <v>568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5">
      <c r="A201" s="82" t="s">
        <v>858</v>
      </c>
      <c r="B201" s="82" t="s">
        <v>403</v>
      </c>
      <c r="C201" s="82" t="s">
        <v>594</v>
      </c>
      <c r="D201" s="83" t="s">
        <v>434</v>
      </c>
      <c r="E201" s="84" t="s">
        <v>453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5">
      <c r="A202" s="82" t="s">
        <v>859</v>
      </c>
      <c r="B202" s="82" t="s">
        <v>373</v>
      </c>
      <c r="C202" s="82" t="s">
        <v>594</v>
      </c>
      <c r="D202" s="83" t="s">
        <v>434</v>
      </c>
      <c r="E202" s="84" t="s">
        <v>608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5">
      <c r="A203" s="82" t="s">
        <v>860</v>
      </c>
      <c r="B203" s="82" t="s">
        <v>417</v>
      </c>
      <c r="C203" s="82" t="s">
        <v>861</v>
      </c>
      <c r="D203" s="83" t="s">
        <v>434</v>
      </c>
      <c r="E203" s="84" t="s">
        <v>608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5">
      <c r="A204" s="82" t="s">
        <v>862</v>
      </c>
      <c r="B204" s="82" t="s">
        <v>419</v>
      </c>
      <c r="C204" s="82" t="s">
        <v>586</v>
      </c>
      <c r="D204" s="83" t="s">
        <v>434</v>
      </c>
      <c r="E204" s="84" t="s">
        <v>436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5">
      <c r="A205" s="82" t="s">
        <v>863</v>
      </c>
      <c r="B205" s="82" t="s">
        <v>361</v>
      </c>
      <c r="C205" s="82" t="s">
        <v>561</v>
      </c>
      <c r="D205" s="83" t="s">
        <v>434</v>
      </c>
      <c r="E205" s="84" t="s">
        <v>608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5">
      <c r="A206" s="82" t="s">
        <v>864</v>
      </c>
      <c r="B206" s="82" t="s">
        <v>355</v>
      </c>
      <c r="C206" s="82" t="s">
        <v>594</v>
      </c>
      <c r="D206" s="83" t="s">
        <v>431</v>
      </c>
      <c r="E206" s="84" t="s">
        <v>608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5">
      <c r="A207" s="82" t="s">
        <v>865</v>
      </c>
      <c r="B207" s="82" t="s">
        <v>866</v>
      </c>
      <c r="C207" s="82" t="s">
        <v>448</v>
      </c>
      <c r="D207" s="83" t="s">
        <v>805</v>
      </c>
      <c r="E207" s="84" t="s">
        <v>867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5">
      <c r="A208" s="82" t="s">
        <v>868</v>
      </c>
      <c r="B208" s="82" t="s">
        <v>869</v>
      </c>
      <c r="C208" s="82" t="s">
        <v>433</v>
      </c>
      <c r="D208" s="83" t="s">
        <v>434</v>
      </c>
      <c r="E208" s="84" t="s">
        <v>435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5">
      <c r="A209" s="82" t="s">
        <v>870</v>
      </c>
      <c r="B209" s="82" t="s">
        <v>871</v>
      </c>
      <c r="C209" s="82" t="s">
        <v>638</v>
      </c>
      <c r="D209" s="83" t="s">
        <v>434</v>
      </c>
      <c r="E209" s="84" t="s">
        <v>872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5">
      <c r="A210" s="82" t="s">
        <v>873</v>
      </c>
      <c r="B210" s="82" t="s">
        <v>874</v>
      </c>
      <c r="C210" s="82" t="s">
        <v>861</v>
      </c>
      <c r="D210" s="83" t="s">
        <v>434</v>
      </c>
      <c r="E210" s="84" t="s">
        <v>591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5">
      <c r="A211" s="82" t="s">
        <v>875</v>
      </c>
      <c r="B211" s="82" t="s">
        <v>876</v>
      </c>
      <c r="C211" s="82" t="s">
        <v>861</v>
      </c>
      <c r="D211" s="83" t="s">
        <v>434</v>
      </c>
      <c r="E211" s="84" t="s">
        <v>591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5">
      <c r="A212" s="82" t="s">
        <v>877</v>
      </c>
      <c r="B212" s="82" t="s">
        <v>878</v>
      </c>
      <c r="C212" s="82" t="s">
        <v>861</v>
      </c>
      <c r="D212" s="83" t="s">
        <v>434</v>
      </c>
      <c r="E212" s="84" t="s">
        <v>591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5">
      <c r="A213" s="82" t="s">
        <v>879</v>
      </c>
      <c r="B213" s="82" t="s">
        <v>348</v>
      </c>
      <c r="C213" s="82" t="s">
        <v>433</v>
      </c>
      <c r="D213" s="83" t="s">
        <v>434</v>
      </c>
      <c r="E213" s="84" t="s">
        <v>652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5">
      <c r="A214" s="82" t="s">
        <v>880</v>
      </c>
      <c r="B214" s="82" t="s">
        <v>347</v>
      </c>
      <c r="C214" s="82" t="s">
        <v>433</v>
      </c>
      <c r="D214" s="83" t="s">
        <v>434</v>
      </c>
      <c r="E214" s="84" t="s">
        <v>652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5">
      <c r="A215" s="82" t="s">
        <v>881</v>
      </c>
      <c r="B215" s="82" t="s">
        <v>200</v>
      </c>
      <c r="C215" s="82" t="s">
        <v>433</v>
      </c>
      <c r="D215" s="83" t="s">
        <v>434</v>
      </c>
      <c r="E215" s="84" t="s">
        <v>652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5">
      <c r="A216" s="82" t="s">
        <v>882</v>
      </c>
      <c r="B216" s="82" t="s">
        <v>883</v>
      </c>
      <c r="C216" s="82" t="s">
        <v>433</v>
      </c>
      <c r="D216" s="83" t="s">
        <v>587</v>
      </c>
      <c r="E216" s="84" t="s">
        <v>884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5">
      <c r="A217" s="82" t="s">
        <v>885</v>
      </c>
      <c r="B217" s="82" t="s">
        <v>378</v>
      </c>
      <c r="C217" s="82" t="s">
        <v>886</v>
      </c>
      <c r="D217" s="83" t="s">
        <v>434</v>
      </c>
      <c r="E217" s="84" t="s">
        <v>639</v>
      </c>
      <c r="F217" s="84" t="s">
        <v>436</v>
      </c>
      <c r="G217" s="85" t="s">
        <v>437</v>
      </c>
      <c r="H217" s="85" t="s">
        <v>437</v>
      </c>
      <c r="I217" s="82" t="s">
        <v>887</v>
      </c>
      <c r="J217" s="86" t="s">
        <v>438</v>
      </c>
    </row>
    <row r="218" spans="1:10" x14ac:dyDescent="0.25">
      <c r="A218" s="82" t="s">
        <v>888</v>
      </c>
      <c r="B218" s="82" t="s">
        <v>889</v>
      </c>
      <c r="C218" s="82" t="s">
        <v>886</v>
      </c>
      <c r="D218" s="83" t="s">
        <v>434</v>
      </c>
      <c r="E218" s="84" t="s">
        <v>890</v>
      </c>
      <c r="F218" s="84" t="s">
        <v>436</v>
      </c>
      <c r="G218" s="85" t="s">
        <v>437</v>
      </c>
      <c r="H218" s="85" t="s">
        <v>437</v>
      </c>
      <c r="I218" s="82" t="s">
        <v>887</v>
      </c>
      <c r="J218" s="86" t="s">
        <v>438</v>
      </c>
    </row>
    <row r="219" spans="1:10" x14ac:dyDescent="0.25">
      <c r="A219" s="82" t="s">
        <v>891</v>
      </c>
      <c r="B219" s="82" t="s">
        <v>892</v>
      </c>
      <c r="C219" s="82" t="s">
        <v>433</v>
      </c>
      <c r="D219" s="83" t="s">
        <v>434</v>
      </c>
      <c r="E219" s="84" t="s">
        <v>435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5">
      <c r="A220" s="82" t="s">
        <v>893</v>
      </c>
      <c r="B220" s="82" t="s">
        <v>238</v>
      </c>
      <c r="C220" s="82" t="s">
        <v>433</v>
      </c>
      <c r="D220" s="83" t="s">
        <v>434</v>
      </c>
      <c r="E220" s="84" t="s">
        <v>553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5">
      <c r="A221" s="82" t="s">
        <v>894</v>
      </c>
      <c r="B221" s="82" t="s">
        <v>895</v>
      </c>
      <c r="C221" s="82" t="s">
        <v>561</v>
      </c>
      <c r="D221" s="83" t="s">
        <v>434</v>
      </c>
      <c r="E221" s="84" t="s">
        <v>568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5">
      <c r="A222" s="82" t="s">
        <v>896</v>
      </c>
      <c r="B222" s="82" t="s">
        <v>696</v>
      </c>
      <c r="C222" s="82" t="s">
        <v>552</v>
      </c>
      <c r="D222" s="83" t="s">
        <v>606</v>
      </c>
      <c r="E222" s="84" t="s">
        <v>436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5">
      <c r="A223" s="82" t="s">
        <v>897</v>
      </c>
      <c r="B223" s="82" t="s">
        <v>898</v>
      </c>
      <c r="C223" s="82" t="s">
        <v>594</v>
      </c>
      <c r="D223" s="83" t="s">
        <v>434</v>
      </c>
      <c r="E223" s="84" t="s">
        <v>559</v>
      </c>
      <c r="F223" s="84" t="s">
        <v>436</v>
      </c>
      <c r="G223" s="85" t="s">
        <v>437</v>
      </c>
      <c r="H223" s="85" t="s">
        <v>437</v>
      </c>
      <c r="I223" s="82" t="s">
        <v>899</v>
      </c>
      <c r="J223" s="86" t="s">
        <v>438</v>
      </c>
    </row>
    <row r="224" spans="1:10" x14ac:dyDescent="0.25">
      <c r="A224" s="82" t="s">
        <v>900</v>
      </c>
      <c r="B224" s="82" t="s">
        <v>901</v>
      </c>
      <c r="C224" s="82" t="s">
        <v>448</v>
      </c>
      <c r="D224" s="83" t="s">
        <v>805</v>
      </c>
      <c r="E224" s="84" t="s">
        <v>559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5">
      <c r="A225" s="82" t="s">
        <v>902</v>
      </c>
      <c r="B225" s="82" t="s">
        <v>374</v>
      </c>
      <c r="C225" s="82" t="s">
        <v>886</v>
      </c>
      <c r="D225" s="83" t="s">
        <v>434</v>
      </c>
      <c r="E225" s="84" t="s">
        <v>613</v>
      </c>
      <c r="F225" s="84" t="s">
        <v>436</v>
      </c>
      <c r="G225" s="85" t="s">
        <v>437</v>
      </c>
      <c r="H225" s="85" t="s">
        <v>437</v>
      </c>
      <c r="I225" s="82" t="s">
        <v>887</v>
      </c>
      <c r="J225" s="86" t="s">
        <v>438</v>
      </c>
    </row>
    <row r="226" spans="1:10" x14ac:dyDescent="0.25">
      <c r="A226" s="82" t="s">
        <v>903</v>
      </c>
      <c r="B226" s="82" t="s">
        <v>269</v>
      </c>
      <c r="C226" s="82" t="s">
        <v>565</v>
      </c>
      <c r="D226" s="83" t="s">
        <v>566</v>
      </c>
      <c r="E226" s="84" t="s">
        <v>652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5">
      <c r="A227" s="82" t="s">
        <v>904</v>
      </c>
      <c r="B227" s="82" t="s">
        <v>266</v>
      </c>
      <c r="C227" s="82" t="s">
        <v>565</v>
      </c>
      <c r="D227" s="83" t="s">
        <v>434</v>
      </c>
      <c r="E227" s="84" t="s">
        <v>872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5">
      <c r="A228" s="82" t="s">
        <v>905</v>
      </c>
      <c r="B228" s="82" t="s">
        <v>906</v>
      </c>
      <c r="C228" s="82" t="s">
        <v>861</v>
      </c>
      <c r="D228" s="83" t="s">
        <v>566</v>
      </c>
      <c r="E228" s="84" t="s">
        <v>608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5">
      <c r="A229" s="82" t="s">
        <v>907</v>
      </c>
      <c r="B229" s="82" t="s">
        <v>908</v>
      </c>
      <c r="C229" s="82" t="s">
        <v>861</v>
      </c>
      <c r="D229" s="83" t="s">
        <v>566</v>
      </c>
      <c r="E229" s="84" t="s">
        <v>608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5">
      <c r="A230" s="82" t="s">
        <v>909</v>
      </c>
      <c r="B230" s="82" t="s">
        <v>910</v>
      </c>
      <c r="C230" s="82" t="s">
        <v>861</v>
      </c>
      <c r="D230" s="83" t="s">
        <v>566</v>
      </c>
      <c r="E230" s="84" t="s">
        <v>608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5">
      <c r="A231" s="82" t="s">
        <v>911</v>
      </c>
      <c r="B231" s="82" t="s">
        <v>418</v>
      </c>
      <c r="C231" s="82" t="s">
        <v>586</v>
      </c>
      <c r="D231" s="83" t="s">
        <v>566</v>
      </c>
      <c r="E231" s="84" t="s">
        <v>608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5">
      <c r="A232" s="82" t="s">
        <v>912</v>
      </c>
      <c r="B232" s="82" t="s">
        <v>281</v>
      </c>
      <c r="C232" s="82" t="s">
        <v>913</v>
      </c>
      <c r="D232" s="83" t="s">
        <v>434</v>
      </c>
      <c r="E232" s="84" t="s">
        <v>553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5">
      <c r="A233" s="82" t="s">
        <v>914</v>
      </c>
      <c r="B233" s="82" t="s">
        <v>915</v>
      </c>
      <c r="C233" s="82" t="s">
        <v>594</v>
      </c>
      <c r="D233" s="83" t="s">
        <v>434</v>
      </c>
      <c r="E233" s="84" t="s">
        <v>613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5">
      <c r="A234" s="82" t="s">
        <v>916</v>
      </c>
      <c r="B234" s="82" t="s">
        <v>917</v>
      </c>
      <c r="C234" s="82" t="s">
        <v>594</v>
      </c>
      <c r="D234" s="83" t="s">
        <v>434</v>
      </c>
      <c r="E234" s="84" t="s">
        <v>435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5">
      <c r="A235" s="82" t="s">
        <v>918</v>
      </c>
      <c r="B235" s="82" t="s">
        <v>316</v>
      </c>
      <c r="C235" s="82" t="s">
        <v>594</v>
      </c>
      <c r="D235" s="83" t="s">
        <v>434</v>
      </c>
      <c r="E235" s="84" t="s">
        <v>435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5">
      <c r="A236" s="82" t="s">
        <v>919</v>
      </c>
      <c r="B236" s="82" t="s">
        <v>920</v>
      </c>
      <c r="C236" s="82" t="s">
        <v>561</v>
      </c>
      <c r="D236" s="83" t="s">
        <v>434</v>
      </c>
      <c r="E236" s="84" t="s">
        <v>553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589</v>
      </c>
    </row>
    <row r="237" spans="1:10" x14ac:dyDescent="0.25">
      <c r="A237" s="82" t="s">
        <v>921</v>
      </c>
      <c r="B237" s="82" t="s">
        <v>922</v>
      </c>
      <c r="C237" s="82" t="s">
        <v>552</v>
      </c>
      <c r="D237" s="83" t="s">
        <v>606</v>
      </c>
      <c r="E237" s="84" t="s">
        <v>559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5">
      <c r="A238" s="82" t="s">
        <v>923</v>
      </c>
      <c r="B238" s="82" t="s">
        <v>924</v>
      </c>
      <c r="C238" s="82" t="s">
        <v>638</v>
      </c>
      <c r="D238" s="83" t="s">
        <v>434</v>
      </c>
      <c r="E238" s="84" t="s">
        <v>573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5">
      <c r="A239" s="82" t="s">
        <v>925</v>
      </c>
      <c r="B239" s="82" t="s">
        <v>926</v>
      </c>
      <c r="C239" s="82" t="s">
        <v>594</v>
      </c>
      <c r="D239" s="83" t="s">
        <v>618</v>
      </c>
      <c r="E239" s="84" t="s">
        <v>627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5">
      <c r="A240" s="82" t="s">
        <v>927</v>
      </c>
      <c r="B240" s="82" t="s">
        <v>928</v>
      </c>
      <c r="C240" s="82" t="s">
        <v>594</v>
      </c>
      <c r="D240" s="83" t="s">
        <v>434</v>
      </c>
      <c r="E240" s="84" t="s">
        <v>435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5">
      <c r="A241" s="82" t="s">
        <v>929</v>
      </c>
      <c r="B241" s="82" t="s">
        <v>930</v>
      </c>
      <c r="C241" s="82" t="s">
        <v>561</v>
      </c>
      <c r="D241" s="83" t="s">
        <v>566</v>
      </c>
      <c r="E241" s="84" t="s">
        <v>627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5">
      <c r="A242" s="82" t="s">
        <v>931</v>
      </c>
      <c r="B242" s="82" t="s">
        <v>285</v>
      </c>
      <c r="E242" s="84" t="s">
        <v>571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5">
      <c r="A243" s="82" t="s">
        <v>932</v>
      </c>
      <c r="B243" s="82" t="s">
        <v>284</v>
      </c>
      <c r="C243" s="82" t="s">
        <v>433</v>
      </c>
      <c r="D243" s="83" t="s">
        <v>441</v>
      </c>
      <c r="E243" s="84" t="s">
        <v>652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5">
      <c r="A244" s="82" t="s">
        <v>933</v>
      </c>
      <c r="B244" s="82" t="s">
        <v>934</v>
      </c>
      <c r="C244" s="82" t="s">
        <v>433</v>
      </c>
      <c r="D244" s="83" t="s">
        <v>566</v>
      </c>
      <c r="E244" s="84" t="s">
        <v>627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5">
      <c r="A245" s="82" t="s">
        <v>935</v>
      </c>
      <c r="B245" s="82" t="s">
        <v>936</v>
      </c>
      <c r="C245" s="82" t="s">
        <v>638</v>
      </c>
      <c r="D245" s="83" t="s">
        <v>434</v>
      </c>
      <c r="E245" s="84" t="s">
        <v>573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5">
      <c r="A246" s="82" t="s">
        <v>937</v>
      </c>
      <c r="B246" s="82" t="s">
        <v>938</v>
      </c>
      <c r="C246" s="82" t="s">
        <v>448</v>
      </c>
      <c r="D246" s="83" t="s">
        <v>449</v>
      </c>
      <c r="E246" s="84" t="s">
        <v>746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5">
      <c r="A247" s="82" t="s">
        <v>939</v>
      </c>
      <c r="B247" s="82" t="s">
        <v>940</v>
      </c>
      <c r="C247" s="82" t="s">
        <v>433</v>
      </c>
      <c r="D247" s="83" t="s">
        <v>434</v>
      </c>
      <c r="E247" s="84" t="s">
        <v>746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5">
      <c r="A248" s="82" t="s">
        <v>941</v>
      </c>
      <c r="B248" s="82" t="s">
        <v>324</v>
      </c>
      <c r="C248" s="82" t="s">
        <v>942</v>
      </c>
      <c r="D248" s="83" t="s">
        <v>434</v>
      </c>
      <c r="E248" s="84" t="s">
        <v>872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5">
      <c r="A249" s="82" t="s">
        <v>943</v>
      </c>
      <c r="B249" s="82" t="s">
        <v>698</v>
      </c>
      <c r="C249" s="82" t="s">
        <v>448</v>
      </c>
      <c r="D249" s="83" t="s">
        <v>805</v>
      </c>
      <c r="E249" s="84" t="s">
        <v>746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5">
      <c r="A250" s="82" t="s">
        <v>944</v>
      </c>
      <c r="B250" s="82" t="s">
        <v>407</v>
      </c>
      <c r="C250" s="82" t="s">
        <v>913</v>
      </c>
      <c r="D250" s="83" t="s">
        <v>566</v>
      </c>
      <c r="E250" s="84" t="s">
        <v>608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5">
      <c r="A251" s="82" t="s">
        <v>945</v>
      </c>
      <c r="B251" s="82" t="s">
        <v>252</v>
      </c>
      <c r="C251" s="82" t="s">
        <v>594</v>
      </c>
      <c r="D251" s="83" t="s">
        <v>434</v>
      </c>
      <c r="E251" s="84" t="s">
        <v>553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5">
      <c r="A252" s="82" t="s">
        <v>946</v>
      </c>
      <c r="B252" s="82" t="s">
        <v>788</v>
      </c>
      <c r="C252" s="82" t="s">
        <v>552</v>
      </c>
      <c r="D252" s="83" t="s">
        <v>618</v>
      </c>
      <c r="E252" s="84" t="s">
        <v>453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5">
      <c r="A253" s="82" t="s">
        <v>947</v>
      </c>
      <c r="B253" s="82" t="s">
        <v>290</v>
      </c>
      <c r="C253" s="82" t="s">
        <v>586</v>
      </c>
      <c r="D253" s="83" t="s">
        <v>434</v>
      </c>
      <c r="E253" s="84" t="s">
        <v>559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5">
      <c r="A254" s="82" t="s">
        <v>948</v>
      </c>
      <c r="B254" s="82" t="s">
        <v>372</v>
      </c>
      <c r="C254" s="82" t="s">
        <v>552</v>
      </c>
      <c r="D254" s="83" t="s">
        <v>618</v>
      </c>
      <c r="E254" s="84" t="s">
        <v>573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5">
      <c r="A255" s="82" t="s">
        <v>949</v>
      </c>
      <c r="B255" s="82" t="s">
        <v>950</v>
      </c>
      <c r="C255" s="82" t="s">
        <v>586</v>
      </c>
      <c r="D255" s="83" t="s">
        <v>434</v>
      </c>
      <c r="E255" s="84" t="s">
        <v>559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589</v>
      </c>
    </row>
    <row r="256" spans="1:12" x14ac:dyDescent="0.25">
      <c r="A256" s="82" t="s">
        <v>951</v>
      </c>
      <c r="B256" s="82" t="s">
        <v>288</v>
      </c>
      <c r="C256" s="82" t="s">
        <v>586</v>
      </c>
      <c r="D256" s="83" t="s">
        <v>434</v>
      </c>
      <c r="E256" s="84" t="s">
        <v>559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5">
      <c r="A257" s="82" t="s">
        <v>952</v>
      </c>
      <c r="B257" s="82" t="s">
        <v>313</v>
      </c>
      <c r="C257" s="82" t="s">
        <v>586</v>
      </c>
      <c r="D257" s="83" t="s">
        <v>434</v>
      </c>
      <c r="E257" s="84" t="s">
        <v>559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5">
      <c r="A258" s="82" t="s">
        <v>953</v>
      </c>
      <c r="B258" s="82" t="s">
        <v>325</v>
      </c>
      <c r="C258" s="82" t="s">
        <v>942</v>
      </c>
      <c r="D258" s="83" t="s">
        <v>434</v>
      </c>
      <c r="E258" s="84" t="s">
        <v>872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5">
      <c r="A259" s="82" t="s">
        <v>954</v>
      </c>
      <c r="B259" s="82" t="s">
        <v>326</v>
      </c>
      <c r="C259" s="82" t="s">
        <v>942</v>
      </c>
      <c r="D259" s="83" t="s">
        <v>434</v>
      </c>
      <c r="E259" s="84" t="s">
        <v>872</v>
      </c>
      <c r="F259" s="84" t="s">
        <v>639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5">
      <c r="A260" s="82" t="s">
        <v>955</v>
      </c>
      <c r="B260" s="82" t="s">
        <v>327</v>
      </c>
      <c r="C260" s="82" t="s">
        <v>942</v>
      </c>
      <c r="D260" s="83" t="s">
        <v>434</v>
      </c>
      <c r="E260" s="84" t="s">
        <v>872</v>
      </c>
      <c r="F260" s="84" t="s">
        <v>639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5">
      <c r="A261" s="82" t="s">
        <v>956</v>
      </c>
      <c r="B261" s="82" t="s">
        <v>328</v>
      </c>
      <c r="C261" s="82" t="s">
        <v>942</v>
      </c>
      <c r="D261" s="83" t="s">
        <v>434</v>
      </c>
      <c r="E261" s="84" t="s">
        <v>872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5">
      <c r="A262" s="82" t="s">
        <v>957</v>
      </c>
      <c r="B262" s="82" t="s">
        <v>298</v>
      </c>
      <c r="C262" s="82" t="s">
        <v>586</v>
      </c>
      <c r="D262" s="83" t="s">
        <v>434</v>
      </c>
      <c r="E262" s="84" t="s">
        <v>890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5">
      <c r="A263" s="82" t="s">
        <v>958</v>
      </c>
      <c r="B263" s="82" t="s">
        <v>280</v>
      </c>
      <c r="C263" s="82" t="s">
        <v>594</v>
      </c>
      <c r="D263" s="83" t="s">
        <v>434</v>
      </c>
      <c r="E263" s="84" t="s">
        <v>559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5">
      <c r="A264" s="82" t="s">
        <v>959</v>
      </c>
      <c r="B264" s="82" t="s">
        <v>329</v>
      </c>
      <c r="C264" s="82" t="s">
        <v>942</v>
      </c>
      <c r="D264" s="83" t="s">
        <v>434</v>
      </c>
      <c r="E264" s="84" t="s">
        <v>559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5">
      <c r="A265" s="82" t="s">
        <v>960</v>
      </c>
      <c r="B265" s="82" t="s">
        <v>330</v>
      </c>
      <c r="C265" s="82" t="s">
        <v>942</v>
      </c>
      <c r="D265" s="83" t="s">
        <v>434</v>
      </c>
      <c r="E265" s="84" t="s">
        <v>559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5">
      <c r="A266" s="82" t="s">
        <v>961</v>
      </c>
      <c r="B266" s="82" t="s">
        <v>331</v>
      </c>
      <c r="C266" s="82" t="s">
        <v>942</v>
      </c>
      <c r="D266" s="83" t="s">
        <v>434</v>
      </c>
      <c r="E266" s="84" t="s">
        <v>559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5">
      <c r="A267" s="82" t="s">
        <v>962</v>
      </c>
      <c r="B267" s="82" t="s">
        <v>332</v>
      </c>
      <c r="C267" s="82" t="s">
        <v>942</v>
      </c>
      <c r="D267" s="83" t="s">
        <v>434</v>
      </c>
      <c r="E267" s="84" t="s">
        <v>559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5">
      <c r="A268" s="82" t="s">
        <v>963</v>
      </c>
      <c r="B268" s="82" t="s">
        <v>248</v>
      </c>
      <c r="C268" s="82" t="s">
        <v>552</v>
      </c>
      <c r="D268" s="83" t="s">
        <v>441</v>
      </c>
      <c r="E268" s="84" t="s">
        <v>573</v>
      </c>
      <c r="F268" s="84" t="s">
        <v>639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5">
      <c r="A269" s="82" t="s">
        <v>964</v>
      </c>
      <c r="B269" s="82" t="s">
        <v>342</v>
      </c>
      <c r="C269" s="82" t="s">
        <v>561</v>
      </c>
      <c r="D269" s="83" t="s">
        <v>434</v>
      </c>
      <c r="E269" s="84" t="s">
        <v>559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5">
      <c r="A270" s="82" t="s">
        <v>965</v>
      </c>
      <c r="B270" s="82" t="s">
        <v>249</v>
      </c>
      <c r="C270" s="82" t="s">
        <v>552</v>
      </c>
      <c r="D270" s="83" t="s">
        <v>434</v>
      </c>
      <c r="E270" s="84" t="s">
        <v>553</v>
      </c>
      <c r="F270" s="84" t="s">
        <v>559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5">
      <c r="A271" s="82" t="s">
        <v>966</v>
      </c>
      <c r="B271" s="82" t="s">
        <v>293</v>
      </c>
      <c r="C271" s="82" t="s">
        <v>586</v>
      </c>
      <c r="D271" s="83" t="s">
        <v>434</v>
      </c>
      <c r="E271" s="84" t="s">
        <v>559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5">
      <c r="A272" s="82" t="s">
        <v>967</v>
      </c>
      <c r="B272" s="82" t="s">
        <v>286</v>
      </c>
      <c r="C272" s="82" t="s">
        <v>586</v>
      </c>
      <c r="D272" s="83" t="s">
        <v>434</v>
      </c>
      <c r="E272" s="84" t="s">
        <v>559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5">
      <c r="A273" s="82" t="s">
        <v>968</v>
      </c>
      <c r="B273" s="82" t="s">
        <v>333</v>
      </c>
      <c r="C273" s="82" t="s">
        <v>942</v>
      </c>
      <c r="D273" s="83" t="s">
        <v>434</v>
      </c>
      <c r="E273" s="84" t="s">
        <v>872</v>
      </c>
      <c r="F273" s="84" t="s">
        <v>639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5">
      <c r="A274" s="82" t="s">
        <v>969</v>
      </c>
      <c r="B274" s="82" t="s">
        <v>970</v>
      </c>
      <c r="C274" s="82" t="s">
        <v>586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5">
      <c r="A275" s="82" t="s">
        <v>971</v>
      </c>
      <c r="B275" s="82" t="s">
        <v>972</v>
      </c>
      <c r="C275" s="82" t="s">
        <v>561</v>
      </c>
      <c r="D275" s="83" t="s">
        <v>566</v>
      </c>
      <c r="E275" s="84" t="s">
        <v>872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5">
      <c r="A276" s="82" t="s">
        <v>973</v>
      </c>
      <c r="B276" s="82" t="s">
        <v>75</v>
      </c>
      <c r="C276" s="82" t="s">
        <v>561</v>
      </c>
      <c r="D276" s="83" t="s">
        <v>434</v>
      </c>
      <c r="E276" s="84" t="s">
        <v>627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5">
      <c r="A277" s="82" t="s">
        <v>974</v>
      </c>
      <c r="B277" s="82" t="s">
        <v>334</v>
      </c>
      <c r="C277" s="82" t="s">
        <v>942</v>
      </c>
      <c r="D277" s="83" t="s">
        <v>434</v>
      </c>
      <c r="E277" s="84" t="s">
        <v>872</v>
      </c>
      <c r="F277" s="84" t="s">
        <v>639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5">
      <c r="A278" s="82" t="s">
        <v>975</v>
      </c>
      <c r="B278" s="82" t="s">
        <v>371</v>
      </c>
      <c r="C278" s="82" t="s">
        <v>552</v>
      </c>
      <c r="D278" s="83" t="s">
        <v>606</v>
      </c>
      <c r="E278" s="84" t="s">
        <v>553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5">
      <c r="A279" s="82" t="s">
        <v>976</v>
      </c>
      <c r="B279" s="82" t="s">
        <v>370</v>
      </c>
      <c r="C279" s="82" t="s">
        <v>638</v>
      </c>
      <c r="D279" s="83" t="s">
        <v>606</v>
      </c>
      <c r="E279" s="84" t="s">
        <v>568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5">
      <c r="A280" s="82" t="s">
        <v>977</v>
      </c>
      <c r="B280" s="82" t="s">
        <v>384</v>
      </c>
      <c r="C280" s="82" t="s">
        <v>594</v>
      </c>
      <c r="D280" s="83" t="s">
        <v>618</v>
      </c>
      <c r="E280" s="84" t="s">
        <v>559</v>
      </c>
      <c r="F280" s="84" t="s">
        <v>613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5">
      <c r="A281" s="82" t="s">
        <v>978</v>
      </c>
      <c r="B281" s="82" t="s">
        <v>349</v>
      </c>
      <c r="C281" s="82" t="s">
        <v>552</v>
      </c>
      <c r="D281" s="83" t="s">
        <v>434</v>
      </c>
      <c r="E281" s="84" t="s">
        <v>559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5">
      <c r="A282" s="82" t="s">
        <v>979</v>
      </c>
      <c r="B282" s="82" t="s">
        <v>980</v>
      </c>
      <c r="C282" s="82" t="s">
        <v>594</v>
      </c>
      <c r="D282" s="83" t="s">
        <v>434</v>
      </c>
      <c r="E282" s="84" t="s">
        <v>559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5">
      <c r="A283" s="82" t="s">
        <v>981</v>
      </c>
      <c r="B283" s="82" t="s">
        <v>394</v>
      </c>
      <c r="C283" s="82" t="s">
        <v>594</v>
      </c>
      <c r="D283" s="83" t="s">
        <v>434</v>
      </c>
      <c r="E283" s="84" t="s">
        <v>627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5">
      <c r="A284" s="82" t="s">
        <v>982</v>
      </c>
      <c r="B284" s="82" t="s">
        <v>335</v>
      </c>
      <c r="C284" s="82" t="s">
        <v>942</v>
      </c>
      <c r="D284" s="83" t="s">
        <v>434</v>
      </c>
      <c r="E284" s="84" t="s">
        <v>559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5">
      <c r="A285" s="82" t="s">
        <v>983</v>
      </c>
      <c r="B285" s="82" t="s">
        <v>145</v>
      </c>
      <c r="C285" s="82" t="s">
        <v>561</v>
      </c>
      <c r="D285" s="83" t="s">
        <v>434</v>
      </c>
      <c r="E285" s="84" t="s">
        <v>613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5">
      <c r="A286" s="82" t="s">
        <v>984</v>
      </c>
      <c r="B286" s="82" t="s">
        <v>336</v>
      </c>
      <c r="C286" s="82" t="s">
        <v>942</v>
      </c>
      <c r="D286" s="83" t="s">
        <v>434</v>
      </c>
      <c r="E286" s="84" t="s">
        <v>872</v>
      </c>
      <c r="F286" s="84" t="s">
        <v>639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5">
      <c r="A287" s="82" t="s">
        <v>985</v>
      </c>
      <c r="B287" s="82" t="s">
        <v>101</v>
      </c>
      <c r="C287" s="82" t="s">
        <v>561</v>
      </c>
      <c r="D287" s="83" t="s">
        <v>434</v>
      </c>
      <c r="E287" s="84" t="s">
        <v>559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5">
      <c r="A288" s="82" t="s">
        <v>986</v>
      </c>
      <c r="B288" s="82" t="s">
        <v>356</v>
      </c>
      <c r="C288" s="82" t="s">
        <v>561</v>
      </c>
      <c r="D288" s="83" t="s">
        <v>434</v>
      </c>
      <c r="E288" s="84" t="s">
        <v>553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5">
      <c r="A289" s="82" t="s">
        <v>987</v>
      </c>
      <c r="B289" s="82" t="s">
        <v>312</v>
      </c>
      <c r="C289" s="82" t="s">
        <v>561</v>
      </c>
      <c r="D289" s="83" t="s">
        <v>434</v>
      </c>
      <c r="E289" s="84" t="s">
        <v>553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5">
      <c r="A290" s="82" t="s">
        <v>988</v>
      </c>
      <c r="B290" s="82" t="s">
        <v>989</v>
      </c>
      <c r="C290" s="82" t="s">
        <v>561</v>
      </c>
      <c r="D290" s="83" t="s">
        <v>434</v>
      </c>
      <c r="E290" s="84" t="s">
        <v>553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5">
      <c r="A291" s="82" t="s">
        <v>990</v>
      </c>
      <c r="B291" s="82" t="s">
        <v>146</v>
      </c>
      <c r="C291" s="82" t="s">
        <v>561</v>
      </c>
      <c r="D291" s="83" t="s">
        <v>434</v>
      </c>
      <c r="E291" s="84" t="s">
        <v>613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5">
      <c r="A292" s="82" t="s">
        <v>991</v>
      </c>
      <c r="B292" s="82" t="s">
        <v>279</v>
      </c>
      <c r="C292" s="82" t="s">
        <v>594</v>
      </c>
      <c r="D292" s="83" t="s">
        <v>434</v>
      </c>
      <c r="E292" s="84" t="s">
        <v>559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5">
      <c r="A293" s="82" t="s">
        <v>992</v>
      </c>
      <c r="B293" s="82" t="s">
        <v>383</v>
      </c>
      <c r="C293" s="82" t="s">
        <v>594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5">
      <c r="A294" s="82" t="s">
        <v>993</v>
      </c>
      <c r="B294" s="82" t="s">
        <v>147</v>
      </c>
      <c r="C294" s="82" t="s">
        <v>561</v>
      </c>
      <c r="D294" s="83" t="s">
        <v>434</v>
      </c>
      <c r="E294" s="84" t="s">
        <v>553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589</v>
      </c>
    </row>
    <row r="295" spans="1:10" x14ac:dyDescent="0.25">
      <c r="A295" s="82" t="s">
        <v>994</v>
      </c>
      <c r="B295" s="82" t="s">
        <v>51</v>
      </c>
      <c r="C295" s="82" t="s">
        <v>861</v>
      </c>
      <c r="D295" s="83" t="s">
        <v>434</v>
      </c>
      <c r="E295" s="84" t="s">
        <v>559</v>
      </c>
      <c r="F295" s="84" t="s">
        <v>613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5">
      <c r="A296" s="82" t="s">
        <v>995</v>
      </c>
      <c r="B296" s="82" t="s">
        <v>50</v>
      </c>
      <c r="C296" s="82" t="s">
        <v>861</v>
      </c>
      <c r="D296" s="83" t="s">
        <v>434</v>
      </c>
      <c r="E296" s="84" t="s">
        <v>559</v>
      </c>
      <c r="F296" s="84" t="s">
        <v>613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5">
      <c r="A297" s="82" t="s">
        <v>996</v>
      </c>
      <c r="B297" s="82" t="s">
        <v>49</v>
      </c>
      <c r="C297" s="82" t="s">
        <v>861</v>
      </c>
      <c r="D297" s="83" t="s">
        <v>434</v>
      </c>
      <c r="E297" s="84" t="s">
        <v>559</v>
      </c>
      <c r="F297" s="84" t="s">
        <v>613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5">
      <c r="A298" s="82" t="s">
        <v>997</v>
      </c>
      <c r="B298" s="82" t="s">
        <v>998</v>
      </c>
      <c r="C298" s="82" t="s">
        <v>913</v>
      </c>
      <c r="D298" s="83" t="s">
        <v>587</v>
      </c>
      <c r="E298" s="84" t="s">
        <v>559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589</v>
      </c>
    </row>
    <row r="299" spans="1:10" x14ac:dyDescent="0.25">
      <c r="A299" s="82" t="s">
        <v>999</v>
      </c>
      <c r="B299" s="82" t="s">
        <v>142</v>
      </c>
      <c r="C299" s="82" t="s">
        <v>594</v>
      </c>
      <c r="D299" s="83" t="s">
        <v>434</v>
      </c>
      <c r="E299" s="84" t="s">
        <v>559</v>
      </c>
      <c r="F299" s="84" t="s">
        <v>608</v>
      </c>
      <c r="G299" s="85" t="s">
        <v>437</v>
      </c>
      <c r="H299" s="85" t="s">
        <v>437</v>
      </c>
      <c r="I299" s="82" t="s">
        <v>431</v>
      </c>
      <c r="J299" s="86" t="s">
        <v>589</v>
      </c>
    </row>
    <row r="300" spans="1:10" x14ac:dyDescent="0.25">
      <c r="A300" s="82" t="s">
        <v>1000</v>
      </c>
      <c r="B300" s="82" t="s">
        <v>135</v>
      </c>
      <c r="C300" s="82" t="s">
        <v>594</v>
      </c>
      <c r="D300" s="83" t="s">
        <v>434</v>
      </c>
      <c r="E300" s="84" t="s">
        <v>553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5">
      <c r="A301" s="82" t="s">
        <v>1001</v>
      </c>
      <c r="B301" s="82" t="s">
        <v>143</v>
      </c>
      <c r="C301" s="82" t="s">
        <v>594</v>
      </c>
      <c r="D301" s="83" t="s">
        <v>434</v>
      </c>
      <c r="E301" s="84" t="s">
        <v>553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589</v>
      </c>
    </row>
    <row r="302" spans="1:10" x14ac:dyDescent="0.25">
      <c r="A302" s="82" t="s">
        <v>1002</v>
      </c>
      <c r="B302" s="82" t="s">
        <v>144</v>
      </c>
      <c r="C302" s="82" t="s">
        <v>594</v>
      </c>
      <c r="D302" s="83" t="s">
        <v>434</v>
      </c>
      <c r="E302" s="84" t="s">
        <v>553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589</v>
      </c>
    </row>
    <row r="303" spans="1:10" x14ac:dyDescent="0.25">
      <c r="A303" s="82" t="s">
        <v>1003</v>
      </c>
      <c r="B303" s="82" t="s">
        <v>126</v>
      </c>
      <c r="C303" s="82" t="s">
        <v>561</v>
      </c>
      <c r="D303" s="83" t="s">
        <v>566</v>
      </c>
      <c r="E303" s="84" t="s">
        <v>608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5">
      <c r="A304" s="82" t="s">
        <v>1004</v>
      </c>
      <c r="B304" s="82" t="s">
        <v>317</v>
      </c>
      <c r="C304" s="82" t="s">
        <v>594</v>
      </c>
      <c r="D304" s="83" t="s">
        <v>566</v>
      </c>
      <c r="E304" s="84" t="s">
        <v>613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5">
      <c r="A305" s="82" t="s">
        <v>1005</v>
      </c>
      <c r="B305" s="82" t="s">
        <v>150</v>
      </c>
      <c r="C305" s="82" t="s">
        <v>594</v>
      </c>
      <c r="D305" s="83" t="s">
        <v>566</v>
      </c>
      <c r="E305" s="84" t="s">
        <v>613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5">
      <c r="A306" s="82" t="s">
        <v>1006</v>
      </c>
      <c r="B306" s="82" t="s">
        <v>152</v>
      </c>
      <c r="C306" s="82" t="s">
        <v>594</v>
      </c>
      <c r="D306" s="83" t="s">
        <v>434</v>
      </c>
      <c r="E306" s="84" t="s">
        <v>613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5">
      <c r="A307" s="82" t="s">
        <v>1007</v>
      </c>
      <c r="B307" s="82" t="s">
        <v>318</v>
      </c>
      <c r="C307" s="82" t="s">
        <v>594</v>
      </c>
      <c r="D307" s="83" t="s">
        <v>566</v>
      </c>
      <c r="E307" s="84" t="s">
        <v>613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5">
      <c r="A308" s="82" t="s">
        <v>1008</v>
      </c>
      <c r="B308" s="82" t="s">
        <v>337</v>
      </c>
      <c r="C308" s="82" t="s">
        <v>942</v>
      </c>
      <c r="D308" s="83" t="s">
        <v>434</v>
      </c>
      <c r="E308" s="84" t="s">
        <v>559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5">
      <c r="A309" s="82" t="s">
        <v>1009</v>
      </c>
      <c r="B309" s="82" t="s">
        <v>346</v>
      </c>
      <c r="C309" s="82" t="s">
        <v>561</v>
      </c>
      <c r="D309" s="83" t="s">
        <v>434</v>
      </c>
      <c r="E309" s="84" t="s">
        <v>627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5">
      <c r="A310" s="82" t="s">
        <v>1010</v>
      </c>
      <c r="B310" s="82" t="s">
        <v>250</v>
      </c>
      <c r="C310" s="82" t="s">
        <v>594</v>
      </c>
      <c r="D310" s="83" t="s">
        <v>434</v>
      </c>
      <c r="E310" s="84" t="s">
        <v>559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5">
      <c r="A311" s="82" t="s">
        <v>1011</v>
      </c>
      <c r="B311" s="82" t="s">
        <v>1012</v>
      </c>
      <c r="C311" s="82" t="s">
        <v>942</v>
      </c>
      <c r="D311" s="83" t="s">
        <v>434</v>
      </c>
      <c r="E311" s="84" t="s">
        <v>559</v>
      </c>
      <c r="F311" s="84" t="s">
        <v>627</v>
      </c>
      <c r="G311" s="85" t="s">
        <v>437</v>
      </c>
      <c r="H311" s="85" t="s">
        <v>437</v>
      </c>
      <c r="I311" s="82" t="s">
        <v>431</v>
      </c>
      <c r="J311" s="86" t="s">
        <v>589</v>
      </c>
    </row>
    <row r="312" spans="1:10" x14ac:dyDescent="0.25">
      <c r="A312" s="82" t="s">
        <v>1013</v>
      </c>
      <c r="B312" s="82" t="s">
        <v>102</v>
      </c>
      <c r="C312" s="82" t="s">
        <v>561</v>
      </c>
      <c r="D312" s="83" t="s">
        <v>434</v>
      </c>
      <c r="E312" s="84" t="s">
        <v>559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5">
      <c r="A313" s="82" t="s">
        <v>1014</v>
      </c>
      <c r="B313" s="82" t="s">
        <v>397</v>
      </c>
      <c r="C313" s="82" t="s">
        <v>594</v>
      </c>
      <c r="D313" s="83" t="s">
        <v>618</v>
      </c>
      <c r="E313" s="84" t="s">
        <v>559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5">
      <c r="A314" s="82" t="s">
        <v>1015</v>
      </c>
      <c r="B314" s="82" t="s">
        <v>338</v>
      </c>
      <c r="C314" s="82" t="s">
        <v>942</v>
      </c>
      <c r="D314" s="83" t="s">
        <v>434</v>
      </c>
      <c r="E314" s="84" t="s">
        <v>559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5">
      <c r="A315" s="82" t="s">
        <v>1016</v>
      </c>
      <c r="B315" s="82" t="s">
        <v>1017</v>
      </c>
      <c r="C315" s="82" t="s">
        <v>561</v>
      </c>
      <c r="D315" s="83" t="s">
        <v>434</v>
      </c>
      <c r="E315" s="84" t="s">
        <v>553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589</v>
      </c>
    </row>
    <row r="316" spans="1:10" x14ac:dyDescent="0.25">
      <c r="A316" s="82" t="s">
        <v>1018</v>
      </c>
      <c r="B316" s="82" t="s">
        <v>314</v>
      </c>
      <c r="C316" s="82" t="s">
        <v>586</v>
      </c>
      <c r="D316" s="83" t="s">
        <v>434</v>
      </c>
      <c r="E316" s="84" t="s">
        <v>573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5">
      <c r="A317" s="82" t="s">
        <v>1019</v>
      </c>
      <c r="B317" s="82" t="s">
        <v>291</v>
      </c>
      <c r="C317" s="82" t="s">
        <v>586</v>
      </c>
      <c r="D317" s="83" t="s">
        <v>434</v>
      </c>
      <c r="E317" s="84" t="s">
        <v>573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5">
      <c r="A318" s="82" t="s">
        <v>1020</v>
      </c>
      <c r="B318" s="82" t="s">
        <v>303</v>
      </c>
      <c r="C318" s="82" t="s">
        <v>586</v>
      </c>
      <c r="D318" s="83" t="s">
        <v>434</v>
      </c>
      <c r="E318" s="84" t="s">
        <v>573</v>
      </c>
      <c r="F318" s="84" t="s">
        <v>639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5">
      <c r="A319" s="82" t="s">
        <v>1021</v>
      </c>
      <c r="B319" s="82" t="s">
        <v>1022</v>
      </c>
      <c r="C319" s="82" t="s">
        <v>586</v>
      </c>
      <c r="D319" s="83" t="s">
        <v>434</v>
      </c>
      <c r="E319" s="84" t="s">
        <v>573</v>
      </c>
      <c r="F319" s="84" t="s">
        <v>639</v>
      </c>
      <c r="G319" s="85" t="s">
        <v>437</v>
      </c>
      <c r="H319" s="85" t="s">
        <v>437</v>
      </c>
      <c r="I319" s="82" t="s">
        <v>431</v>
      </c>
      <c r="J319" s="86" t="s">
        <v>589</v>
      </c>
    </row>
    <row r="320" spans="1:10" x14ac:dyDescent="0.25">
      <c r="A320" s="82" t="s">
        <v>1023</v>
      </c>
      <c r="B320" s="82" t="s">
        <v>289</v>
      </c>
      <c r="C320" s="82" t="s">
        <v>586</v>
      </c>
      <c r="D320" s="83" t="s">
        <v>434</v>
      </c>
      <c r="E320" s="84" t="s">
        <v>573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5">
      <c r="A321" s="82" t="s">
        <v>1024</v>
      </c>
      <c r="B321" s="82" t="s">
        <v>297</v>
      </c>
      <c r="C321" s="82" t="s">
        <v>586</v>
      </c>
      <c r="D321" s="83" t="s">
        <v>434</v>
      </c>
      <c r="E321" s="84" t="s">
        <v>573</v>
      </c>
      <c r="F321" s="84" t="s">
        <v>639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5">
      <c r="A322" s="82" t="s">
        <v>1025</v>
      </c>
      <c r="B322" s="82" t="s">
        <v>294</v>
      </c>
      <c r="C322" s="82" t="s">
        <v>586</v>
      </c>
      <c r="D322" s="83" t="s">
        <v>434</v>
      </c>
      <c r="E322" s="84" t="s">
        <v>573</v>
      </c>
      <c r="F322" s="84" t="s">
        <v>639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5">
      <c r="A323" s="82" t="s">
        <v>1026</v>
      </c>
      <c r="B323" s="82" t="s">
        <v>292</v>
      </c>
      <c r="C323" s="82" t="s">
        <v>586</v>
      </c>
      <c r="D323" s="83" t="s">
        <v>434</v>
      </c>
      <c r="E323" s="84" t="s">
        <v>573</v>
      </c>
      <c r="F323" s="84" t="s">
        <v>639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5">
      <c r="A324" s="82" t="s">
        <v>1027</v>
      </c>
      <c r="B324" s="82" t="s">
        <v>302</v>
      </c>
      <c r="C324" s="82" t="s">
        <v>586</v>
      </c>
      <c r="D324" s="83" t="s">
        <v>434</v>
      </c>
      <c r="E324" s="84" t="s">
        <v>559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5">
      <c r="A325" s="82" t="s">
        <v>1028</v>
      </c>
      <c r="B325" s="82" t="s">
        <v>125</v>
      </c>
      <c r="C325" s="82" t="s">
        <v>561</v>
      </c>
      <c r="D325" s="83" t="s">
        <v>566</v>
      </c>
      <c r="E325" s="84" t="s">
        <v>608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5">
      <c r="A326" s="82" t="s">
        <v>1029</v>
      </c>
      <c r="B326" s="82" t="s">
        <v>339</v>
      </c>
      <c r="C326" s="82" t="s">
        <v>942</v>
      </c>
      <c r="D326" s="83" t="s">
        <v>434</v>
      </c>
      <c r="E326" s="84" t="s">
        <v>559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5">
      <c r="A327" s="82" t="s">
        <v>1030</v>
      </c>
      <c r="B327" s="82" t="s">
        <v>305</v>
      </c>
      <c r="C327" s="82" t="s">
        <v>586</v>
      </c>
      <c r="D327" s="83" t="s">
        <v>434</v>
      </c>
      <c r="E327" s="84" t="s">
        <v>796</v>
      </c>
      <c r="F327" s="84" t="s">
        <v>591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5">
      <c r="A328" s="82" t="s">
        <v>1031</v>
      </c>
      <c r="B328" s="82" t="s">
        <v>1032</v>
      </c>
      <c r="C328" s="82" t="s">
        <v>942</v>
      </c>
      <c r="D328" s="83" t="s">
        <v>434</v>
      </c>
      <c r="E328" s="84" t="s">
        <v>559</v>
      </c>
      <c r="F328" s="84" t="s">
        <v>627</v>
      </c>
      <c r="G328" s="85" t="s">
        <v>437</v>
      </c>
      <c r="H328" s="85" t="s">
        <v>437</v>
      </c>
      <c r="I328" s="82" t="s">
        <v>431</v>
      </c>
      <c r="J328" s="86" t="s">
        <v>589</v>
      </c>
    </row>
    <row r="329" spans="1:10" x14ac:dyDescent="0.25">
      <c r="A329" s="82" t="s">
        <v>1033</v>
      </c>
      <c r="B329" s="82" t="s">
        <v>1034</v>
      </c>
      <c r="C329" s="82" t="s">
        <v>942</v>
      </c>
      <c r="D329" s="83" t="s">
        <v>434</v>
      </c>
      <c r="E329" s="84" t="s">
        <v>1035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5">
      <c r="A330" s="82" t="s">
        <v>1036</v>
      </c>
      <c r="B330" s="82" t="s">
        <v>1037</v>
      </c>
      <c r="C330" s="82" t="s">
        <v>942</v>
      </c>
      <c r="D330" s="83" t="s">
        <v>434</v>
      </c>
      <c r="E330" s="84" t="s">
        <v>559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5">
      <c r="A331" s="82" t="s">
        <v>1038</v>
      </c>
      <c r="B331" s="82" t="s">
        <v>1039</v>
      </c>
      <c r="C331" s="82" t="s">
        <v>942</v>
      </c>
      <c r="D331" s="83" t="s">
        <v>434</v>
      </c>
      <c r="E331" s="84" t="s">
        <v>559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5">
      <c r="A332" s="82" t="s">
        <v>1040</v>
      </c>
      <c r="B332" s="82" t="s">
        <v>340</v>
      </c>
      <c r="C332" s="82" t="s">
        <v>942</v>
      </c>
      <c r="D332" s="83" t="s">
        <v>434</v>
      </c>
      <c r="E332" s="84" t="s">
        <v>559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5">
      <c r="A333" s="82" t="s">
        <v>1041</v>
      </c>
      <c r="B333" s="82" t="s">
        <v>1042</v>
      </c>
      <c r="C333" s="82" t="s">
        <v>561</v>
      </c>
      <c r="D333" s="83" t="s">
        <v>434</v>
      </c>
      <c r="E333" s="84" t="s">
        <v>559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5">
      <c r="A334" s="82" t="s">
        <v>1043</v>
      </c>
      <c r="B334" s="82" t="s">
        <v>1044</v>
      </c>
      <c r="C334" s="82" t="s">
        <v>561</v>
      </c>
      <c r="D334" s="83" t="s">
        <v>434</v>
      </c>
      <c r="E334" s="84" t="s">
        <v>627</v>
      </c>
      <c r="F334" s="84" t="s">
        <v>435</v>
      </c>
      <c r="G334" s="85" t="s">
        <v>437</v>
      </c>
      <c r="H334" s="85" t="s">
        <v>437</v>
      </c>
      <c r="I334" s="82" t="s">
        <v>1045</v>
      </c>
      <c r="J334" s="86" t="s">
        <v>438</v>
      </c>
    </row>
    <row r="335" spans="1:10" x14ac:dyDescent="0.25">
      <c r="A335" s="82" t="s">
        <v>1046</v>
      </c>
      <c r="B335" s="82" t="s">
        <v>1047</v>
      </c>
      <c r="C335" s="82" t="s">
        <v>561</v>
      </c>
      <c r="D335" s="83" t="s">
        <v>434</v>
      </c>
      <c r="E335" s="84" t="s">
        <v>559</v>
      </c>
      <c r="F335" s="84" t="s">
        <v>1048</v>
      </c>
      <c r="G335" s="85" t="s">
        <v>437</v>
      </c>
      <c r="H335" s="85" t="s">
        <v>437</v>
      </c>
      <c r="I335" s="82" t="s">
        <v>431</v>
      </c>
      <c r="J335" s="86" t="s">
        <v>589</v>
      </c>
    </row>
    <row r="336" spans="1:10" x14ac:dyDescent="0.25">
      <c r="A336" s="82" t="s">
        <v>1049</v>
      </c>
      <c r="B336" s="82" t="s">
        <v>1050</v>
      </c>
      <c r="C336" s="82" t="s">
        <v>561</v>
      </c>
      <c r="D336" s="83" t="s">
        <v>434</v>
      </c>
      <c r="E336" s="84" t="s">
        <v>627</v>
      </c>
      <c r="F336" s="84" t="s">
        <v>608</v>
      </c>
      <c r="G336" s="85" t="s">
        <v>437</v>
      </c>
      <c r="H336" s="85" t="s">
        <v>437</v>
      </c>
      <c r="I336" s="82" t="s">
        <v>1045</v>
      </c>
      <c r="J336" s="86" t="s">
        <v>438</v>
      </c>
    </row>
    <row r="337" spans="1:10" x14ac:dyDescent="0.25">
      <c r="A337" s="82" t="s">
        <v>1051</v>
      </c>
      <c r="B337" s="82" t="s">
        <v>1052</v>
      </c>
      <c r="C337" s="82" t="s">
        <v>561</v>
      </c>
      <c r="D337" s="83" t="s">
        <v>434</v>
      </c>
      <c r="E337" s="84" t="s">
        <v>627</v>
      </c>
      <c r="F337" s="84" t="s">
        <v>608</v>
      </c>
      <c r="G337" s="85" t="s">
        <v>437</v>
      </c>
      <c r="H337" s="85" t="s">
        <v>437</v>
      </c>
      <c r="I337" s="82" t="s">
        <v>1045</v>
      </c>
      <c r="J337" s="86" t="s">
        <v>438</v>
      </c>
    </row>
    <row r="338" spans="1:10" x14ac:dyDescent="0.25">
      <c r="A338" s="82" t="s">
        <v>1053</v>
      </c>
      <c r="B338" s="82" t="s">
        <v>1054</v>
      </c>
      <c r="C338" s="82" t="s">
        <v>561</v>
      </c>
      <c r="D338" s="83" t="s">
        <v>434</v>
      </c>
      <c r="E338" s="84" t="s">
        <v>627</v>
      </c>
      <c r="F338" s="84" t="s">
        <v>608</v>
      </c>
      <c r="G338" s="85" t="s">
        <v>437</v>
      </c>
      <c r="H338" s="85" t="s">
        <v>437</v>
      </c>
      <c r="I338" s="82" t="s">
        <v>1045</v>
      </c>
      <c r="J338" s="86" t="s">
        <v>438</v>
      </c>
    </row>
    <row r="339" spans="1:10" x14ac:dyDescent="0.25">
      <c r="A339" s="82" t="s">
        <v>1055</v>
      </c>
      <c r="B339" s="82" t="s">
        <v>1056</v>
      </c>
      <c r="C339" s="82" t="s">
        <v>552</v>
      </c>
      <c r="D339" s="83" t="s">
        <v>434</v>
      </c>
      <c r="E339" s="84" t="s">
        <v>457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5">
      <c r="A340" s="82" t="s">
        <v>1057</v>
      </c>
      <c r="B340" s="82" t="s">
        <v>1058</v>
      </c>
      <c r="C340" s="82" t="s">
        <v>586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5">
      <c r="A341" s="82" t="s">
        <v>1059</v>
      </c>
      <c r="B341" s="82" t="s">
        <v>385</v>
      </c>
      <c r="C341" s="82" t="s">
        <v>594</v>
      </c>
      <c r="D341" s="83" t="s">
        <v>434</v>
      </c>
      <c r="E341" s="84" t="s">
        <v>453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5">
      <c r="A342" s="82" t="s">
        <v>1060</v>
      </c>
      <c r="B342" s="82" t="s">
        <v>1061</v>
      </c>
      <c r="C342" s="82" t="s">
        <v>942</v>
      </c>
      <c r="D342" s="83" t="s">
        <v>434</v>
      </c>
      <c r="E342" s="84" t="s">
        <v>872</v>
      </c>
      <c r="F342" s="84" t="s">
        <v>639</v>
      </c>
      <c r="G342" s="85" t="s">
        <v>437</v>
      </c>
      <c r="H342" s="85" t="s">
        <v>437</v>
      </c>
      <c r="I342" s="82" t="s">
        <v>431</v>
      </c>
      <c r="J342" s="86" t="s">
        <v>589</v>
      </c>
    </row>
    <row r="343" spans="1:10" x14ac:dyDescent="0.25">
      <c r="A343" s="82" t="s">
        <v>1062</v>
      </c>
      <c r="B343" s="82" t="s">
        <v>350</v>
      </c>
      <c r="C343" s="82" t="s">
        <v>561</v>
      </c>
      <c r="D343" s="83" t="s">
        <v>566</v>
      </c>
      <c r="E343" s="84" t="s">
        <v>559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5">
      <c r="A344" s="82" t="s">
        <v>1063</v>
      </c>
      <c r="B344" s="82" t="s">
        <v>1064</v>
      </c>
      <c r="C344" s="82" t="s">
        <v>586</v>
      </c>
      <c r="D344" s="83" t="s">
        <v>434</v>
      </c>
      <c r="E344" s="84" t="s">
        <v>573</v>
      </c>
      <c r="F344" s="84" t="s">
        <v>639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5">
      <c r="A345" s="82" t="s">
        <v>1065</v>
      </c>
      <c r="B345" s="82" t="s">
        <v>1066</v>
      </c>
      <c r="C345" s="82" t="s">
        <v>586</v>
      </c>
      <c r="D345" s="83" t="s">
        <v>434</v>
      </c>
      <c r="E345" s="84" t="s">
        <v>559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5">
      <c r="A346" s="82" t="s">
        <v>1067</v>
      </c>
      <c r="B346" s="82" t="s">
        <v>1068</v>
      </c>
      <c r="C346" s="82" t="s">
        <v>594</v>
      </c>
      <c r="D346" s="83" t="s">
        <v>566</v>
      </c>
      <c r="E346" s="84" t="s">
        <v>613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5">
      <c r="A347" s="82" t="s">
        <v>1069</v>
      </c>
      <c r="B347" s="82" t="s">
        <v>151</v>
      </c>
      <c r="C347" s="82" t="s">
        <v>594</v>
      </c>
      <c r="D347" s="83" t="s">
        <v>566</v>
      </c>
      <c r="E347" s="84" t="s">
        <v>613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5">
      <c r="A348" s="82" t="s">
        <v>1070</v>
      </c>
      <c r="B348" s="82" t="s">
        <v>1071</v>
      </c>
      <c r="C348" s="82" t="s">
        <v>942</v>
      </c>
      <c r="D348" s="83" t="s">
        <v>434</v>
      </c>
      <c r="E348" s="84" t="s">
        <v>553</v>
      </c>
      <c r="F348" s="84" t="s">
        <v>613</v>
      </c>
      <c r="G348" s="85" t="s">
        <v>437</v>
      </c>
      <c r="H348" s="85" t="s">
        <v>437</v>
      </c>
      <c r="I348" s="82" t="s">
        <v>431</v>
      </c>
      <c r="J348" s="86" t="s">
        <v>589</v>
      </c>
    </row>
    <row r="349" spans="1:10" x14ac:dyDescent="0.25">
      <c r="A349" s="82" t="s">
        <v>1072</v>
      </c>
      <c r="B349" s="82" t="s">
        <v>315</v>
      </c>
      <c r="C349" s="82" t="s">
        <v>586</v>
      </c>
      <c r="D349" s="83" t="s">
        <v>434</v>
      </c>
      <c r="E349" s="84" t="s">
        <v>890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5">
      <c r="A350" s="82" t="s">
        <v>1073</v>
      </c>
      <c r="B350" s="82" t="s">
        <v>179</v>
      </c>
      <c r="C350" s="82" t="s">
        <v>552</v>
      </c>
      <c r="D350" s="83" t="s">
        <v>606</v>
      </c>
      <c r="E350" s="84" t="s">
        <v>559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5">
      <c r="A351" s="82" t="s">
        <v>1074</v>
      </c>
      <c r="B351" s="82" t="s">
        <v>323</v>
      </c>
      <c r="C351" s="82" t="s">
        <v>586</v>
      </c>
      <c r="D351" s="83" t="s">
        <v>434</v>
      </c>
      <c r="E351" s="84" t="s">
        <v>890</v>
      </c>
      <c r="F351" s="84" t="s">
        <v>890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5">
      <c r="A352" s="82" t="s">
        <v>1075</v>
      </c>
      <c r="B352" s="82" t="s">
        <v>144</v>
      </c>
      <c r="C352" s="82" t="s">
        <v>594</v>
      </c>
      <c r="D352" s="83" t="s">
        <v>566</v>
      </c>
      <c r="E352" s="84" t="s">
        <v>559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5">
      <c r="A353" s="82" t="s">
        <v>1076</v>
      </c>
      <c r="B353" s="82" t="s">
        <v>1077</v>
      </c>
      <c r="C353" s="82" t="s">
        <v>594</v>
      </c>
      <c r="D353" s="83" t="s">
        <v>566</v>
      </c>
      <c r="E353" s="84" t="s">
        <v>559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5">
      <c r="A354" s="82" t="s">
        <v>1078</v>
      </c>
      <c r="B354" s="82" t="s">
        <v>377</v>
      </c>
      <c r="C354" s="82" t="s">
        <v>886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887</v>
      </c>
      <c r="J354" s="86" t="s">
        <v>438</v>
      </c>
    </row>
    <row r="355" spans="1:10" x14ac:dyDescent="0.25">
      <c r="A355" s="82" t="s">
        <v>1079</v>
      </c>
      <c r="B355" s="82" t="s">
        <v>1080</v>
      </c>
      <c r="C355" s="82" t="s">
        <v>561</v>
      </c>
      <c r="D355" s="83" t="s">
        <v>434</v>
      </c>
      <c r="E355" s="84" t="s">
        <v>559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5">
      <c r="A356" s="82" t="s">
        <v>1081</v>
      </c>
      <c r="B356" s="82" t="s">
        <v>386</v>
      </c>
      <c r="C356" s="82" t="s">
        <v>594</v>
      </c>
      <c r="D356" s="83" t="s">
        <v>434</v>
      </c>
      <c r="E356" s="84" t="s">
        <v>568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5">
      <c r="A357" s="82" t="s">
        <v>1082</v>
      </c>
      <c r="B357" s="82" t="s">
        <v>1083</v>
      </c>
      <c r="C357" s="82" t="s">
        <v>586</v>
      </c>
      <c r="D357" s="83" t="s">
        <v>434</v>
      </c>
      <c r="E357" s="84" t="s">
        <v>553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589</v>
      </c>
    </row>
    <row r="358" spans="1:10" x14ac:dyDescent="0.25">
      <c r="A358" s="82" t="s">
        <v>1084</v>
      </c>
      <c r="B358" s="82" t="s">
        <v>295</v>
      </c>
      <c r="C358" s="82" t="s">
        <v>586</v>
      </c>
      <c r="D358" s="83" t="s">
        <v>434</v>
      </c>
      <c r="E358" s="84" t="s">
        <v>573</v>
      </c>
      <c r="F358" s="84" t="s">
        <v>639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5">
      <c r="A359" s="82" t="s">
        <v>1085</v>
      </c>
      <c r="B359" s="82" t="s">
        <v>1086</v>
      </c>
      <c r="C359" s="82" t="s">
        <v>886</v>
      </c>
      <c r="D359" s="83" t="s">
        <v>434</v>
      </c>
      <c r="E359" s="84" t="s">
        <v>553</v>
      </c>
      <c r="F359" s="84" t="s">
        <v>436</v>
      </c>
      <c r="G359" s="85" t="s">
        <v>437</v>
      </c>
      <c r="H359" s="85" t="s">
        <v>437</v>
      </c>
      <c r="I359" s="82" t="s">
        <v>887</v>
      </c>
      <c r="J359" s="86" t="s">
        <v>438</v>
      </c>
    </row>
    <row r="360" spans="1:10" x14ac:dyDescent="0.25">
      <c r="A360" s="82" t="s">
        <v>1087</v>
      </c>
      <c r="B360" s="82" t="s">
        <v>1088</v>
      </c>
      <c r="C360" s="82" t="s">
        <v>594</v>
      </c>
      <c r="D360" s="83" t="s">
        <v>434</v>
      </c>
      <c r="E360" s="84" t="s">
        <v>453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5">
      <c r="A361" s="82" t="s">
        <v>1089</v>
      </c>
      <c r="B361" s="82" t="s">
        <v>134</v>
      </c>
      <c r="C361" s="82" t="s">
        <v>594</v>
      </c>
      <c r="D361" s="83" t="s">
        <v>434</v>
      </c>
      <c r="E361" s="84" t="s">
        <v>608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5">
      <c r="A362" s="82" t="s">
        <v>1090</v>
      </c>
      <c r="B362" s="82" t="s">
        <v>1091</v>
      </c>
      <c r="C362" s="82" t="s">
        <v>594</v>
      </c>
      <c r="D362" s="83" t="s">
        <v>434</v>
      </c>
      <c r="E362" s="84" t="s">
        <v>457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5">
      <c r="A363" s="82" t="s">
        <v>1092</v>
      </c>
      <c r="B363" s="82" t="s">
        <v>1093</v>
      </c>
      <c r="C363" s="82" t="s">
        <v>594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5">
      <c r="A364" s="82" t="s">
        <v>1094</v>
      </c>
      <c r="B364" s="82" t="s">
        <v>1095</v>
      </c>
      <c r="C364" s="82" t="s">
        <v>561</v>
      </c>
      <c r="D364" s="83" t="s">
        <v>434</v>
      </c>
      <c r="E364" s="84" t="s">
        <v>559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5">
      <c r="A365" s="82" t="s">
        <v>1096</v>
      </c>
      <c r="B365" s="82" t="s">
        <v>25</v>
      </c>
      <c r="C365" s="82" t="s">
        <v>586</v>
      </c>
      <c r="D365" s="83" t="s">
        <v>434</v>
      </c>
      <c r="E365" s="84" t="s">
        <v>591</v>
      </c>
      <c r="F365" s="84" t="s">
        <v>559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5">
      <c r="A366" s="82" t="s">
        <v>1097</v>
      </c>
      <c r="B366" s="82" t="s">
        <v>296</v>
      </c>
      <c r="C366" s="82" t="s">
        <v>586</v>
      </c>
      <c r="D366" s="83" t="s">
        <v>434</v>
      </c>
      <c r="E366" s="84" t="s">
        <v>559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5">
      <c r="A367" s="82" t="s">
        <v>1098</v>
      </c>
      <c r="B367" s="82" t="s">
        <v>413</v>
      </c>
      <c r="C367" s="82" t="s">
        <v>913</v>
      </c>
      <c r="D367" s="83" t="s">
        <v>434</v>
      </c>
      <c r="E367" s="84" t="s">
        <v>652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5">
      <c r="A368" s="82" t="s">
        <v>1099</v>
      </c>
      <c r="B368" s="82" t="s">
        <v>1100</v>
      </c>
      <c r="C368" s="82" t="s">
        <v>913</v>
      </c>
      <c r="D368" s="83" t="s">
        <v>434</v>
      </c>
      <c r="E368" s="84" t="s">
        <v>1101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5">
      <c r="A369" s="82" t="s">
        <v>1102</v>
      </c>
      <c r="B369" s="82" t="s">
        <v>1103</v>
      </c>
      <c r="C369" s="82" t="s">
        <v>913</v>
      </c>
      <c r="D369" s="83" t="s">
        <v>434</v>
      </c>
      <c r="E369" s="84" t="s">
        <v>872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5">
      <c r="A370" s="82" t="s">
        <v>1104</v>
      </c>
      <c r="B370" s="82" t="s">
        <v>1105</v>
      </c>
      <c r="C370" s="82" t="s">
        <v>913</v>
      </c>
      <c r="D370" s="83" t="s">
        <v>434</v>
      </c>
      <c r="E370" s="84" t="s">
        <v>1101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5">
      <c r="A371" s="82" t="s">
        <v>1106</v>
      </c>
      <c r="B371" s="82" t="s">
        <v>1107</v>
      </c>
      <c r="C371" s="82" t="s">
        <v>913</v>
      </c>
      <c r="D371" s="83" t="s">
        <v>434</v>
      </c>
      <c r="E371" s="84" t="s">
        <v>872</v>
      </c>
      <c r="F371" s="84" t="s">
        <v>1108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5">
      <c r="A372" s="82" t="s">
        <v>1109</v>
      </c>
      <c r="B372" s="82" t="s">
        <v>1110</v>
      </c>
      <c r="C372" s="82" t="s">
        <v>913</v>
      </c>
      <c r="D372" s="83" t="s">
        <v>434</v>
      </c>
      <c r="E372" s="84" t="s">
        <v>872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5">
      <c r="A373" s="82" t="s">
        <v>1111</v>
      </c>
      <c r="B373" s="82" t="s">
        <v>1112</v>
      </c>
      <c r="C373" s="82" t="s">
        <v>913</v>
      </c>
      <c r="D373" s="83" t="s">
        <v>434</v>
      </c>
      <c r="E373" s="84" t="s">
        <v>872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5">
      <c r="A374" s="82" t="s">
        <v>1113</v>
      </c>
      <c r="B374" s="82" t="s">
        <v>1114</v>
      </c>
      <c r="C374" s="82" t="s">
        <v>913</v>
      </c>
      <c r="D374" s="83" t="s">
        <v>434</v>
      </c>
      <c r="E374" s="84" t="s">
        <v>872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5">
      <c r="A375" s="82" t="s">
        <v>1115</v>
      </c>
      <c r="B375" s="82" t="s">
        <v>1116</v>
      </c>
      <c r="C375" s="82" t="s">
        <v>913</v>
      </c>
      <c r="D375" s="83" t="s">
        <v>434</v>
      </c>
      <c r="E375" s="84" t="s">
        <v>872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5">
      <c r="A376" s="82" t="s">
        <v>1117</v>
      </c>
      <c r="B376" s="82" t="s">
        <v>1118</v>
      </c>
      <c r="C376" s="82" t="s">
        <v>561</v>
      </c>
      <c r="D376" s="83" t="s">
        <v>434</v>
      </c>
      <c r="E376" s="84" t="s">
        <v>453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5">
      <c r="A377" s="82" t="s">
        <v>1119</v>
      </c>
      <c r="B377" s="82" t="s">
        <v>405</v>
      </c>
      <c r="C377" s="82" t="s">
        <v>552</v>
      </c>
      <c r="D377" s="83" t="s">
        <v>606</v>
      </c>
      <c r="E377" s="84" t="s">
        <v>559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5">
      <c r="A378" s="82" t="s">
        <v>1120</v>
      </c>
      <c r="B378" s="82" t="s">
        <v>412</v>
      </c>
      <c r="C378" s="82" t="s">
        <v>913</v>
      </c>
      <c r="D378" s="83" t="s">
        <v>587</v>
      </c>
      <c r="E378" s="84" t="s">
        <v>559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5">
      <c r="A379" s="82" t="s">
        <v>1121</v>
      </c>
      <c r="B379" s="82" t="s">
        <v>1122</v>
      </c>
      <c r="C379" s="82" t="s">
        <v>913</v>
      </c>
      <c r="D379" s="83" t="s">
        <v>434</v>
      </c>
      <c r="E379" s="84" t="s">
        <v>1101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5">
      <c r="A380" s="82" t="s">
        <v>1123</v>
      </c>
      <c r="B380" s="82" t="s">
        <v>1124</v>
      </c>
      <c r="C380" s="82" t="s">
        <v>913</v>
      </c>
      <c r="D380" s="83" t="s">
        <v>434</v>
      </c>
      <c r="E380" s="84" t="s">
        <v>1101</v>
      </c>
      <c r="F380" s="84" t="s">
        <v>1125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5">
      <c r="A381" s="82" t="s">
        <v>1126</v>
      </c>
      <c r="B381" s="82" t="s">
        <v>1127</v>
      </c>
      <c r="C381" s="82" t="s">
        <v>913</v>
      </c>
      <c r="D381" s="83" t="s">
        <v>434</v>
      </c>
      <c r="E381" s="84" t="s">
        <v>1101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5">
      <c r="A382" s="82" t="s">
        <v>1128</v>
      </c>
      <c r="B382" s="82" t="s">
        <v>1129</v>
      </c>
      <c r="C382" s="82" t="s">
        <v>913</v>
      </c>
      <c r="D382" s="83" t="s">
        <v>434</v>
      </c>
      <c r="E382" s="84" t="s">
        <v>1101</v>
      </c>
      <c r="F382" s="84" t="s">
        <v>1125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5">
      <c r="A383" s="82" t="s">
        <v>1130</v>
      </c>
      <c r="B383" s="82" t="s">
        <v>1131</v>
      </c>
      <c r="C383" s="82" t="s">
        <v>913</v>
      </c>
      <c r="D383" s="83" t="s">
        <v>434</v>
      </c>
      <c r="E383" s="84" t="s">
        <v>1101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5">
      <c r="A384" s="82" t="s">
        <v>1132</v>
      </c>
      <c r="B384" s="82" t="s">
        <v>178</v>
      </c>
      <c r="C384" s="82" t="s">
        <v>552</v>
      </c>
      <c r="D384" s="83" t="s">
        <v>606</v>
      </c>
      <c r="E384" s="84" t="s">
        <v>559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5">
      <c r="A385" s="82" t="s">
        <v>1133</v>
      </c>
      <c r="B385" s="82" t="s">
        <v>322</v>
      </c>
      <c r="C385" s="82" t="s">
        <v>586</v>
      </c>
      <c r="D385" s="83" t="s">
        <v>434</v>
      </c>
      <c r="E385" s="84" t="s">
        <v>573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5">
      <c r="A386" s="82" t="s">
        <v>1134</v>
      </c>
      <c r="B386" s="82" t="s">
        <v>1135</v>
      </c>
      <c r="C386" s="82" t="s">
        <v>552</v>
      </c>
      <c r="D386" s="83" t="s">
        <v>566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5">
      <c r="A387" s="82" t="s">
        <v>1136</v>
      </c>
      <c r="B387" s="82" t="s">
        <v>246</v>
      </c>
      <c r="C387" s="82" t="s">
        <v>433</v>
      </c>
      <c r="D387" s="83" t="s">
        <v>618</v>
      </c>
      <c r="E387" s="84" t="s">
        <v>608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5">
      <c r="A388" s="82" t="s">
        <v>1137</v>
      </c>
      <c r="B388" s="82" t="s">
        <v>1138</v>
      </c>
      <c r="C388" s="82" t="s">
        <v>433</v>
      </c>
      <c r="D388" s="83" t="s">
        <v>566</v>
      </c>
      <c r="E388" s="84" t="s">
        <v>746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5">
      <c r="A389" s="82" t="s">
        <v>1139</v>
      </c>
      <c r="B389" s="82" t="s">
        <v>1140</v>
      </c>
      <c r="C389" s="82" t="s">
        <v>913</v>
      </c>
      <c r="D389" s="83" t="s">
        <v>587</v>
      </c>
      <c r="E389" s="84" t="s">
        <v>568</v>
      </c>
      <c r="F389" s="84" t="s">
        <v>613</v>
      </c>
      <c r="G389" s="85" t="s">
        <v>437</v>
      </c>
      <c r="H389" s="85" t="s">
        <v>437</v>
      </c>
      <c r="I389" s="82" t="s">
        <v>431</v>
      </c>
      <c r="J389" s="86" t="s">
        <v>589</v>
      </c>
    </row>
    <row r="390" spans="1:10" x14ac:dyDescent="0.25">
      <c r="A390" s="82" t="s">
        <v>1141</v>
      </c>
      <c r="B390" s="82" t="s">
        <v>1142</v>
      </c>
      <c r="C390" s="82" t="s">
        <v>913</v>
      </c>
      <c r="D390" s="83" t="s">
        <v>587</v>
      </c>
      <c r="E390" s="84" t="s">
        <v>559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589</v>
      </c>
    </row>
    <row r="391" spans="1:10" x14ac:dyDescent="0.25">
      <c r="A391" s="82" t="s">
        <v>1143</v>
      </c>
      <c r="B391" s="82" t="s">
        <v>1144</v>
      </c>
      <c r="C391" s="82" t="s">
        <v>913</v>
      </c>
      <c r="D391" s="83" t="s">
        <v>587</v>
      </c>
      <c r="E391" s="84" t="s">
        <v>568</v>
      </c>
      <c r="F391" s="84" t="s">
        <v>613</v>
      </c>
      <c r="G391" s="85" t="s">
        <v>437</v>
      </c>
      <c r="H391" s="85" t="s">
        <v>437</v>
      </c>
      <c r="I391" s="82" t="s">
        <v>431</v>
      </c>
      <c r="J391" s="86" t="s">
        <v>589</v>
      </c>
    </row>
    <row r="392" spans="1:10" x14ac:dyDescent="0.25">
      <c r="A392" s="82" t="s">
        <v>1145</v>
      </c>
      <c r="B392" s="82" t="s">
        <v>20</v>
      </c>
      <c r="C392" s="82" t="s">
        <v>586</v>
      </c>
      <c r="D392" s="83" t="s">
        <v>566</v>
      </c>
      <c r="E392" s="84" t="s">
        <v>867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5">
      <c r="A393" s="82" t="s">
        <v>1146</v>
      </c>
      <c r="B393" s="82" t="s">
        <v>21</v>
      </c>
      <c r="C393" s="82" t="s">
        <v>586</v>
      </c>
      <c r="D393" s="83" t="s">
        <v>566</v>
      </c>
      <c r="E393" s="84" t="s">
        <v>746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5">
      <c r="A394" s="82" t="s">
        <v>1147</v>
      </c>
      <c r="B394" s="82" t="s">
        <v>1148</v>
      </c>
      <c r="C394" s="82" t="s">
        <v>561</v>
      </c>
      <c r="D394" s="83" t="s">
        <v>434</v>
      </c>
      <c r="E394" s="84" t="s">
        <v>571</v>
      </c>
      <c r="F394" s="84" t="s">
        <v>578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5">
      <c r="A395" s="82" t="s">
        <v>1149</v>
      </c>
      <c r="B395" s="82" t="s">
        <v>1150</v>
      </c>
      <c r="C395" s="82" t="s">
        <v>942</v>
      </c>
      <c r="D395" s="83" t="s">
        <v>434</v>
      </c>
      <c r="E395" s="84" t="s">
        <v>872</v>
      </c>
      <c r="F395" s="84" t="s">
        <v>639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5">
      <c r="A396" s="82" t="s">
        <v>1151</v>
      </c>
      <c r="B396" s="82" t="s">
        <v>1152</v>
      </c>
      <c r="C396" s="82" t="s">
        <v>561</v>
      </c>
      <c r="D396" s="83" t="s">
        <v>566</v>
      </c>
      <c r="E396" s="84" t="s">
        <v>608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5">
      <c r="A397" s="82" t="s">
        <v>1153</v>
      </c>
      <c r="B397" s="82" t="s">
        <v>1154</v>
      </c>
      <c r="C397" s="82" t="s">
        <v>561</v>
      </c>
      <c r="D397" s="83" t="s">
        <v>566</v>
      </c>
      <c r="E397" s="84" t="s">
        <v>608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5">
      <c r="A398" s="82" t="s">
        <v>1155</v>
      </c>
      <c r="B398" s="82" t="s">
        <v>364</v>
      </c>
      <c r="C398" s="82" t="s">
        <v>561</v>
      </c>
      <c r="D398" s="83" t="s">
        <v>566</v>
      </c>
      <c r="E398" s="84" t="s">
        <v>608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5">
      <c r="A399" s="82" t="s">
        <v>1156</v>
      </c>
      <c r="B399" s="82" t="s">
        <v>1157</v>
      </c>
      <c r="C399" s="82" t="s">
        <v>561</v>
      </c>
      <c r="D399" s="83" t="s">
        <v>566</v>
      </c>
      <c r="E399" s="84" t="s">
        <v>1158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5">
      <c r="A400" s="82" t="s">
        <v>1159</v>
      </c>
      <c r="B400" s="82" t="s">
        <v>365</v>
      </c>
      <c r="C400" s="82" t="s">
        <v>561</v>
      </c>
      <c r="D400" s="83" t="s">
        <v>566</v>
      </c>
      <c r="E400" s="84" t="s">
        <v>571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5">
      <c r="A401" s="82" t="s">
        <v>1160</v>
      </c>
      <c r="B401" s="82" t="s">
        <v>1161</v>
      </c>
      <c r="C401" s="82" t="s">
        <v>561</v>
      </c>
      <c r="D401" s="83" t="s">
        <v>566</v>
      </c>
      <c r="E401" s="84" t="s">
        <v>571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5">
      <c r="A402" s="82" t="s">
        <v>1162</v>
      </c>
      <c r="B402" s="82" t="s">
        <v>1163</v>
      </c>
      <c r="C402" s="82" t="s">
        <v>561</v>
      </c>
      <c r="D402" s="83" t="s">
        <v>566</v>
      </c>
      <c r="E402" s="84" t="s">
        <v>571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5">
      <c r="A403" s="82" t="s">
        <v>1164</v>
      </c>
      <c r="B403" s="82" t="s">
        <v>1165</v>
      </c>
      <c r="C403" s="82" t="s">
        <v>561</v>
      </c>
      <c r="D403" s="83" t="s">
        <v>566</v>
      </c>
      <c r="E403" s="84" t="s">
        <v>571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5">
      <c r="A404" s="82" t="s">
        <v>1166</v>
      </c>
      <c r="B404" s="82" t="s">
        <v>366</v>
      </c>
      <c r="C404" s="82" t="s">
        <v>561</v>
      </c>
      <c r="D404" s="83" t="s">
        <v>566</v>
      </c>
      <c r="E404" s="84" t="s">
        <v>872</v>
      </c>
      <c r="F404" s="84" t="s">
        <v>573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5">
      <c r="A405" s="82" t="s">
        <v>1167</v>
      </c>
      <c r="B405" s="82" t="s">
        <v>105</v>
      </c>
      <c r="C405" s="82" t="s">
        <v>561</v>
      </c>
      <c r="D405" s="83" t="s">
        <v>566</v>
      </c>
      <c r="E405" s="84" t="s">
        <v>872</v>
      </c>
      <c r="F405" s="84" t="s">
        <v>573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5">
      <c r="A406" s="82" t="s">
        <v>1168</v>
      </c>
      <c r="B406" s="82" t="s">
        <v>106</v>
      </c>
      <c r="C406" s="82" t="s">
        <v>561</v>
      </c>
      <c r="D406" s="83" t="s">
        <v>566</v>
      </c>
      <c r="E406" s="84" t="s">
        <v>872</v>
      </c>
      <c r="F406" s="84" t="s">
        <v>573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5">
      <c r="A407" s="82" t="s">
        <v>1169</v>
      </c>
      <c r="B407" s="82" t="s">
        <v>107</v>
      </c>
      <c r="C407" s="82" t="s">
        <v>561</v>
      </c>
      <c r="D407" s="83" t="s">
        <v>566</v>
      </c>
      <c r="E407" s="84" t="s">
        <v>872</v>
      </c>
      <c r="F407" s="84" t="s">
        <v>573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5">
      <c r="A408" s="82" t="s">
        <v>1170</v>
      </c>
      <c r="B408" s="82" t="s">
        <v>1171</v>
      </c>
      <c r="C408" s="82" t="s">
        <v>1172</v>
      </c>
      <c r="D408" s="83" t="s">
        <v>618</v>
      </c>
      <c r="E408" s="84" t="s">
        <v>1108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5">
      <c r="A409" s="82" t="s">
        <v>1173</v>
      </c>
      <c r="B409" s="82" t="s">
        <v>1174</v>
      </c>
      <c r="C409" s="82" t="s">
        <v>1172</v>
      </c>
      <c r="D409" s="83" t="s">
        <v>618</v>
      </c>
      <c r="E409" s="84" t="s">
        <v>1108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5">
      <c r="A410" s="82" t="s">
        <v>1175</v>
      </c>
      <c r="B410" s="82" t="s">
        <v>173</v>
      </c>
      <c r="C410" s="82" t="s">
        <v>1172</v>
      </c>
      <c r="D410" s="83" t="s">
        <v>618</v>
      </c>
      <c r="E410" s="84" t="s">
        <v>1108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5">
      <c r="A411" s="82" t="s">
        <v>1176</v>
      </c>
      <c r="B411" s="82" t="s">
        <v>170</v>
      </c>
      <c r="C411" s="82" t="s">
        <v>1172</v>
      </c>
      <c r="D411" s="83" t="s">
        <v>618</v>
      </c>
      <c r="E411" s="84" t="s">
        <v>1177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5">
      <c r="A412" s="82" t="s">
        <v>1178</v>
      </c>
      <c r="B412" s="82" t="s">
        <v>174</v>
      </c>
      <c r="C412" s="82" t="s">
        <v>1172</v>
      </c>
      <c r="D412" s="83" t="s">
        <v>587</v>
      </c>
      <c r="E412" s="84" t="s">
        <v>1108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5">
      <c r="A413" s="82" t="s">
        <v>1179</v>
      </c>
      <c r="B413" s="82" t="s">
        <v>1180</v>
      </c>
      <c r="C413" s="82" t="s">
        <v>594</v>
      </c>
      <c r="D413" s="83" t="s">
        <v>434</v>
      </c>
      <c r="E413" s="84" t="s">
        <v>608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589</v>
      </c>
    </row>
    <row r="414" spans="1:10" x14ac:dyDescent="0.25">
      <c r="A414" s="82" t="s">
        <v>1181</v>
      </c>
      <c r="B414" s="82" t="s">
        <v>177</v>
      </c>
      <c r="C414" s="82" t="s">
        <v>552</v>
      </c>
      <c r="D414" s="83" t="s">
        <v>606</v>
      </c>
      <c r="E414" s="84" t="s">
        <v>559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5">
      <c r="A415" s="82" t="s">
        <v>1182</v>
      </c>
      <c r="B415" s="82" t="s">
        <v>1183</v>
      </c>
      <c r="C415" s="82" t="s">
        <v>433</v>
      </c>
      <c r="D415" s="83" t="s">
        <v>434</v>
      </c>
      <c r="E415" s="84" t="s">
        <v>890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5">
      <c r="A416" s="82" t="s">
        <v>1184</v>
      </c>
      <c r="B416" s="82" t="s">
        <v>180</v>
      </c>
      <c r="C416" s="82" t="s">
        <v>433</v>
      </c>
      <c r="D416" s="83" t="s">
        <v>441</v>
      </c>
      <c r="E416" s="84" t="s">
        <v>553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5">
      <c r="A417" s="82" t="s">
        <v>1185</v>
      </c>
      <c r="B417" s="82" t="s">
        <v>181</v>
      </c>
      <c r="C417" s="82" t="s">
        <v>433</v>
      </c>
      <c r="D417" s="83" t="s">
        <v>441</v>
      </c>
      <c r="E417" s="84" t="s">
        <v>796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5">
      <c r="A418" s="82" t="s">
        <v>1186</v>
      </c>
      <c r="B418" s="82" t="s">
        <v>406</v>
      </c>
      <c r="C418" s="82" t="s">
        <v>552</v>
      </c>
      <c r="D418" s="83" t="s">
        <v>606</v>
      </c>
      <c r="E418" s="84" t="s">
        <v>639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5">
      <c r="A419" s="82" t="s">
        <v>1187</v>
      </c>
      <c r="B419" s="82" t="s">
        <v>1188</v>
      </c>
      <c r="C419" s="82" t="s">
        <v>594</v>
      </c>
      <c r="D419" s="83" t="s">
        <v>641</v>
      </c>
      <c r="E419" s="84" t="s">
        <v>546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589</v>
      </c>
    </row>
    <row r="420" spans="1:10" x14ac:dyDescent="0.25">
      <c r="A420" s="82" t="s">
        <v>1189</v>
      </c>
      <c r="B420" s="82" t="s">
        <v>388</v>
      </c>
      <c r="C420" s="82" t="s">
        <v>594</v>
      </c>
      <c r="D420" s="83" t="s">
        <v>566</v>
      </c>
      <c r="E420" s="84" t="s">
        <v>546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5">
      <c r="A421" s="82" t="s">
        <v>1190</v>
      </c>
      <c r="B421" s="82" t="s">
        <v>393</v>
      </c>
      <c r="C421" s="82" t="s">
        <v>594</v>
      </c>
      <c r="D421" s="83" t="s">
        <v>566</v>
      </c>
      <c r="E421" s="84" t="s">
        <v>546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5">
      <c r="A422" s="82" t="s">
        <v>1191</v>
      </c>
      <c r="B422" s="82" t="s">
        <v>391</v>
      </c>
      <c r="C422" s="82" t="s">
        <v>594</v>
      </c>
      <c r="D422" s="83" t="s">
        <v>566</v>
      </c>
      <c r="E422" s="84" t="s">
        <v>546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5">
      <c r="A423" s="82" t="s">
        <v>1192</v>
      </c>
      <c r="B423" s="82" t="s">
        <v>387</v>
      </c>
      <c r="C423" s="82" t="s">
        <v>594</v>
      </c>
      <c r="D423" s="83" t="s">
        <v>566</v>
      </c>
      <c r="E423" s="84" t="s">
        <v>546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5">
      <c r="A424" s="82" t="s">
        <v>1193</v>
      </c>
      <c r="B424" s="82" t="s">
        <v>392</v>
      </c>
      <c r="C424" s="82" t="s">
        <v>594</v>
      </c>
      <c r="D424" s="83" t="s">
        <v>566</v>
      </c>
      <c r="E424" s="84" t="s">
        <v>546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5">
      <c r="A425" s="82" t="s">
        <v>1194</v>
      </c>
      <c r="B425" s="82" t="s">
        <v>320</v>
      </c>
      <c r="C425" s="82" t="s">
        <v>433</v>
      </c>
      <c r="D425" s="83" t="s">
        <v>587</v>
      </c>
      <c r="E425" s="84" t="s">
        <v>457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5">
      <c r="A426" s="82" t="s">
        <v>1195</v>
      </c>
      <c r="B426" s="82" t="s">
        <v>1196</v>
      </c>
      <c r="C426" s="82" t="s">
        <v>561</v>
      </c>
      <c r="D426" s="83" t="s">
        <v>566</v>
      </c>
      <c r="E426" s="84" t="s">
        <v>608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5">
      <c r="A427" s="82" t="s">
        <v>1197</v>
      </c>
      <c r="B427" s="82" t="s">
        <v>1198</v>
      </c>
      <c r="C427" s="82" t="s">
        <v>561</v>
      </c>
      <c r="D427" s="83" t="s">
        <v>566</v>
      </c>
      <c r="E427" s="84" t="s">
        <v>608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5">
      <c r="A428" s="82" t="s">
        <v>1199</v>
      </c>
      <c r="B428" s="82" t="s">
        <v>1200</v>
      </c>
      <c r="C428" s="82" t="s">
        <v>561</v>
      </c>
      <c r="D428" s="83" t="s">
        <v>566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5">
      <c r="A429" s="82" t="s">
        <v>1201</v>
      </c>
      <c r="B429" s="82" t="s">
        <v>1202</v>
      </c>
      <c r="C429" s="82" t="s">
        <v>433</v>
      </c>
      <c r="D429" s="83" t="s">
        <v>566</v>
      </c>
      <c r="E429" s="84" t="s">
        <v>746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589</v>
      </c>
    </row>
    <row r="430" spans="1:10" x14ac:dyDescent="0.25">
      <c r="A430" s="82" t="s">
        <v>1203</v>
      </c>
      <c r="B430" s="82" t="s">
        <v>1204</v>
      </c>
      <c r="C430" s="82" t="s">
        <v>433</v>
      </c>
      <c r="D430" s="83" t="s">
        <v>566</v>
      </c>
      <c r="E430" s="84" t="s">
        <v>457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5">
      <c r="A431" s="82" t="s">
        <v>1205</v>
      </c>
      <c r="B431" s="82" t="s">
        <v>118</v>
      </c>
      <c r="C431" s="82" t="s">
        <v>552</v>
      </c>
      <c r="D431" s="83" t="s">
        <v>618</v>
      </c>
      <c r="E431" s="84" t="s">
        <v>573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5">
      <c r="A432" s="82" t="s">
        <v>1206</v>
      </c>
      <c r="B432" s="82" t="s">
        <v>120</v>
      </c>
      <c r="C432" s="82" t="s">
        <v>552</v>
      </c>
      <c r="D432" s="83" t="s">
        <v>606</v>
      </c>
      <c r="E432" s="84" t="s">
        <v>639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5">
      <c r="A433" s="82" t="s">
        <v>1207</v>
      </c>
      <c r="B433" s="82" t="s">
        <v>375</v>
      </c>
      <c r="C433" s="82" t="s">
        <v>886</v>
      </c>
      <c r="D433" s="83" t="s">
        <v>434</v>
      </c>
      <c r="E433" s="84" t="s">
        <v>613</v>
      </c>
      <c r="F433" s="84" t="s">
        <v>436</v>
      </c>
      <c r="G433" s="85" t="s">
        <v>437</v>
      </c>
      <c r="H433" s="85" t="s">
        <v>437</v>
      </c>
      <c r="I433" s="82" t="s">
        <v>887</v>
      </c>
      <c r="J433" s="86" t="s">
        <v>438</v>
      </c>
    </row>
    <row r="434" spans="1:10" x14ac:dyDescent="0.25">
      <c r="A434" s="82" t="s">
        <v>1208</v>
      </c>
      <c r="B434" s="82" t="s">
        <v>258</v>
      </c>
      <c r="C434" s="82" t="s">
        <v>448</v>
      </c>
      <c r="D434" s="83" t="s">
        <v>449</v>
      </c>
      <c r="E434" s="84" t="s">
        <v>546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5">
      <c r="A435" s="82" t="s">
        <v>1209</v>
      </c>
      <c r="B435" s="82" t="s">
        <v>192</v>
      </c>
      <c r="C435" s="82" t="s">
        <v>448</v>
      </c>
      <c r="D435" s="83" t="s">
        <v>449</v>
      </c>
      <c r="E435" s="84" t="s">
        <v>608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5">
      <c r="A436" s="82" t="s">
        <v>1210</v>
      </c>
      <c r="B436" s="82" t="s">
        <v>1211</v>
      </c>
      <c r="C436" s="82" t="s">
        <v>448</v>
      </c>
      <c r="D436" s="83" t="s">
        <v>805</v>
      </c>
      <c r="E436" s="84" t="s">
        <v>613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5">
      <c r="A437" s="82" t="s">
        <v>1212</v>
      </c>
      <c r="B437" s="82" t="s">
        <v>1213</v>
      </c>
      <c r="C437" s="82" t="s">
        <v>448</v>
      </c>
      <c r="D437" s="83" t="s">
        <v>805</v>
      </c>
      <c r="E437" s="84" t="s">
        <v>613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5">
      <c r="A438" s="82" t="s">
        <v>1214</v>
      </c>
      <c r="B438" s="82" t="s">
        <v>319</v>
      </c>
      <c r="C438" s="82" t="s">
        <v>448</v>
      </c>
      <c r="D438" s="83" t="s">
        <v>805</v>
      </c>
      <c r="E438" s="84" t="s">
        <v>453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5">
      <c r="A439" s="82" t="s">
        <v>1215</v>
      </c>
      <c r="B439" s="82" t="s">
        <v>1216</v>
      </c>
      <c r="C439" s="82" t="s">
        <v>448</v>
      </c>
      <c r="D439" s="83" t="s">
        <v>805</v>
      </c>
      <c r="E439" s="84" t="s">
        <v>613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5">
      <c r="A440" s="82" t="s">
        <v>1217</v>
      </c>
      <c r="B440" s="82" t="s">
        <v>254</v>
      </c>
      <c r="C440" s="82" t="s">
        <v>448</v>
      </c>
      <c r="D440" s="83" t="s">
        <v>805</v>
      </c>
      <c r="E440" s="84" t="s">
        <v>453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5">
      <c r="A441" s="82" t="s">
        <v>1218</v>
      </c>
      <c r="B441" s="82" t="s">
        <v>1219</v>
      </c>
      <c r="C441" s="82" t="s">
        <v>448</v>
      </c>
      <c r="D441" s="83" t="s">
        <v>805</v>
      </c>
      <c r="E441" s="84" t="s">
        <v>613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5">
      <c r="A442" s="82" t="s">
        <v>1220</v>
      </c>
      <c r="B442" s="82" t="s">
        <v>1221</v>
      </c>
      <c r="C442" s="82" t="s">
        <v>448</v>
      </c>
      <c r="D442" s="83" t="s">
        <v>805</v>
      </c>
      <c r="E442" s="84" t="s">
        <v>627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5">
      <c r="A443" s="82" t="s">
        <v>1222</v>
      </c>
      <c r="B443" s="82" t="s">
        <v>257</v>
      </c>
      <c r="C443" s="82" t="s">
        <v>448</v>
      </c>
      <c r="D443" s="83" t="s">
        <v>805</v>
      </c>
      <c r="E443" s="84" t="s">
        <v>453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5">
      <c r="A444" s="82" t="s">
        <v>1223</v>
      </c>
      <c r="B444" s="82" t="s">
        <v>1224</v>
      </c>
      <c r="C444" s="82" t="s">
        <v>448</v>
      </c>
      <c r="D444" s="83" t="s">
        <v>805</v>
      </c>
      <c r="E444" s="84" t="s">
        <v>613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5">
      <c r="A445" s="82" t="s">
        <v>1225</v>
      </c>
      <c r="B445" s="82" t="s">
        <v>1226</v>
      </c>
      <c r="C445" s="82" t="s">
        <v>448</v>
      </c>
      <c r="D445" s="83" t="s">
        <v>805</v>
      </c>
      <c r="E445" s="84" t="s">
        <v>613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5">
      <c r="A446" s="82" t="s">
        <v>1227</v>
      </c>
      <c r="B446" s="82" t="s">
        <v>256</v>
      </c>
      <c r="C446" s="82" t="s">
        <v>448</v>
      </c>
      <c r="D446" s="83" t="s">
        <v>805</v>
      </c>
      <c r="E446" s="84" t="s">
        <v>453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5">
      <c r="A447" s="82" t="s">
        <v>1228</v>
      </c>
      <c r="B447" s="82" t="s">
        <v>1229</v>
      </c>
      <c r="C447" s="82" t="s">
        <v>448</v>
      </c>
      <c r="D447" s="83" t="s">
        <v>805</v>
      </c>
      <c r="E447" s="84" t="s">
        <v>613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5">
      <c r="A448" s="82" t="s">
        <v>1230</v>
      </c>
      <c r="B448" s="82" t="s">
        <v>1231</v>
      </c>
      <c r="C448" s="82" t="s">
        <v>448</v>
      </c>
      <c r="D448" s="83" t="s">
        <v>805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5">
      <c r="A449" s="82" t="s">
        <v>1232</v>
      </c>
      <c r="B449" s="82" t="s">
        <v>1233</v>
      </c>
      <c r="C449" s="82" t="s">
        <v>448</v>
      </c>
      <c r="D449" s="83" t="s">
        <v>805</v>
      </c>
      <c r="E449" s="84" t="s">
        <v>613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5">
      <c r="A450" s="82" t="s">
        <v>1234</v>
      </c>
      <c r="B450" s="82" t="s">
        <v>255</v>
      </c>
      <c r="C450" s="82" t="s">
        <v>448</v>
      </c>
      <c r="D450" s="83" t="s">
        <v>805</v>
      </c>
      <c r="E450" s="84" t="s">
        <v>453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5">
      <c r="A451" s="82" t="s">
        <v>1235</v>
      </c>
      <c r="B451" s="82" t="s">
        <v>1236</v>
      </c>
      <c r="C451" s="82" t="s">
        <v>448</v>
      </c>
      <c r="D451" s="83" t="s">
        <v>805</v>
      </c>
      <c r="E451" s="84" t="s">
        <v>559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5">
      <c r="A452" s="82" t="s">
        <v>1237</v>
      </c>
      <c r="B452" s="82" t="s">
        <v>1238</v>
      </c>
      <c r="C452" s="82" t="s">
        <v>448</v>
      </c>
      <c r="D452" s="83" t="s">
        <v>805</v>
      </c>
      <c r="E452" s="84" t="s">
        <v>553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5">
      <c r="A453" s="82" t="s">
        <v>1239</v>
      </c>
      <c r="B453" s="82" t="s">
        <v>1240</v>
      </c>
      <c r="C453" s="82" t="s">
        <v>448</v>
      </c>
      <c r="D453" s="83" t="s">
        <v>805</v>
      </c>
      <c r="E453" s="84" t="s">
        <v>591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5">
      <c r="A454" s="82" t="s">
        <v>1241</v>
      </c>
      <c r="B454" s="82" t="s">
        <v>1242</v>
      </c>
      <c r="C454" s="82" t="s">
        <v>448</v>
      </c>
      <c r="D454" s="83" t="s">
        <v>805</v>
      </c>
      <c r="E454" s="84" t="s">
        <v>713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5">
      <c r="A455" s="82" t="s">
        <v>1243</v>
      </c>
      <c r="B455" s="82" t="s">
        <v>1244</v>
      </c>
      <c r="C455" s="82" t="s">
        <v>448</v>
      </c>
      <c r="D455" s="83" t="s">
        <v>805</v>
      </c>
      <c r="E455" s="84" t="s">
        <v>553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5">
      <c r="A456" s="82" t="s">
        <v>1245</v>
      </c>
      <c r="B456" s="82" t="s">
        <v>1246</v>
      </c>
      <c r="C456" s="82" t="s">
        <v>448</v>
      </c>
      <c r="D456" s="83" t="s">
        <v>805</v>
      </c>
      <c r="E456" s="84" t="s">
        <v>559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5">
      <c r="A457" s="82" t="s">
        <v>1247</v>
      </c>
      <c r="B457" s="82" t="s">
        <v>1248</v>
      </c>
      <c r="C457" s="82" t="s">
        <v>448</v>
      </c>
      <c r="D457" s="83" t="s">
        <v>805</v>
      </c>
      <c r="E457" s="84" t="s">
        <v>553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5">
      <c r="A458" s="82" t="s">
        <v>1249</v>
      </c>
      <c r="B458" s="82" t="s">
        <v>1250</v>
      </c>
      <c r="C458" s="82" t="s">
        <v>448</v>
      </c>
      <c r="D458" s="83" t="s">
        <v>805</v>
      </c>
      <c r="E458" s="84" t="s">
        <v>713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5">
      <c r="A459" s="82" t="s">
        <v>1251</v>
      </c>
      <c r="B459" s="82" t="s">
        <v>1221</v>
      </c>
      <c r="C459" s="82" t="s">
        <v>448</v>
      </c>
      <c r="D459" s="83" t="s">
        <v>805</v>
      </c>
      <c r="E459" s="84" t="s">
        <v>627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5">
      <c r="A460" s="82" t="s">
        <v>1252</v>
      </c>
      <c r="B460" s="82" t="s">
        <v>1253</v>
      </c>
      <c r="C460" s="82" t="s">
        <v>448</v>
      </c>
      <c r="D460" s="83" t="s">
        <v>805</v>
      </c>
      <c r="E460" s="84" t="s">
        <v>713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5">
      <c r="A461" s="82" t="s">
        <v>1254</v>
      </c>
      <c r="B461" s="82" t="s">
        <v>1255</v>
      </c>
      <c r="C461" s="82" t="s">
        <v>448</v>
      </c>
      <c r="D461" s="83" t="s">
        <v>805</v>
      </c>
      <c r="E461" s="84" t="s">
        <v>796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5">
      <c r="A462" s="82" t="s">
        <v>1256</v>
      </c>
      <c r="B462" s="82" t="s">
        <v>1257</v>
      </c>
      <c r="C462" s="82" t="s">
        <v>448</v>
      </c>
      <c r="D462" s="83" t="s">
        <v>805</v>
      </c>
      <c r="E462" s="84" t="s">
        <v>713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5">
      <c r="A463" s="82" t="s">
        <v>1258</v>
      </c>
      <c r="B463" s="82" t="s">
        <v>1259</v>
      </c>
      <c r="C463" s="82" t="s">
        <v>448</v>
      </c>
      <c r="D463" s="83" t="s">
        <v>805</v>
      </c>
      <c r="E463" s="84" t="s">
        <v>639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5">
      <c r="A464" s="82" t="s">
        <v>1260</v>
      </c>
      <c r="B464" s="82" t="s">
        <v>1261</v>
      </c>
      <c r="C464" s="82" t="s">
        <v>448</v>
      </c>
      <c r="D464" s="83" t="s">
        <v>805</v>
      </c>
      <c r="E464" s="84" t="s">
        <v>713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5">
      <c r="A465" s="82" t="s">
        <v>1262</v>
      </c>
      <c r="B465" s="82" t="s">
        <v>1263</v>
      </c>
      <c r="C465" s="82" t="s">
        <v>448</v>
      </c>
      <c r="D465" s="83" t="s">
        <v>805</v>
      </c>
      <c r="E465" s="84" t="s">
        <v>553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5">
      <c r="A466" s="82" t="s">
        <v>1264</v>
      </c>
      <c r="B466" s="82" t="s">
        <v>1265</v>
      </c>
      <c r="C466" s="82" t="s">
        <v>561</v>
      </c>
      <c r="D466" s="83" t="s">
        <v>566</v>
      </c>
      <c r="E466" s="84" t="s">
        <v>652</v>
      </c>
      <c r="F466" s="84" t="s">
        <v>436</v>
      </c>
      <c r="G466" s="85" t="s">
        <v>437</v>
      </c>
      <c r="H466" s="85" t="s">
        <v>437</v>
      </c>
      <c r="I466" s="82" t="s">
        <v>1266</v>
      </c>
      <c r="J466" s="86" t="s">
        <v>438</v>
      </c>
    </row>
    <row r="467" spans="1:10" x14ac:dyDescent="0.25">
      <c r="A467" s="82" t="s">
        <v>1267</v>
      </c>
      <c r="B467" s="82" t="s">
        <v>367</v>
      </c>
      <c r="C467" s="82" t="s">
        <v>561</v>
      </c>
      <c r="D467" s="83" t="s">
        <v>566</v>
      </c>
      <c r="E467" s="84" t="s">
        <v>872</v>
      </c>
      <c r="F467" s="84" t="s">
        <v>436</v>
      </c>
      <c r="G467" s="85" t="s">
        <v>437</v>
      </c>
      <c r="H467" s="85" t="s">
        <v>437</v>
      </c>
      <c r="I467" s="82" t="s">
        <v>1268</v>
      </c>
      <c r="J467" s="86" t="s">
        <v>438</v>
      </c>
    </row>
    <row r="468" spans="1:10" x14ac:dyDescent="0.25">
      <c r="A468" s="82" t="s">
        <v>1269</v>
      </c>
      <c r="B468" s="82" t="s">
        <v>1270</v>
      </c>
      <c r="C468" s="82" t="s">
        <v>561</v>
      </c>
      <c r="D468" s="83" t="s">
        <v>566</v>
      </c>
      <c r="E468" s="84" t="s">
        <v>652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5">
      <c r="A469" s="82" t="s">
        <v>1271</v>
      </c>
      <c r="B469" s="82" t="s">
        <v>183</v>
      </c>
      <c r="C469" s="82" t="s">
        <v>638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5">
      <c r="A470" s="82" t="s">
        <v>1272</v>
      </c>
      <c r="B470" s="82" t="s">
        <v>187</v>
      </c>
      <c r="C470" s="82" t="s">
        <v>638</v>
      </c>
      <c r="D470" s="83" t="s">
        <v>434</v>
      </c>
      <c r="E470" s="84" t="s">
        <v>559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5">
      <c r="A471" s="82" t="s">
        <v>1273</v>
      </c>
      <c r="B471" s="82" t="s">
        <v>1274</v>
      </c>
      <c r="C471" s="82" t="s">
        <v>561</v>
      </c>
      <c r="D471" s="83" t="s">
        <v>434</v>
      </c>
      <c r="E471" s="84" t="s">
        <v>453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5">
      <c r="A472" s="82" t="s">
        <v>1275</v>
      </c>
      <c r="B472" s="82" t="s">
        <v>410</v>
      </c>
      <c r="C472" s="82" t="s">
        <v>913</v>
      </c>
      <c r="D472" s="83" t="s">
        <v>587</v>
      </c>
      <c r="E472" s="84" t="s">
        <v>568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5">
      <c r="A473" s="82" t="s">
        <v>1276</v>
      </c>
      <c r="B473" s="82" t="s">
        <v>411</v>
      </c>
      <c r="C473" s="82" t="s">
        <v>913</v>
      </c>
      <c r="D473" s="83" t="s">
        <v>434</v>
      </c>
      <c r="E473" s="84" t="s">
        <v>872</v>
      </c>
      <c r="F473" s="84" t="s">
        <v>573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5">
      <c r="A474" s="82" t="s">
        <v>1277</v>
      </c>
      <c r="B474" s="82" t="s">
        <v>259</v>
      </c>
      <c r="C474" s="82" t="s">
        <v>433</v>
      </c>
      <c r="D474" s="83" t="s">
        <v>441</v>
      </c>
      <c r="E474" s="84" t="s">
        <v>578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5">
      <c r="A475" s="82" t="s">
        <v>1278</v>
      </c>
      <c r="B475" s="82" t="s">
        <v>1279</v>
      </c>
      <c r="C475" s="82" t="s">
        <v>433</v>
      </c>
      <c r="D475" s="83" t="s">
        <v>441</v>
      </c>
      <c r="E475" s="84" t="s">
        <v>571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5">
      <c r="A476" s="82" t="s">
        <v>1280</v>
      </c>
      <c r="B476" s="82" t="s">
        <v>260</v>
      </c>
      <c r="C476" s="82" t="s">
        <v>433</v>
      </c>
      <c r="D476" s="83" t="s">
        <v>566</v>
      </c>
      <c r="E476" s="84" t="s">
        <v>559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5">
      <c r="A477" s="82" t="s">
        <v>1281</v>
      </c>
      <c r="B477" s="82" t="s">
        <v>1282</v>
      </c>
      <c r="C477" s="82" t="s">
        <v>433</v>
      </c>
      <c r="D477" s="83" t="s">
        <v>618</v>
      </c>
      <c r="E477" s="84" t="s">
        <v>568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5">
      <c r="A478" s="82" t="s">
        <v>1283</v>
      </c>
      <c r="B478" s="82" t="s">
        <v>276</v>
      </c>
      <c r="C478" s="82" t="s">
        <v>433</v>
      </c>
      <c r="D478" s="83" t="s">
        <v>434</v>
      </c>
      <c r="E478" s="84" t="s">
        <v>613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5">
      <c r="A479" s="82" t="s">
        <v>1284</v>
      </c>
      <c r="B479" s="82" t="s">
        <v>277</v>
      </c>
      <c r="C479" s="82" t="s">
        <v>433</v>
      </c>
      <c r="D479" s="83" t="s">
        <v>434</v>
      </c>
      <c r="E479" s="84" t="s">
        <v>608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5">
      <c r="A480" s="82" t="s">
        <v>1285</v>
      </c>
      <c r="B480" s="82" t="s">
        <v>278</v>
      </c>
      <c r="C480" s="82" t="s">
        <v>433</v>
      </c>
      <c r="D480" s="83" t="s">
        <v>434</v>
      </c>
      <c r="E480" s="84" t="s">
        <v>453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5">
      <c r="A481" s="82" t="s">
        <v>1286</v>
      </c>
      <c r="B481" s="82" t="s">
        <v>1287</v>
      </c>
      <c r="C481" s="82" t="s">
        <v>433</v>
      </c>
      <c r="D481" s="83" t="s">
        <v>434</v>
      </c>
      <c r="E481" s="84" t="s">
        <v>613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5">
      <c r="A482" s="82" t="s">
        <v>1288</v>
      </c>
      <c r="B482" s="82" t="s">
        <v>1289</v>
      </c>
      <c r="C482" s="82" t="s">
        <v>433</v>
      </c>
      <c r="D482" s="83" t="s">
        <v>434</v>
      </c>
      <c r="E482" s="84" t="s">
        <v>608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5">
      <c r="A483" s="82" t="s">
        <v>1290</v>
      </c>
      <c r="B483" s="82" t="s">
        <v>1291</v>
      </c>
      <c r="C483" s="82" t="s">
        <v>594</v>
      </c>
      <c r="D483" s="83" t="s">
        <v>566</v>
      </c>
      <c r="E483" s="84" t="s">
        <v>627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589</v>
      </c>
    </row>
    <row r="484" spans="1:10" x14ac:dyDescent="0.25">
      <c r="A484" s="82" t="s">
        <v>1292</v>
      </c>
      <c r="B484" s="82" t="s">
        <v>1293</v>
      </c>
      <c r="C484" s="82" t="s">
        <v>594</v>
      </c>
      <c r="D484" s="83" t="s">
        <v>566</v>
      </c>
      <c r="E484" s="84" t="s">
        <v>453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5">
      <c r="A485" s="82" t="s">
        <v>1294</v>
      </c>
      <c r="B485" s="82" t="s">
        <v>1295</v>
      </c>
      <c r="C485" s="82" t="s">
        <v>594</v>
      </c>
      <c r="D485" s="83" t="s">
        <v>434</v>
      </c>
      <c r="E485" s="84" t="s">
        <v>457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5">
      <c r="A486" s="82" t="s">
        <v>1296</v>
      </c>
      <c r="B486" s="82" t="s">
        <v>1297</v>
      </c>
      <c r="C486" s="82" t="s">
        <v>594</v>
      </c>
      <c r="D486" s="83" t="s">
        <v>434</v>
      </c>
      <c r="E486" s="84" t="s">
        <v>453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5">
      <c r="A487" s="82" t="s">
        <v>1298</v>
      </c>
      <c r="B487" s="82" t="s">
        <v>1299</v>
      </c>
      <c r="C487" s="82" t="s">
        <v>594</v>
      </c>
      <c r="D487" s="83" t="s">
        <v>566</v>
      </c>
      <c r="E487" s="84" t="s">
        <v>627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589</v>
      </c>
    </row>
    <row r="488" spans="1:10" x14ac:dyDescent="0.25">
      <c r="A488" s="82" t="s">
        <v>1300</v>
      </c>
      <c r="B488" s="82" t="s">
        <v>1301</v>
      </c>
      <c r="C488" s="82" t="s">
        <v>594</v>
      </c>
      <c r="D488" s="83" t="s">
        <v>566</v>
      </c>
      <c r="E488" s="84" t="s">
        <v>457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5">
      <c r="A489" s="82" t="s">
        <v>1302</v>
      </c>
      <c r="B489" s="82" t="s">
        <v>404</v>
      </c>
      <c r="C489" s="82" t="s">
        <v>552</v>
      </c>
      <c r="D489" s="83" t="s">
        <v>587</v>
      </c>
      <c r="E489" s="84" t="s">
        <v>553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5">
      <c r="A490" s="82" t="s">
        <v>1303</v>
      </c>
      <c r="B490" s="82" t="s">
        <v>341</v>
      </c>
      <c r="C490" s="82" t="s">
        <v>561</v>
      </c>
      <c r="D490" s="83" t="s">
        <v>434</v>
      </c>
      <c r="E490" s="84" t="s">
        <v>559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5">
      <c r="A491" s="82" t="s">
        <v>1304</v>
      </c>
      <c r="B491" s="82" t="s">
        <v>343</v>
      </c>
      <c r="C491" s="82" t="s">
        <v>561</v>
      </c>
      <c r="D491" s="83" t="s">
        <v>434</v>
      </c>
      <c r="E491" s="84" t="s">
        <v>559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5">
      <c r="A492" s="82" t="s">
        <v>1305</v>
      </c>
      <c r="B492" s="82" t="s">
        <v>352</v>
      </c>
      <c r="C492" s="82" t="s">
        <v>561</v>
      </c>
      <c r="D492" s="83" t="s">
        <v>434</v>
      </c>
      <c r="E492" s="84" t="s">
        <v>559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5">
      <c r="A493" s="82" t="s">
        <v>1306</v>
      </c>
      <c r="B493" s="82" t="s">
        <v>353</v>
      </c>
      <c r="C493" s="82" t="s">
        <v>561</v>
      </c>
      <c r="D493" s="83" t="s">
        <v>566</v>
      </c>
      <c r="E493" s="84" t="s">
        <v>872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5">
      <c r="A494" s="82" t="s">
        <v>1307</v>
      </c>
      <c r="B494" s="82" t="s">
        <v>351</v>
      </c>
      <c r="C494" s="82" t="s">
        <v>561</v>
      </c>
      <c r="D494" s="83" t="s">
        <v>566</v>
      </c>
      <c r="E494" s="84" t="s">
        <v>872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5">
      <c r="A495" s="82" t="s">
        <v>1308</v>
      </c>
      <c r="B495" s="82" t="s">
        <v>1309</v>
      </c>
      <c r="C495" s="82" t="s">
        <v>586</v>
      </c>
      <c r="D495" s="83" t="s">
        <v>434</v>
      </c>
      <c r="E495" s="84" t="s">
        <v>890</v>
      </c>
      <c r="F495" s="84" t="s">
        <v>573</v>
      </c>
      <c r="G495" s="85" t="s">
        <v>437</v>
      </c>
      <c r="H495" s="85" t="s">
        <v>437</v>
      </c>
      <c r="I495" s="82" t="s">
        <v>431</v>
      </c>
      <c r="J495" s="86" t="s">
        <v>589</v>
      </c>
    </row>
    <row r="496" spans="1:10" x14ac:dyDescent="0.25">
      <c r="A496" s="82" t="s">
        <v>1310</v>
      </c>
      <c r="B496" s="82" t="s">
        <v>306</v>
      </c>
      <c r="C496" s="82" t="s">
        <v>586</v>
      </c>
      <c r="D496" s="83" t="s">
        <v>434</v>
      </c>
      <c r="E496" s="84" t="s">
        <v>890</v>
      </c>
      <c r="F496" s="84" t="s">
        <v>573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5">
      <c r="A497" s="82" t="s">
        <v>1311</v>
      </c>
      <c r="B497" s="82" t="s">
        <v>1312</v>
      </c>
      <c r="C497" s="82" t="s">
        <v>586</v>
      </c>
      <c r="D497" s="83" t="s">
        <v>566</v>
      </c>
      <c r="E497" s="84" t="s">
        <v>573</v>
      </c>
      <c r="F497" s="84" t="s">
        <v>639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5">
      <c r="A498" s="82" t="s">
        <v>1313</v>
      </c>
      <c r="B498" s="82" t="s">
        <v>1314</v>
      </c>
      <c r="C498" s="82" t="s">
        <v>561</v>
      </c>
      <c r="D498" s="83" t="s">
        <v>566</v>
      </c>
      <c r="E498" s="84" t="s">
        <v>559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5">
      <c r="A499" s="82" t="s">
        <v>1315</v>
      </c>
      <c r="B499" s="82" t="s">
        <v>363</v>
      </c>
      <c r="C499" s="82" t="s">
        <v>561</v>
      </c>
      <c r="D499" s="83" t="s">
        <v>566</v>
      </c>
      <c r="E499" s="84" t="s">
        <v>608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5">
      <c r="A500" s="82" t="s">
        <v>1316</v>
      </c>
      <c r="B500" s="82" t="s">
        <v>1317</v>
      </c>
      <c r="C500" s="82" t="s">
        <v>586</v>
      </c>
      <c r="D500" s="83" t="s">
        <v>434</v>
      </c>
      <c r="E500" s="84" t="s">
        <v>573</v>
      </c>
      <c r="F500" s="84" t="s">
        <v>639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5">
      <c r="A501" s="82" t="s">
        <v>1318</v>
      </c>
      <c r="B501" s="82" t="s">
        <v>299</v>
      </c>
      <c r="C501" s="82" t="s">
        <v>586</v>
      </c>
      <c r="D501" s="83" t="s">
        <v>434</v>
      </c>
      <c r="E501" s="84" t="s">
        <v>573</v>
      </c>
      <c r="F501" s="84" t="s">
        <v>639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5">
      <c r="A502" s="82" t="s">
        <v>1319</v>
      </c>
      <c r="B502" s="82" t="s">
        <v>1320</v>
      </c>
      <c r="C502" s="82" t="s">
        <v>586</v>
      </c>
      <c r="D502" s="83" t="s">
        <v>566</v>
      </c>
      <c r="E502" s="84" t="s">
        <v>573</v>
      </c>
      <c r="F502" s="84" t="s">
        <v>639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5">
      <c r="A503" s="82" t="s">
        <v>1321</v>
      </c>
      <c r="B503" s="82" t="s">
        <v>300</v>
      </c>
      <c r="C503" s="82" t="s">
        <v>586</v>
      </c>
      <c r="D503" s="83" t="s">
        <v>566</v>
      </c>
      <c r="E503" s="84" t="s">
        <v>559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5">
      <c r="A504" s="82" t="s">
        <v>1322</v>
      </c>
      <c r="B504" s="82" t="s">
        <v>1323</v>
      </c>
      <c r="C504" s="82" t="s">
        <v>586</v>
      </c>
      <c r="D504" s="83" t="s">
        <v>566</v>
      </c>
      <c r="E504" s="84" t="s">
        <v>559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589</v>
      </c>
    </row>
    <row r="505" spans="1:10" x14ac:dyDescent="0.25">
      <c r="A505" s="82" t="s">
        <v>1324</v>
      </c>
      <c r="B505" s="82" t="s">
        <v>1325</v>
      </c>
      <c r="C505" s="82" t="s">
        <v>861</v>
      </c>
      <c r="D505" s="83" t="s">
        <v>566</v>
      </c>
      <c r="E505" s="84" t="s">
        <v>608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5">
      <c r="A506" s="82" t="s">
        <v>1326</v>
      </c>
      <c r="B506" s="82" t="s">
        <v>308</v>
      </c>
      <c r="C506" s="82" t="s">
        <v>861</v>
      </c>
      <c r="D506" s="83" t="s">
        <v>566</v>
      </c>
      <c r="E506" s="84" t="s">
        <v>608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5">
      <c r="A507" s="82" t="s">
        <v>1327</v>
      </c>
      <c r="B507" s="82" t="s">
        <v>309</v>
      </c>
      <c r="C507" s="82" t="s">
        <v>861</v>
      </c>
      <c r="D507" s="83" t="s">
        <v>566</v>
      </c>
      <c r="E507" s="84" t="s">
        <v>453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5">
      <c r="A508" s="82" t="s">
        <v>1328</v>
      </c>
      <c r="B508" s="82" t="s">
        <v>1329</v>
      </c>
      <c r="C508" s="82" t="s">
        <v>861</v>
      </c>
      <c r="D508" s="83" t="s">
        <v>566</v>
      </c>
      <c r="E508" s="84" t="s">
        <v>608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5">
      <c r="A509" s="82" t="s">
        <v>1330</v>
      </c>
      <c r="B509" s="82" t="s">
        <v>1331</v>
      </c>
      <c r="C509" s="82" t="s">
        <v>861</v>
      </c>
      <c r="D509" s="83" t="s">
        <v>566</v>
      </c>
      <c r="E509" s="84" t="s">
        <v>608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5">
      <c r="A510" s="82" t="s">
        <v>1332</v>
      </c>
      <c r="B510" s="82" t="s">
        <v>1333</v>
      </c>
      <c r="C510" s="82" t="s">
        <v>561</v>
      </c>
      <c r="D510" s="83" t="s">
        <v>434</v>
      </c>
      <c r="E510" s="84" t="s">
        <v>553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5">
      <c r="A511" s="82" t="s">
        <v>1334</v>
      </c>
      <c r="B511" s="82" t="s">
        <v>357</v>
      </c>
      <c r="C511" s="82" t="s">
        <v>561</v>
      </c>
      <c r="D511" s="83" t="s">
        <v>434</v>
      </c>
      <c r="E511" s="84" t="s">
        <v>608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5">
      <c r="A512" s="82" t="s">
        <v>1335</v>
      </c>
      <c r="B512" s="82" t="s">
        <v>354</v>
      </c>
      <c r="C512" s="82" t="s">
        <v>594</v>
      </c>
      <c r="D512" s="83" t="s">
        <v>434</v>
      </c>
      <c r="E512" s="84" t="s">
        <v>613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5">
      <c r="A513" s="82" t="s">
        <v>1336</v>
      </c>
      <c r="B513" s="82" t="s">
        <v>360</v>
      </c>
      <c r="C513" s="82" t="s">
        <v>561</v>
      </c>
      <c r="D513" s="83" t="s">
        <v>434</v>
      </c>
      <c r="E513" s="84" t="s">
        <v>613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5">
      <c r="A514" s="82" t="s">
        <v>1337</v>
      </c>
      <c r="B514" s="82" t="s">
        <v>395</v>
      </c>
      <c r="C514" s="82" t="s">
        <v>594</v>
      </c>
      <c r="D514" s="83" t="s">
        <v>434</v>
      </c>
      <c r="E514" s="84" t="s">
        <v>453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5">
      <c r="A515" s="82" t="s">
        <v>1338</v>
      </c>
      <c r="B515" s="82" t="s">
        <v>396</v>
      </c>
      <c r="C515" s="82" t="s">
        <v>594</v>
      </c>
      <c r="D515" s="83" t="s">
        <v>434</v>
      </c>
      <c r="E515" s="84" t="s">
        <v>453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5">
      <c r="A516" s="82" t="s">
        <v>1339</v>
      </c>
      <c r="B516" s="82" t="s">
        <v>310</v>
      </c>
      <c r="C516" s="82" t="s">
        <v>861</v>
      </c>
      <c r="D516" s="83" t="s">
        <v>566</v>
      </c>
      <c r="E516" s="84" t="s">
        <v>453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5">
      <c r="A517" s="82" t="s">
        <v>1340</v>
      </c>
      <c r="B517" s="82" t="s">
        <v>376</v>
      </c>
      <c r="C517" s="82" t="s">
        <v>886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887</v>
      </c>
      <c r="J517" s="86" t="s">
        <v>438</v>
      </c>
    </row>
    <row r="518" spans="1:10" x14ac:dyDescent="0.25">
      <c r="A518" s="82" t="s">
        <v>1341</v>
      </c>
      <c r="B518" s="82" t="s">
        <v>245</v>
      </c>
      <c r="C518" s="82" t="s">
        <v>561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5">
      <c r="A519" s="82" t="s">
        <v>1342</v>
      </c>
      <c r="B519" s="82" t="s">
        <v>344</v>
      </c>
      <c r="C519" s="82" t="s">
        <v>638</v>
      </c>
      <c r="D519" s="83" t="s">
        <v>434</v>
      </c>
      <c r="E519" s="84" t="s">
        <v>1035</v>
      </c>
      <c r="F519" s="84" t="s">
        <v>553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5">
      <c r="A520" s="82" t="s">
        <v>1343</v>
      </c>
      <c r="B520" s="82" t="s">
        <v>345</v>
      </c>
      <c r="C520" s="82" t="s">
        <v>638</v>
      </c>
      <c r="D520" s="83" t="s">
        <v>434</v>
      </c>
      <c r="E520" s="84" t="s">
        <v>639</v>
      </c>
      <c r="F520" s="84" t="s">
        <v>591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5">
      <c r="A521" s="82" t="s">
        <v>1344</v>
      </c>
      <c r="B521" s="82" t="s">
        <v>184</v>
      </c>
      <c r="C521" s="82" t="s">
        <v>638</v>
      </c>
      <c r="D521" s="83" t="s">
        <v>434</v>
      </c>
      <c r="E521" s="84" t="s">
        <v>872</v>
      </c>
      <c r="F521" s="84" t="s">
        <v>639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5">
      <c r="A522" s="82" t="s">
        <v>1345</v>
      </c>
      <c r="B522" s="82" t="s">
        <v>185</v>
      </c>
      <c r="C522" s="82" t="s">
        <v>638</v>
      </c>
      <c r="D522" s="83" t="s">
        <v>434</v>
      </c>
      <c r="E522" s="84" t="s">
        <v>872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5">
      <c r="A523" s="82" t="s">
        <v>1346</v>
      </c>
      <c r="B523" s="82" t="s">
        <v>409</v>
      </c>
      <c r="C523" s="82" t="s">
        <v>913</v>
      </c>
      <c r="D523" s="83" t="s">
        <v>587</v>
      </c>
      <c r="E523" s="84" t="s">
        <v>872</v>
      </c>
      <c r="F523" s="84" t="s">
        <v>573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5">
      <c r="A524" s="82" t="s">
        <v>1347</v>
      </c>
      <c r="B524" s="82" t="s">
        <v>408</v>
      </c>
      <c r="C524" s="82" t="s">
        <v>913</v>
      </c>
      <c r="D524" s="83" t="s">
        <v>587</v>
      </c>
      <c r="E524" s="84" t="s">
        <v>568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5">
      <c r="A525" s="82" t="s">
        <v>1348</v>
      </c>
      <c r="B525" s="82" t="s">
        <v>186</v>
      </c>
      <c r="C525" s="82" t="s">
        <v>638</v>
      </c>
      <c r="D525" s="83" t="s">
        <v>434</v>
      </c>
      <c r="E525" s="84" t="s">
        <v>553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5">
      <c r="A526" s="82" t="s">
        <v>1349</v>
      </c>
      <c r="B526" s="82" t="s">
        <v>253</v>
      </c>
      <c r="C526" s="82" t="s">
        <v>638</v>
      </c>
      <c r="D526" s="83" t="s">
        <v>434</v>
      </c>
      <c r="E526" s="84" t="s">
        <v>872</v>
      </c>
      <c r="F526" s="84" t="s">
        <v>573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5">
      <c r="A527" s="82" t="s">
        <v>1350</v>
      </c>
      <c r="B527" s="82" t="s">
        <v>188</v>
      </c>
      <c r="C527" s="82" t="s">
        <v>638</v>
      </c>
      <c r="D527" s="83" t="s">
        <v>434</v>
      </c>
      <c r="E527" s="84" t="s">
        <v>559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5">
      <c r="A528" s="82" t="s">
        <v>1351</v>
      </c>
      <c r="B528" s="82" t="s">
        <v>379</v>
      </c>
      <c r="C528" s="82" t="s">
        <v>638</v>
      </c>
      <c r="D528" s="83" t="s">
        <v>587</v>
      </c>
      <c r="E528" s="84" t="s">
        <v>559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5">
      <c r="A529" s="82" t="s">
        <v>1352</v>
      </c>
      <c r="B529" s="82" t="s">
        <v>380</v>
      </c>
      <c r="C529" s="82" t="s">
        <v>638</v>
      </c>
      <c r="D529" s="83" t="s">
        <v>587</v>
      </c>
      <c r="E529" s="84" t="s">
        <v>573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5">
      <c r="A530" s="82" t="s">
        <v>1353</v>
      </c>
      <c r="B530" s="82" t="s">
        <v>1354</v>
      </c>
      <c r="C530" s="82" t="s">
        <v>1172</v>
      </c>
      <c r="D530" s="83" t="s">
        <v>587</v>
      </c>
      <c r="E530" s="84" t="s">
        <v>573</v>
      </c>
      <c r="F530" s="84" t="s">
        <v>639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5">
      <c r="A531" s="82" t="s">
        <v>1355</v>
      </c>
      <c r="B531" s="82" t="s">
        <v>115</v>
      </c>
      <c r="C531" s="82" t="s">
        <v>1172</v>
      </c>
      <c r="D531" s="83" t="s">
        <v>587</v>
      </c>
      <c r="E531" s="84" t="s">
        <v>573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5">
      <c r="A532" s="82" t="s">
        <v>1356</v>
      </c>
      <c r="B532" s="82" t="s">
        <v>1357</v>
      </c>
      <c r="C532" s="82" t="s">
        <v>1172</v>
      </c>
      <c r="D532" s="83" t="s">
        <v>587</v>
      </c>
      <c r="E532" s="84" t="s">
        <v>573</v>
      </c>
      <c r="F532" s="84" t="s">
        <v>639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5">
      <c r="A533" s="82" t="s">
        <v>1358</v>
      </c>
      <c r="B533" s="82" t="s">
        <v>1359</v>
      </c>
      <c r="C533" s="82" t="s">
        <v>586</v>
      </c>
      <c r="D533" s="83" t="s">
        <v>1360</v>
      </c>
      <c r="E533" s="84" t="s">
        <v>571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5">
      <c r="A534" s="82" t="s">
        <v>1361</v>
      </c>
      <c r="B534" s="82" t="s">
        <v>1362</v>
      </c>
      <c r="C534" s="82" t="s">
        <v>586</v>
      </c>
      <c r="D534" s="83" t="s">
        <v>1360</v>
      </c>
      <c r="E534" s="84" t="s">
        <v>571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5">
      <c r="A535" s="82" t="s">
        <v>1363</v>
      </c>
      <c r="B535" s="82" t="s">
        <v>1364</v>
      </c>
      <c r="C535" s="82" t="s">
        <v>586</v>
      </c>
      <c r="D535" s="83" t="s">
        <v>1360</v>
      </c>
      <c r="E535" s="84" t="s">
        <v>571</v>
      </c>
      <c r="F535" s="84" t="s">
        <v>436</v>
      </c>
      <c r="G535" s="85" t="s">
        <v>437</v>
      </c>
      <c r="H535" s="85" t="s">
        <v>437</v>
      </c>
      <c r="I535" s="82" t="s">
        <v>1365</v>
      </c>
      <c r="J535" s="86" t="s">
        <v>438</v>
      </c>
    </row>
    <row r="536" spans="1:10" x14ac:dyDescent="0.25">
      <c r="A536" s="82" t="s">
        <v>1366</v>
      </c>
      <c r="B536" s="82" t="s">
        <v>1367</v>
      </c>
      <c r="C536" s="82" t="s">
        <v>913</v>
      </c>
      <c r="D536" s="83" t="s">
        <v>1360</v>
      </c>
      <c r="E536" s="84" t="s">
        <v>571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3"/>
  <sheetViews>
    <sheetView workbookViewId="0">
      <pane xSplit="1" ySplit="1" topLeftCell="B71" activePane="bottomRight" state="frozen"/>
      <selection activeCell="C244" sqref="C244"/>
      <selection pane="topRight" activeCell="C244" sqref="C244"/>
      <selection pane="bottomLeft" activeCell="C244" sqref="C244"/>
      <selection pane="bottomRight" activeCell="C244" sqref="C244"/>
    </sheetView>
  </sheetViews>
  <sheetFormatPr defaultRowHeight="13.8" x14ac:dyDescent="0.25"/>
  <cols>
    <col min="1" max="1" width="16.3984375" customWidth="1"/>
    <col min="2" max="2" width="42.59765625" bestFit="1" customWidth="1"/>
    <col min="3" max="3" width="9.69921875" bestFit="1" customWidth="1"/>
  </cols>
  <sheetData>
    <row r="1" spans="1:3" ht="24.6" x14ac:dyDescent="0.25">
      <c r="A1" s="94" t="s">
        <v>422</v>
      </c>
      <c r="B1" s="94" t="s">
        <v>423</v>
      </c>
      <c r="C1" s="94" t="s">
        <v>274</v>
      </c>
    </row>
    <row r="2" spans="1:3" ht="24" x14ac:dyDescent="0.6">
      <c r="A2" s="1">
        <v>1111001</v>
      </c>
      <c r="B2" s="2" t="s">
        <v>20</v>
      </c>
    </row>
    <row r="3" spans="1:3" ht="24" x14ac:dyDescent="0.6">
      <c r="A3" s="1">
        <v>1111010</v>
      </c>
      <c r="B3" s="2" t="s">
        <v>21</v>
      </c>
    </row>
    <row r="4" spans="1:3" ht="24" x14ac:dyDescent="0.6">
      <c r="A4" s="1" t="s">
        <v>595</v>
      </c>
      <c r="B4" s="2" t="s">
        <v>301</v>
      </c>
    </row>
    <row r="5" spans="1:3" ht="24" x14ac:dyDescent="0.6">
      <c r="A5" s="1">
        <v>20055116</v>
      </c>
      <c r="B5" s="2" t="s">
        <v>418</v>
      </c>
    </row>
    <row r="6" spans="1:3" ht="24" x14ac:dyDescent="0.6">
      <c r="A6" s="1" t="s">
        <v>862</v>
      </c>
      <c r="B6" s="2" t="s">
        <v>419</v>
      </c>
    </row>
    <row r="7" spans="1:3" ht="24" x14ac:dyDescent="0.6">
      <c r="A7" s="1">
        <v>1124027</v>
      </c>
      <c r="B7" s="2" t="s">
        <v>309</v>
      </c>
    </row>
    <row r="8" spans="1:3" ht="24" x14ac:dyDescent="0.6">
      <c r="A8" s="1">
        <v>1124029</v>
      </c>
      <c r="B8" s="2" t="s">
        <v>310</v>
      </c>
    </row>
    <row r="9" spans="1:3" ht="24" x14ac:dyDescent="0.6">
      <c r="A9" s="1" t="s">
        <v>860</v>
      </c>
      <c r="B9" s="2" t="s">
        <v>417</v>
      </c>
    </row>
    <row r="10" spans="1:3" ht="24" x14ac:dyDescent="0.6">
      <c r="A10" s="1">
        <v>1200019</v>
      </c>
      <c r="B10" s="2" t="s">
        <v>344</v>
      </c>
    </row>
    <row r="11" spans="1:3" ht="24" x14ac:dyDescent="0.6">
      <c r="A11" s="1">
        <v>1200020</v>
      </c>
      <c r="B11" s="2" t="s">
        <v>345</v>
      </c>
    </row>
    <row r="12" spans="1:3" ht="24" x14ac:dyDescent="0.6">
      <c r="A12" s="1">
        <v>5002400</v>
      </c>
      <c r="B12" s="2" t="s">
        <v>350</v>
      </c>
    </row>
    <row r="13" spans="1:3" ht="24" x14ac:dyDescent="0.6">
      <c r="A13" s="1">
        <v>1113011</v>
      </c>
      <c r="B13" s="2" t="s">
        <v>351</v>
      </c>
    </row>
    <row r="14" spans="1:3" ht="24" x14ac:dyDescent="0.6">
      <c r="A14" s="1">
        <v>1113010</v>
      </c>
      <c r="B14" s="2" t="s">
        <v>353</v>
      </c>
    </row>
    <row r="15" spans="1:3" ht="24" x14ac:dyDescent="0.6">
      <c r="A15" s="1">
        <v>20054637</v>
      </c>
      <c r="B15" s="2" t="s">
        <v>354</v>
      </c>
    </row>
    <row r="16" spans="1:3" ht="24" x14ac:dyDescent="0.6">
      <c r="A16" s="1" t="s">
        <v>864</v>
      </c>
      <c r="B16" s="2" t="s">
        <v>355</v>
      </c>
    </row>
    <row r="17" spans="1:2" ht="24" x14ac:dyDescent="0.6">
      <c r="A17" s="1" t="s">
        <v>859</v>
      </c>
      <c r="B17" s="2" t="s">
        <v>373</v>
      </c>
    </row>
    <row r="18" spans="1:2" ht="24" x14ac:dyDescent="0.6">
      <c r="A18" s="1" t="s">
        <v>612</v>
      </c>
      <c r="B18" s="2" t="s">
        <v>416</v>
      </c>
    </row>
    <row r="19" spans="1:2" ht="24" x14ac:dyDescent="0.6">
      <c r="A19" s="1" t="s">
        <v>560</v>
      </c>
      <c r="B19" s="2" t="s">
        <v>311</v>
      </c>
    </row>
    <row r="20" spans="1:2" ht="24" x14ac:dyDescent="0.6">
      <c r="A20" s="1" t="s">
        <v>642</v>
      </c>
      <c r="B20" s="2" t="s">
        <v>420</v>
      </c>
    </row>
    <row r="21" spans="1:2" ht="24" x14ac:dyDescent="0.6">
      <c r="A21" s="1">
        <v>1113157</v>
      </c>
      <c r="B21" s="2" t="s">
        <v>357</v>
      </c>
    </row>
    <row r="22" spans="1:2" ht="24" x14ac:dyDescent="0.6">
      <c r="A22" s="1" t="s">
        <v>601</v>
      </c>
      <c r="B22" s="2" t="s">
        <v>358</v>
      </c>
    </row>
    <row r="23" spans="1:2" ht="24" x14ac:dyDescent="0.6">
      <c r="A23" s="1" t="s">
        <v>602</v>
      </c>
      <c r="B23" s="2" t="s">
        <v>359</v>
      </c>
    </row>
    <row r="24" spans="1:2" ht="24" x14ac:dyDescent="0.6">
      <c r="A24" s="1">
        <v>20053053</v>
      </c>
      <c r="B24" s="2" t="s">
        <v>360</v>
      </c>
    </row>
    <row r="25" spans="1:2" ht="24" x14ac:dyDescent="0.6">
      <c r="A25" s="1" t="s">
        <v>863</v>
      </c>
      <c r="B25" s="2" t="s">
        <v>361</v>
      </c>
    </row>
    <row r="26" spans="1:2" ht="24" x14ac:dyDescent="0.6">
      <c r="A26" s="1">
        <v>1113004</v>
      </c>
      <c r="B26" s="2" t="s">
        <v>364</v>
      </c>
    </row>
    <row r="27" spans="1:2" ht="24" x14ac:dyDescent="0.6">
      <c r="A27" s="1">
        <v>1111410</v>
      </c>
      <c r="B27" s="2" t="s">
        <v>366</v>
      </c>
    </row>
    <row r="28" spans="1:2" ht="24" x14ac:dyDescent="0.6">
      <c r="A28" s="1">
        <v>1111406</v>
      </c>
      <c r="B28" s="2" t="s">
        <v>365</v>
      </c>
    </row>
    <row r="29" spans="1:2" ht="24" x14ac:dyDescent="0.6">
      <c r="A29" s="1">
        <v>1111410</v>
      </c>
      <c r="B29" s="2" t="s">
        <v>367</v>
      </c>
    </row>
    <row r="30" spans="1:2" ht="24" x14ac:dyDescent="0.6">
      <c r="A30" s="1" t="s">
        <v>596</v>
      </c>
      <c r="B30" s="2" t="s">
        <v>368</v>
      </c>
    </row>
    <row r="31" spans="1:2" ht="24" x14ac:dyDescent="0.6">
      <c r="A31" s="1">
        <v>1200003</v>
      </c>
      <c r="B31" s="2" t="s">
        <v>248</v>
      </c>
    </row>
    <row r="32" spans="1:2" ht="24" x14ac:dyDescent="0.6">
      <c r="A32" s="1">
        <v>1200002</v>
      </c>
      <c r="B32" s="2" t="s">
        <v>249</v>
      </c>
    </row>
    <row r="33" spans="1:2" ht="24" x14ac:dyDescent="0.6">
      <c r="A33" s="1">
        <v>1200001</v>
      </c>
      <c r="B33" s="2" t="s">
        <v>370</v>
      </c>
    </row>
    <row r="34" spans="1:2" ht="24" x14ac:dyDescent="0.6">
      <c r="A34" s="1">
        <v>1006002</v>
      </c>
      <c r="B34" s="2" t="s">
        <v>1086</v>
      </c>
    </row>
    <row r="35" spans="1:2" ht="24" x14ac:dyDescent="0.6">
      <c r="A35" s="1" t="s">
        <v>885</v>
      </c>
      <c r="B35" s="2" t="s">
        <v>378</v>
      </c>
    </row>
    <row r="36" spans="1:2" ht="24" x14ac:dyDescent="0.6">
      <c r="A36" s="1" t="s">
        <v>609</v>
      </c>
      <c r="B36" s="2" t="s">
        <v>381</v>
      </c>
    </row>
    <row r="37" spans="1:2" ht="24" x14ac:dyDescent="0.6">
      <c r="A37" s="1" t="s">
        <v>611</v>
      </c>
      <c r="B37" s="2" t="s">
        <v>382</v>
      </c>
    </row>
    <row r="38" spans="1:2" ht="24" x14ac:dyDescent="0.6">
      <c r="A38" s="1">
        <v>1113084</v>
      </c>
      <c r="B38" s="2" t="s">
        <v>385</v>
      </c>
    </row>
    <row r="39" spans="1:2" ht="24" x14ac:dyDescent="0.6">
      <c r="A39" s="1">
        <v>1124002</v>
      </c>
      <c r="B39" s="2" t="s">
        <v>386</v>
      </c>
    </row>
    <row r="40" spans="1:2" ht="24" x14ac:dyDescent="0.6">
      <c r="A40" s="1">
        <v>1113110</v>
      </c>
      <c r="B40" s="2" t="s">
        <v>134</v>
      </c>
    </row>
    <row r="41" spans="1:2" ht="24" x14ac:dyDescent="0.6">
      <c r="A41" s="1" t="s">
        <v>631</v>
      </c>
      <c r="B41" s="2" t="s">
        <v>390</v>
      </c>
    </row>
    <row r="42" spans="1:2" ht="24" x14ac:dyDescent="0.6">
      <c r="A42" s="1" t="s">
        <v>630</v>
      </c>
      <c r="B42" s="2" t="s">
        <v>389</v>
      </c>
    </row>
    <row r="43" spans="1:2" ht="24" x14ac:dyDescent="0.6">
      <c r="A43" s="1">
        <v>1115298</v>
      </c>
      <c r="B43" s="2" t="s">
        <v>251</v>
      </c>
    </row>
    <row r="44" spans="1:2" ht="24" x14ac:dyDescent="0.6">
      <c r="A44" s="1">
        <v>1113111</v>
      </c>
      <c r="B44" s="2" t="s">
        <v>1093</v>
      </c>
    </row>
    <row r="45" spans="1:2" ht="24" x14ac:dyDescent="0.6">
      <c r="A45" s="1">
        <v>1004054</v>
      </c>
      <c r="B45" s="2" t="s">
        <v>144</v>
      </c>
    </row>
    <row r="46" spans="1:2" ht="24" x14ac:dyDescent="0.6">
      <c r="A46" s="1" t="s">
        <v>617</v>
      </c>
      <c r="B46" s="2" t="s">
        <v>282</v>
      </c>
    </row>
    <row r="47" spans="1:2" ht="24" x14ac:dyDescent="0.6">
      <c r="A47" s="1" t="s">
        <v>624</v>
      </c>
      <c r="B47" s="2" t="s">
        <v>398</v>
      </c>
    </row>
    <row r="48" spans="1:2" ht="24" x14ac:dyDescent="0.6">
      <c r="A48" s="1" t="s">
        <v>622</v>
      </c>
      <c r="B48" s="2" t="s">
        <v>399</v>
      </c>
    </row>
    <row r="49" spans="1:2" ht="24" x14ac:dyDescent="0.6">
      <c r="A49" s="1" t="s">
        <v>623</v>
      </c>
      <c r="B49" s="2" t="s">
        <v>401</v>
      </c>
    </row>
    <row r="50" spans="1:2" ht="24" x14ac:dyDescent="0.6">
      <c r="A50" s="1" t="s">
        <v>621</v>
      </c>
      <c r="B50" s="2" t="s">
        <v>400</v>
      </c>
    </row>
    <row r="51" spans="1:2" ht="24" x14ac:dyDescent="0.6">
      <c r="A51" s="1">
        <v>1114021</v>
      </c>
      <c r="B51" s="2" t="s">
        <v>316</v>
      </c>
    </row>
    <row r="52" spans="1:2" ht="24" x14ac:dyDescent="0.6">
      <c r="A52" s="1" t="s">
        <v>643</v>
      </c>
      <c r="B52" s="2" t="s">
        <v>402</v>
      </c>
    </row>
    <row r="53" spans="1:2" ht="24" x14ac:dyDescent="0.6">
      <c r="A53" s="1" t="s">
        <v>858</v>
      </c>
      <c r="B53" s="2" t="s">
        <v>403</v>
      </c>
    </row>
    <row r="54" spans="1:2" ht="24" x14ac:dyDescent="0.6">
      <c r="A54" s="1">
        <v>1200094</v>
      </c>
      <c r="B54" s="2" t="s">
        <v>118</v>
      </c>
    </row>
    <row r="55" spans="1:2" ht="24" x14ac:dyDescent="0.6">
      <c r="A55" s="1" t="s">
        <v>605</v>
      </c>
      <c r="B55" s="2" t="s">
        <v>247</v>
      </c>
    </row>
    <row r="56" spans="1:2" ht="24" x14ac:dyDescent="0.6">
      <c r="A56" s="1">
        <v>1200086</v>
      </c>
      <c r="B56" s="2" t="s">
        <v>404</v>
      </c>
    </row>
    <row r="57" spans="1:2" ht="24" x14ac:dyDescent="0.6">
      <c r="A57" s="1" t="s">
        <v>893</v>
      </c>
      <c r="B57" s="2" t="s">
        <v>238</v>
      </c>
    </row>
    <row r="58" spans="1:2" ht="24" x14ac:dyDescent="0.6">
      <c r="A58" s="1">
        <v>1113108</v>
      </c>
      <c r="B58" s="2" t="s">
        <v>1091</v>
      </c>
    </row>
    <row r="59" spans="1:2" ht="24" x14ac:dyDescent="0.6">
      <c r="A59" s="1">
        <v>1005761</v>
      </c>
      <c r="B59" s="2" t="s">
        <v>246</v>
      </c>
    </row>
    <row r="60" spans="1:2" ht="24" x14ac:dyDescent="0.6">
      <c r="A60" s="1" t="s">
        <v>605</v>
      </c>
      <c r="B60" s="2" t="s">
        <v>247</v>
      </c>
    </row>
    <row r="61" spans="1:2" ht="24" x14ac:dyDescent="0.6">
      <c r="A61" s="1" t="s">
        <v>590</v>
      </c>
      <c r="B61" s="2" t="s">
        <v>421</v>
      </c>
    </row>
    <row r="62" spans="1:2" ht="24" x14ac:dyDescent="0.6">
      <c r="A62" s="1">
        <v>1120003</v>
      </c>
      <c r="B62" s="2" t="s">
        <v>406</v>
      </c>
    </row>
    <row r="63" spans="1:2" ht="24" x14ac:dyDescent="0.6">
      <c r="A63" s="1">
        <v>1124023</v>
      </c>
      <c r="B63" s="2" t="s">
        <v>407</v>
      </c>
    </row>
    <row r="64" spans="1:2" ht="24" x14ac:dyDescent="0.6">
      <c r="A64" s="1">
        <v>1113143</v>
      </c>
      <c r="B64" s="2" t="s">
        <v>170</v>
      </c>
    </row>
    <row r="65" spans="1:2" ht="24" x14ac:dyDescent="0.6">
      <c r="A65" s="1">
        <v>1200027</v>
      </c>
      <c r="B65" s="2" t="s">
        <v>115</v>
      </c>
    </row>
    <row r="66" spans="1:2" ht="24" x14ac:dyDescent="0.6">
      <c r="A66" s="1">
        <v>1113140</v>
      </c>
      <c r="B66" s="2" t="s">
        <v>1171</v>
      </c>
    </row>
    <row r="67" spans="1:2" ht="24" x14ac:dyDescent="0.6">
      <c r="A67" s="1">
        <v>1113141</v>
      </c>
      <c r="B67" s="2" t="s">
        <v>1174</v>
      </c>
    </row>
    <row r="68" spans="1:2" ht="24" x14ac:dyDescent="0.6">
      <c r="A68" s="1">
        <v>1113142</v>
      </c>
      <c r="B68" s="2" t="s">
        <v>173</v>
      </c>
    </row>
    <row r="69" spans="1:2" ht="24" x14ac:dyDescent="0.6">
      <c r="A69" s="1">
        <v>1113200</v>
      </c>
      <c r="B69" s="2" t="s">
        <v>174</v>
      </c>
    </row>
    <row r="70" spans="1:2" ht="24" x14ac:dyDescent="0.6">
      <c r="A70" s="1">
        <v>1120001</v>
      </c>
      <c r="B70" s="2" t="s">
        <v>180</v>
      </c>
    </row>
    <row r="71" spans="1:2" ht="24" x14ac:dyDescent="0.6">
      <c r="A71" s="1">
        <v>1120002</v>
      </c>
      <c r="B71" s="2" t="s">
        <v>181</v>
      </c>
    </row>
    <row r="72" spans="1:2" ht="24" x14ac:dyDescent="0.6">
      <c r="A72" s="1" t="s">
        <v>544</v>
      </c>
      <c r="B72" s="2" t="s">
        <v>545</v>
      </c>
    </row>
    <row r="73" spans="1:2" ht="24" x14ac:dyDescent="0.6">
      <c r="A73" s="1" t="s">
        <v>854</v>
      </c>
      <c r="B73" s="2" t="s">
        <v>414</v>
      </c>
    </row>
    <row r="74" spans="1:2" ht="24" x14ac:dyDescent="0.6">
      <c r="A74" s="1"/>
      <c r="B74" s="2" t="s">
        <v>258</v>
      </c>
    </row>
    <row r="75" spans="1:2" ht="24" x14ac:dyDescent="0.6">
      <c r="A75" s="1"/>
      <c r="B75" s="2" t="s">
        <v>320</v>
      </c>
    </row>
    <row r="76" spans="1:2" ht="24" x14ac:dyDescent="0.6">
      <c r="A76" s="1"/>
      <c r="B76" s="2" t="s">
        <v>283</v>
      </c>
    </row>
    <row r="77" spans="1:2" ht="24" x14ac:dyDescent="0.6">
      <c r="A77" s="1"/>
      <c r="B77" s="2" t="s">
        <v>284</v>
      </c>
    </row>
    <row r="78" spans="1:2" ht="24" x14ac:dyDescent="0.6">
      <c r="A78" s="1"/>
      <c r="B78" s="2" t="s">
        <v>259</v>
      </c>
    </row>
    <row r="79" spans="1:2" ht="24" x14ac:dyDescent="0.6">
      <c r="A79" s="1"/>
      <c r="B79" s="2" t="s">
        <v>285</v>
      </c>
    </row>
    <row r="80" spans="1:2" ht="24" x14ac:dyDescent="0.6">
      <c r="A80" s="1"/>
      <c r="B80" s="2" t="s">
        <v>260</v>
      </c>
    </row>
    <row r="81" spans="1:2" ht="24" x14ac:dyDescent="0.6">
      <c r="A81" s="1" t="s">
        <v>855</v>
      </c>
      <c r="B81" s="2" t="s">
        <v>856</v>
      </c>
    </row>
    <row r="82" spans="1:2" ht="24" x14ac:dyDescent="0.6">
      <c r="A82" s="1">
        <v>1100011</v>
      </c>
      <c r="B82" s="2" t="s">
        <v>276</v>
      </c>
    </row>
    <row r="83" spans="1:2" ht="24" x14ac:dyDescent="0.6">
      <c r="A83" s="1">
        <v>1100012</v>
      </c>
      <c r="B83" s="2" t="s">
        <v>277</v>
      </c>
    </row>
    <row r="84" spans="1:2" ht="24" x14ac:dyDescent="0.6">
      <c r="A84" s="1">
        <v>1100013</v>
      </c>
      <c r="B84" s="2" t="s">
        <v>278</v>
      </c>
    </row>
    <row r="242" spans="3:12" x14ac:dyDescent="0.25">
      <c r="L242">
        <v>35</v>
      </c>
    </row>
    <row r="243" spans="3:12" x14ac:dyDescent="0.25">
      <c r="C243" t="s">
        <v>1446</v>
      </c>
      <c r="D243" t="s">
        <v>434</v>
      </c>
      <c r="L243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D270"/>
  <sheetViews>
    <sheetView tabSelected="1" zoomScale="60" zoomScaleNormal="60" workbookViewId="0">
      <pane xSplit="10" ySplit="4" topLeftCell="Q16" activePane="bottomRight" state="frozen"/>
      <selection activeCell="C244" sqref="C244"/>
      <selection pane="topRight" activeCell="C244" sqref="C244"/>
      <selection pane="bottomLeft" activeCell="C244" sqref="C244"/>
      <selection pane="bottomRight" activeCell="U17" sqref="U17"/>
    </sheetView>
  </sheetViews>
  <sheetFormatPr defaultColWidth="9" defaultRowHeight="24.6" x14ac:dyDescent="0.65"/>
  <cols>
    <col min="1" max="1" width="8.09765625" style="2" customWidth="1"/>
    <col min="2" max="2" width="16.69921875" style="1" bestFit="1" customWidth="1"/>
    <col min="3" max="3" width="44.69921875" style="2" bestFit="1" customWidth="1"/>
    <col min="4" max="4" width="7.3984375" style="2" bestFit="1" customWidth="1"/>
    <col min="5" max="5" width="19.3984375" style="2" customWidth="1"/>
    <col min="6" max="6" width="12.69921875" style="2" customWidth="1"/>
    <col min="7" max="7" width="11.69921875" style="2" customWidth="1"/>
    <col min="8" max="8" width="13" style="2" customWidth="1"/>
    <col min="9" max="9" width="8.69921875" style="2" customWidth="1"/>
    <col min="10" max="10" width="8.19921875" style="2" customWidth="1"/>
    <col min="11" max="11" width="12.8984375" style="2" customWidth="1"/>
    <col min="12" max="12" width="4.19921875" style="5" customWidth="1"/>
    <col min="13" max="13" width="13.19921875" style="2" customWidth="1"/>
    <col min="14" max="14" width="20.69921875" style="2" customWidth="1"/>
    <col min="15" max="15" width="14" style="2" bestFit="1" customWidth="1"/>
    <col min="16" max="16" width="13.19921875" style="2" customWidth="1"/>
    <col min="17" max="17" width="5.09765625" style="2" bestFit="1" customWidth="1"/>
    <col min="18" max="18" width="12.19921875" style="1" bestFit="1" customWidth="1"/>
    <col min="19" max="19" width="11.5" style="1" bestFit="1" customWidth="1"/>
    <col min="20" max="20" width="12.69921875" style="1" customWidth="1"/>
    <col min="21" max="21" width="9.8984375" style="1" customWidth="1"/>
    <col min="22" max="22" width="17.09765625" style="1" customWidth="1"/>
    <col min="23" max="24" width="11.8984375" style="1" customWidth="1"/>
    <col min="25" max="25" width="14.69921875" style="1" customWidth="1"/>
    <col min="26" max="26" width="16.19921875" style="2" bestFit="1" customWidth="1"/>
    <col min="27" max="28" width="16.19921875" style="2" customWidth="1"/>
    <col min="29" max="29" width="10.69921875" style="2" customWidth="1"/>
    <col min="30" max="30" width="13.19921875" style="2" bestFit="1" customWidth="1"/>
    <col min="31" max="16384" width="9" style="2"/>
  </cols>
  <sheetData>
    <row r="1" spans="1:30" x14ac:dyDescent="0.65">
      <c r="A1" s="1"/>
    </row>
    <row r="2" spans="1:30" s="3" customFormat="1" ht="28.8" x14ac:dyDescent="0.75">
      <c r="A2" s="178" t="s">
        <v>1431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93"/>
      <c r="P2" s="68"/>
      <c r="Q2" s="178" t="s">
        <v>1432</v>
      </c>
      <c r="R2" s="178"/>
      <c r="S2" s="178"/>
      <c r="T2" s="178"/>
      <c r="U2" s="178"/>
      <c r="V2" s="178"/>
      <c r="W2" s="178"/>
      <c r="X2" s="178"/>
      <c r="Y2" s="178"/>
      <c r="Z2" s="178"/>
      <c r="AA2" s="95"/>
      <c r="AB2" s="95"/>
    </row>
    <row r="3" spans="1:30" s="5" customFormat="1" ht="24.6" customHeight="1" x14ac:dyDescent="0.7">
      <c r="A3" s="142" t="s">
        <v>1</v>
      </c>
      <c r="B3" s="142" t="s">
        <v>1368</v>
      </c>
      <c r="C3" s="142" t="s">
        <v>2</v>
      </c>
      <c r="D3" s="142" t="s">
        <v>1369</v>
      </c>
      <c r="E3" s="142" t="s">
        <v>3</v>
      </c>
      <c r="F3" s="142" t="s">
        <v>4</v>
      </c>
      <c r="G3" s="142" t="s">
        <v>5</v>
      </c>
      <c r="H3" s="77" t="s">
        <v>6</v>
      </c>
      <c r="I3" s="179" t="s">
        <v>273</v>
      </c>
      <c r="J3" s="142" t="s">
        <v>7</v>
      </c>
      <c r="K3" s="143" t="s">
        <v>8</v>
      </c>
      <c r="L3" s="143"/>
      <c r="M3" s="143"/>
      <c r="N3" s="142" t="s">
        <v>9</v>
      </c>
      <c r="O3" s="144" t="s">
        <v>274</v>
      </c>
      <c r="P3" s="146" t="s">
        <v>275</v>
      </c>
      <c r="Q3" s="184" t="s">
        <v>214</v>
      </c>
      <c r="R3" s="184" t="s">
        <v>215</v>
      </c>
      <c r="S3" s="184" t="s">
        <v>10</v>
      </c>
      <c r="T3" s="184" t="s">
        <v>216</v>
      </c>
      <c r="U3" s="184" t="s">
        <v>217</v>
      </c>
      <c r="V3" s="182" t="s">
        <v>218</v>
      </c>
      <c r="W3" s="182" t="s">
        <v>219</v>
      </c>
      <c r="X3" s="182" t="s">
        <v>220</v>
      </c>
      <c r="Y3" s="184" t="s">
        <v>221</v>
      </c>
      <c r="Z3" s="185" t="s">
        <v>222</v>
      </c>
      <c r="AA3" s="139" t="s">
        <v>1374</v>
      </c>
      <c r="AB3" s="140" t="s">
        <v>1375</v>
      </c>
    </row>
    <row r="4" spans="1:30" s="5" customFormat="1" ht="24.6" customHeight="1" x14ac:dyDescent="0.7">
      <c r="A4" s="142"/>
      <c r="B4" s="142"/>
      <c r="C4" s="142"/>
      <c r="D4" s="142"/>
      <c r="E4" s="142"/>
      <c r="F4" s="142"/>
      <c r="G4" s="142"/>
      <c r="H4" s="77" t="s">
        <v>11</v>
      </c>
      <c r="I4" s="180"/>
      <c r="J4" s="142"/>
      <c r="K4" s="63" t="s">
        <v>12</v>
      </c>
      <c r="L4" s="42" t="s">
        <v>13</v>
      </c>
      <c r="M4" s="63" t="s">
        <v>14</v>
      </c>
      <c r="N4" s="142"/>
      <c r="O4" s="145"/>
      <c r="P4" s="147"/>
      <c r="Q4" s="184"/>
      <c r="R4" s="184"/>
      <c r="S4" s="184"/>
      <c r="T4" s="184"/>
      <c r="U4" s="184"/>
      <c r="V4" s="183"/>
      <c r="W4" s="183"/>
      <c r="X4" s="183"/>
      <c r="Y4" s="184"/>
      <c r="Z4" s="186"/>
      <c r="AA4" s="139"/>
      <c r="AB4" s="141"/>
    </row>
    <row r="5" spans="1:30" x14ac:dyDescent="0.65">
      <c r="A5" s="10">
        <v>1</v>
      </c>
      <c r="B5" s="10" t="s">
        <v>1065</v>
      </c>
      <c r="C5" s="19" t="s">
        <v>1066</v>
      </c>
      <c r="D5" s="10" t="s">
        <v>434</v>
      </c>
      <c r="E5" s="46">
        <f>+ยกมา!J5</f>
        <v>0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302</v>
      </c>
      <c r="G5" s="43">
        <f t="shared" ref="G5:G85" si="0">+E5+F5</f>
        <v>302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12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27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263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13150</v>
      </c>
      <c r="N5" s="19"/>
      <c r="O5" s="90">
        <v>22.48</v>
      </c>
      <c r="P5" s="79">
        <f>+K5*O5</f>
        <v>5912.24</v>
      </c>
      <c r="Q5" s="45">
        <v>1</v>
      </c>
      <c r="R5" s="46">
        <f>+'1'!N262</f>
        <v>4613</v>
      </c>
      <c r="S5" s="46">
        <f>+'1'!N267</f>
        <v>1186</v>
      </c>
      <c r="T5" s="46">
        <f>+'1'!N265</f>
        <v>0</v>
      </c>
      <c r="U5" s="67">
        <f>+'1'!N263</f>
        <v>0</v>
      </c>
      <c r="V5" s="46">
        <f>+'1'!N266</f>
        <v>0</v>
      </c>
      <c r="W5" s="46">
        <f>+'1'!N264</f>
        <v>1870</v>
      </c>
      <c r="X5" s="46">
        <f>+R5-S5-T5-U5-V5-W5</f>
        <v>1557</v>
      </c>
      <c r="Y5" s="46">
        <f>+'1'!N269</f>
        <v>1582</v>
      </c>
      <c r="Z5" s="47">
        <f>+Y5-X5</f>
        <v>25</v>
      </c>
      <c r="AA5" s="99" t="s">
        <v>1381</v>
      </c>
      <c r="AB5" s="47">
        <f>+W5+Y5</f>
        <v>3452</v>
      </c>
      <c r="AC5" s="58">
        <f>+W5+Y5+Z5</f>
        <v>3477</v>
      </c>
      <c r="AD5" s="2" t="s">
        <v>1445</v>
      </c>
    </row>
    <row r="6" spans="1:30" x14ac:dyDescent="0.65">
      <c r="A6" s="10">
        <v>2</v>
      </c>
      <c r="B6" s="10" t="s">
        <v>1063</v>
      </c>
      <c r="C6" s="19" t="s">
        <v>1064</v>
      </c>
      <c r="D6" s="10" t="s">
        <v>434</v>
      </c>
      <c r="E6" s="46">
        <f>+ยกมา!J6</f>
        <v>0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620</v>
      </c>
      <c r="G6" s="43">
        <f t="shared" si="0"/>
        <v>620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26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27" si="1">E6+F6-H6-K6-I6</f>
        <v>-93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687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68700</v>
      </c>
      <c r="N6" s="19"/>
      <c r="O6" s="90">
        <v>39.29</v>
      </c>
      <c r="P6" s="79">
        <f t="shared" ref="P6:P70" si="2">+K6*O6</f>
        <v>26992.23</v>
      </c>
      <c r="Q6" s="45">
        <v>2</v>
      </c>
      <c r="R6" s="46">
        <f>+'2'!N262</f>
        <v>1729</v>
      </c>
      <c r="S6" s="46">
        <f>+'2'!N267</f>
        <v>624</v>
      </c>
      <c r="T6" s="46">
        <f>+'2'!N265</f>
        <v>0</v>
      </c>
      <c r="U6" s="67">
        <f>+'2'!N263</f>
        <v>0</v>
      </c>
      <c r="V6" s="46">
        <f>+'2'!N266</f>
        <v>0</v>
      </c>
      <c r="W6" s="46">
        <f>+'2'!N264</f>
        <v>635</v>
      </c>
      <c r="X6" s="46">
        <f>+R6-S6-T6-U6-V6-W6</f>
        <v>470</v>
      </c>
      <c r="Y6" s="46">
        <f>+'2'!N269</f>
        <v>470</v>
      </c>
      <c r="Z6" s="47">
        <f t="shared" ref="Z6:Z35" si="3">+Y6-X6</f>
        <v>0</v>
      </c>
      <c r="AA6" s="47" t="s">
        <v>1382</v>
      </c>
      <c r="AB6" s="47">
        <f t="shared" ref="AB6:AB35" si="4">+W6+Y6</f>
        <v>1105</v>
      </c>
      <c r="AC6" s="58">
        <f t="shared" ref="AC6:AC35" si="5">+W6+Y6+Z6</f>
        <v>1105</v>
      </c>
      <c r="AD6" s="2" t="s">
        <v>1445</v>
      </c>
    </row>
    <row r="7" spans="1:30" x14ac:dyDescent="0.65">
      <c r="A7" s="10">
        <v>3</v>
      </c>
      <c r="B7" s="10" t="s">
        <v>1321</v>
      </c>
      <c r="C7" s="19" t="s">
        <v>300</v>
      </c>
      <c r="D7" s="10" t="s">
        <v>566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2950</v>
      </c>
      <c r="S7" s="46">
        <f>+'3'!N267</f>
        <v>370</v>
      </c>
      <c r="T7" s="46">
        <f>+'3'!N265</f>
        <v>0</v>
      </c>
      <c r="U7" s="46">
        <f>+'3'!N263</f>
        <v>0</v>
      </c>
      <c r="V7" s="46">
        <f>+'3'!N266</f>
        <v>50</v>
      </c>
      <c r="W7" s="46">
        <f>+'3'!N264</f>
        <v>245</v>
      </c>
      <c r="X7" s="46">
        <f>+R7-S7-T7-U7-V7-W7</f>
        <v>2285</v>
      </c>
      <c r="Y7" s="46">
        <f>+'3'!N269</f>
        <v>2285</v>
      </c>
      <c r="Z7" s="47">
        <f>+Y7-X7</f>
        <v>0</v>
      </c>
      <c r="AA7" s="47" t="s">
        <v>1376</v>
      </c>
      <c r="AB7" s="47">
        <f>+W7+Y7</f>
        <v>2530</v>
      </c>
      <c r="AC7" s="58">
        <f t="shared" si="5"/>
        <v>2530</v>
      </c>
      <c r="AD7" s="2" t="s">
        <v>1445</v>
      </c>
    </row>
    <row r="8" spans="1:30" x14ac:dyDescent="0.65">
      <c r="A8" s="10">
        <v>4</v>
      </c>
      <c r="B8" s="10" t="s">
        <v>1318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2350</v>
      </c>
      <c r="S8" s="46">
        <f>+'4'!N267</f>
        <v>357</v>
      </c>
      <c r="T8" s="46">
        <f>+'4'!N265</f>
        <v>0</v>
      </c>
      <c r="U8" s="46">
        <f>+'4'!N263</f>
        <v>0</v>
      </c>
      <c r="V8" s="46">
        <f>+'4'!N266</f>
        <v>90</v>
      </c>
      <c r="W8" s="46">
        <f>+'4'!N264</f>
        <v>953</v>
      </c>
      <c r="X8" s="46">
        <f t="shared" ref="X8" si="6">+R8-S8-T8-U8-V8-W8</f>
        <v>950</v>
      </c>
      <c r="Y8" s="46">
        <f>+'4'!N269</f>
        <v>950</v>
      </c>
      <c r="Z8" s="47">
        <f t="shared" si="3"/>
        <v>0</v>
      </c>
      <c r="AA8" s="47" t="s">
        <v>1377</v>
      </c>
      <c r="AB8" s="47">
        <f t="shared" si="4"/>
        <v>1903</v>
      </c>
      <c r="AC8" s="58">
        <f t="shared" si="5"/>
        <v>1903</v>
      </c>
      <c r="AD8" s="2" t="s">
        <v>1445</v>
      </c>
    </row>
    <row r="9" spans="1:30" x14ac:dyDescent="0.65">
      <c r="A9" s="10">
        <v>5</v>
      </c>
      <c r="B9" s="10" t="s">
        <v>1145</v>
      </c>
      <c r="C9" s="19" t="s">
        <v>20</v>
      </c>
      <c r="D9" s="10" t="s">
        <v>566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4515</v>
      </c>
      <c r="S9" s="46">
        <f>+'5'!N267</f>
        <v>985</v>
      </c>
      <c r="T9" s="46">
        <f>+'5'!N265</f>
        <v>0</v>
      </c>
      <c r="U9" s="46">
        <f>+'5'!N263</f>
        <v>0</v>
      </c>
      <c r="V9" s="46">
        <f>+'5'!N266</f>
        <v>0</v>
      </c>
      <c r="W9" s="46">
        <f>+'5'!N264</f>
        <v>2955</v>
      </c>
      <c r="X9" s="46">
        <f t="shared" ref="X9:X34" si="7">+R9-S9-T9-U9-V9-W9</f>
        <v>575</v>
      </c>
      <c r="Y9" s="46">
        <f>+'5'!N269</f>
        <v>575</v>
      </c>
      <c r="Z9" s="47">
        <f t="shared" si="3"/>
        <v>0</v>
      </c>
      <c r="AA9" s="47" t="s">
        <v>1378</v>
      </c>
      <c r="AB9" s="47">
        <f t="shared" si="4"/>
        <v>3530</v>
      </c>
      <c r="AC9" s="58">
        <f t="shared" si="5"/>
        <v>3530</v>
      </c>
      <c r="AD9" s="2" t="s">
        <v>1445</v>
      </c>
    </row>
    <row r="10" spans="1:30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3685</v>
      </c>
      <c r="S10" s="46">
        <f>+'6'!N267</f>
        <v>515</v>
      </c>
      <c r="T10" s="46">
        <f>+'6'!N265</f>
        <v>0</v>
      </c>
      <c r="U10" s="46">
        <f>+'6'!N263</f>
        <v>0</v>
      </c>
      <c r="V10" s="46">
        <f>+'6'!N266</f>
        <v>0</v>
      </c>
      <c r="W10" s="46">
        <f>+'6'!N264</f>
        <v>1285</v>
      </c>
      <c r="X10" s="46">
        <f t="shared" si="7"/>
        <v>1885</v>
      </c>
      <c r="Y10" s="46">
        <f>+'6'!N269</f>
        <v>1885</v>
      </c>
      <c r="Z10" s="47">
        <f t="shared" si="3"/>
        <v>0</v>
      </c>
      <c r="AA10" s="47" t="s">
        <v>1379</v>
      </c>
      <c r="AB10" s="47">
        <f t="shared" si="4"/>
        <v>3170</v>
      </c>
      <c r="AC10" s="58">
        <f t="shared" si="5"/>
        <v>3170</v>
      </c>
      <c r="AD10" s="2" t="s">
        <v>1445</v>
      </c>
    </row>
    <row r="11" spans="1:30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46">
        <f>+ยกมา!J11</f>
        <v>0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30</v>
      </c>
      <c r="G11" s="43">
        <f t="shared" si="0"/>
        <v>30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2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28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1400</v>
      </c>
      <c r="N11" s="19"/>
      <c r="O11" s="90">
        <v>16.940000000000001</v>
      </c>
      <c r="P11" s="79">
        <f t="shared" si="2"/>
        <v>474.32000000000005</v>
      </c>
      <c r="Q11" s="45">
        <v>7</v>
      </c>
      <c r="R11" s="46">
        <f>+'7'!N262</f>
        <v>4735</v>
      </c>
      <c r="S11" s="46">
        <f>+'7'!N267</f>
        <v>1206</v>
      </c>
      <c r="T11" s="46">
        <f>+'7'!N265</f>
        <v>0</v>
      </c>
      <c r="U11" s="46">
        <f>+'7'!N263</f>
        <v>0</v>
      </c>
      <c r="V11" s="46">
        <f>+'7'!N266</f>
        <v>0</v>
      </c>
      <c r="W11" s="46">
        <f>+'7'!N264</f>
        <v>280</v>
      </c>
      <c r="X11" s="46">
        <f t="shared" si="7"/>
        <v>3249</v>
      </c>
      <c r="Y11" s="46">
        <f>+'7'!N269</f>
        <v>3249</v>
      </c>
      <c r="Z11" s="47">
        <f t="shared" si="3"/>
        <v>0</v>
      </c>
      <c r="AA11" s="99" t="s">
        <v>1380</v>
      </c>
      <c r="AB11" s="47">
        <f t="shared" si="4"/>
        <v>3529</v>
      </c>
      <c r="AC11" s="58">
        <f t="shared" si="5"/>
        <v>3529</v>
      </c>
      <c r="AD11" s="2" t="s">
        <v>1445</v>
      </c>
    </row>
    <row r="12" spans="1:30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595</v>
      </c>
      <c r="S12" s="46">
        <f>+'8'!N267</f>
        <v>295</v>
      </c>
      <c r="T12" s="46">
        <f>+'8'!N265</f>
        <v>0</v>
      </c>
      <c r="U12" s="46">
        <f>+'8'!N263</f>
        <v>0</v>
      </c>
      <c r="V12" s="46">
        <f>+'8'!N266</f>
        <v>0</v>
      </c>
      <c r="W12" s="46">
        <f>+'8'!N264</f>
        <v>300</v>
      </c>
      <c r="X12" s="46">
        <f t="shared" si="7"/>
        <v>0</v>
      </c>
      <c r="Y12" s="46">
        <f>+'8'!N269</f>
        <v>0</v>
      </c>
      <c r="Z12" s="47">
        <f t="shared" si="3"/>
        <v>0</v>
      </c>
      <c r="AA12" s="99" t="s">
        <v>1381</v>
      </c>
      <c r="AB12" s="47">
        <f t="shared" si="4"/>
        <v>300</v>
      </c>
      <c r="AC12" s="58">
        <f t="shared" si="5"/>
        <v>300</v>
      </c>
      <c r="AD12" s="2" t="s">
        <v>1445</v>
      </c>
    </row>
    <row r="13" spans="1:30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90">
        <v>17.32</v>
      </c>
      <c r="P13" s="79">
        <f t="shared" si="2"/>
        <v>0</v>
      </c>
      <c r="Q13" s="45">
        <v>9</v>
      </c>
      <c r="R13" s="46">
        <f>+'9'!N262</f>
        <v>7990</v>
      </c>
      <c r="S13" s="46">
        <f>+'9'!N267</f>
        <v>1640</v>
      </c>
      <c r="T13" s="46">
        <f>+'9'!N265</f>
        <v>0</v>
      </c>
      <c r="U13" s="46">
        <f>+'9'!N263</f>
        <v>0</v>
      </c>
      <c r="V13" s="46">
        <f>+'9'!N266</f>
        <v>0</v>
      </c>
      <c r="W13" s="46">
        <f>+'9'!N264</f>
        <v>620</v>
      </c>
      <c r="X13" s="46">
        <f>+R13-S13-T13-U13-V13-W13</f>
        <v>5730</v>
      </c>
      <c r="Y13" s="46">
        <f>+'9'!N269</f>
        <v>5730</v>
      </c>
      <c r="Z13" s="47">
        <f t="shared" si="3"/>
        <v>0</v>
      </c>
      <c r="AA13" s="100" t="s">
        <v>1382</v>
      </c>
      <c r="AB13" s="47">
        <f t="shared" si="4"/>
        <v>6350</v>
      </c>
      <c r="AC13" s="58">
        <f t="shared" si="5"/>
        <v>6350</v>
      </c>
      <c r="AD13" s="2" t="s">
        <v>1445</v>
      </c>
    </row>
    <row r="14" spans="1:30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1</v>
      </c>
      <c r="G14" s="43">
        <f t="shared" si="0"/>
        <v>1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-3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4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200</v>
      </c>
      <c r="N14" s="19"/>
      <c r="O14" s="90">
        <v>21.22</v>
      </c>
      <c r="P14" s="79">
        <f t="shared" si="2"/>
        <v>84.88</v>
      </c>
      <c r="Q14" s="45">
        <v>10</v>
      </c>
      <c r="R14" s="46">
        <f>+'10'!N262</f>
        <v>3040</v>
      </c>
      <c r="S14" s="46">
        <f>+'10'!N267</f>
        <v>1180</v>
      </c>
      <c r="T14" s="46">
        <f>+'10'!N265</f>
        <v>0</v>
      </c>
      <c r="U14" s="46">
        <f>+'10'!N263</f>
        <v>0</v>
      </c>
      <c r="V14" s="46">
        <f>+'10'!N266</f>
        <v>0</v>
      </c>
      <c r="W14" s="46">
        <f>+'10'!N264</f>
        <v>290</v>
      </c>
      <c r="X14" s="46">
        <f t="shared" si="7"/>
        <v>1570</v>
      </c>
      <c r="Y14" s="46">
        <f>+'10'!N269</f>
        <v>1570</v>
      </c>
      <c r="Z14" s="47">
        <f t="shared" si="3"/>
        <v>0</v>
      </c>
      <c r="AA14" s="47" t="s">
        <v>1376</v>
      </c>
      <c r="AB14" s="47">
        <f t="shared" si="4"/>
        <v>1860</v>
      </c>
      <c r="AC14" s="58">
        <f t="shared" si="5"/>
        <v>1860</v>
      </c>
      <c r="AD14" s="2" t="s">
        <v>1445</v>
      </c>
    </row>
    <row r="15" spans="1:30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2</v>
      </c>
      <c r="G15" s="43">
        <f t="shared" si="0"/>
        <v>2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-2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4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200</v>
      </c>
      <c r="N15" s="19"/>
      <c r="O15" s="90">
        <v>24.37</v>
      </c>
      <c r="P15" s="79">
        <f t="shared" si="2"/>
        <v>97.48</v>
      </c>
      <c r="Q15" s="45">
        <v>11</v>
      </c>
      <c r="R15" s="46">
        <f>+'11'!N262</f>
        <v>5385</v>
      </c>
      <c r="S15" s="46">
        <f>+'11'!N267</f>
        <v>1345</v>
      </c>
      <c r="T15" s="46">
        <f>+'11'!N265</f>
        <v>0</v>
      </c>
      <c r="U15" s="46">
        <f>+'11'!N263</f>
        <v>0</v>
      </c>
      <c r="V15" s="46">
        <f>+'11'!N266</f>
        <v>0</v>
      </c>
      <c r="W15" s="46">
        <f>+'11'!N264</f>
        <v>1460</v>
      </c>
      <c r="X15" s="46">
        <f t="shared" si="7"/>
        <v>2580</v>
      </c>
      <c r="Y15" s="46">
        <f>+'11'!N269</f>
        <v>2580</v>
      </c>
      <c r="Z15" s="47">
        <f t="shared" si="3"/>
        <v>0</v>
      </c>
      <c r="AA15" s="47" t="s">
        <v>1377</v>
      </c>
      <c r="AB15" s="47">
        <f t="shared" si="4"/>
        <v>4040</v>
      </c>
      <c r="AC15" s="58">
        <f t="shared" si="5"/>
        <v>4040</v>
      </c>
      <c r="AD15" s="2" t="s">
        <v>1445</v>
      </c>
    </row>
    <row r="16" spans="1:30" x14ac:dyDescent="0.65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8">+E16+F16</f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-3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3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150</v>
      </c>
      <c r="N16" s="19"/>
      <c r="O16" s="90"/>
      <c r="P16" s="79">
        <f t="shared" si="2"/>
        <v>0</v>
      </c>
      <c r="Q16" s="45">
        <v>12</v>
      </c>
      <c r="R16" s="46">
        <f>+'12'!N262</f>
        <v>4543</v>
      </c>
      <c r="S16" s="46">
        <f>+'12'!N267</f>
        <v>2043</v>
      </c>
      <c r="T16" s="46">
        <f>+'12'!N265</f>
        <v>0</v>
      </c>
      <c r="U16" s="67">
        <f>+'12'!N263</f>
        <v>0</v>
      </c>
      <c r="V16" s="46">
        <f>+'12'!N266</f>
        <v>0</v>
      </c>
      <c r="W16" s="46">
        <f>+'12'!N264</f>
        <v>1680</v>
      </c>
      <c r="X16" s="46">
        <f t="shared" si="7"/>
        <v>820</v>
      </c>
      <c r="Y16" s="46">
        <f>+'12'!N269</f>
        <v>820</v>
      </c>
      <c r="Z16" s="47">
        <f t="shared" si="3"/>
        <v>0</v>
      </c>
      <c r="AA16" s="47" t="s">
        <v>1378</v>
      </c>
      <c r="AB16" s="47">
        <f t="shared" si="4"/>
        <v>2500</v>
      </c>
      <c r="AC16" s="58">
        <f t="shared" si="5"/>
        <v>2500</v>
      </c>
      <c r="AD16" s="2" t="s">
        <v>1445</v>
      </c>
    </row>
    <row r="17" spans="1:30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5</v>
      </c>
      <c r="G17" s="43">
        <f t="shared" si="8"/>
        <v>5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5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-5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5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250</v>
      </c>
      <c r="N17" s="19"/>
      <c r="O17" s="90">
        <v>15.05</v>
      </c>
      <c r="P17" s="79">
        <f t="shared" si="2"/>
        <v>75.25</v>
      </c>
      <c r="Q17" s="45">
        <v>13</v>
      </c>
      <c r="R17" s="46">
        <f>+'13'!N262</f>
        <v>6176</v>
      </c>
      <c r="S17" s="46">
        <f>+'13'!N267</f>
        <v>1765</v>
      </c>
      <c r="T17" s="46">
        <f>+'13'!N265</f>
        <v>0</v>
      </c>
      <c r="U17" s="67">
        <f>+'13'!N263</f>
        <v>0</v>
      </c>
      <c r="V17" s="46">
        <f>+'13'!N266</f>
        <v>0</v>
      </c>
      <c r="W17" s="46">
        <f>+'13'!N264</f>
        <v>1720</v>
      </c>
      <c r="X17" s="46">
        <f>+R17-S17-T17-U17-V17-W17</f>
        <v>2691</v>
      </c>
      <c r="Y17" s="46">
        <f>+'13'!N269</f>
        <v>2740</v>
      </c>
      <c r="Z17" s="47">
        <f t="shared" si="3"/>
        <v>49</v>
      </c>
      <c r="AA17" s="47" t="s">
        <v>1379</v>
      </c>
      <c r="AB17" s="47">
        <f t="shared" si="4"/>
        <v>4460</v>
      </c>
      <c r="AC17" s="58">
        <f t="shared" si="5"/>
        <v>4509</v>
      </c>
      <c r="AD17" s="2" t="s">
        <v>1445</v>
      </c>
    </row>
    <row r="18" spans="1:30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46">
        <f>+ยกมา!J18</f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6</v>
      </c>
      <c r="G18" s="43">
        <f t="shared" ref="G18:G22" si="9">+E18+F18</f>
        <v>6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ref="J18:J22" si="10">E18+F18-H18-K18-I18</f>
        <v>-4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10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500</v>
      </c>
      <c r="N18" s="19"/>
      <c r="O18" s="90">
        <v>18.77</v>
      </c>
      <c r="P18" s="79">
        <f t="shared" si="2"/>
        <v>187.7</v>
      </c>
      <c r="Q18" s="45">
        <v>14</v>
      </c>
      <c r="R18" s="46">
        <f>+'14'!N262</f>
        <v>2274</v>
      </c>
      <c r="S18" s="46">
        <f>+'14'!N267</f>
        <v>1129</v>
      </c>
      <c r="T18" s="46">
        <f>+'14'!N265</f>
        <v>0</v>
      </c>
      <c r="U18" s="67">
        <f>+'14'!N263</f>
        <v>0</v>
      </c>
      <c r="V18" s="46">
        <f>+'14'!N266</f>
        <v>0</v>
      </c>
      <c r="W18" s="46">
        <f>+'14'!N264</f>
        <v>335</v>
      </c>
      <c r="X18" s="46">
        <f t="shared" si="7"/>
        <v>810</v>
      </c>
      <c r="Y18" s="46">
        <f>+'14'!N269</f>
        <v>810</v>
      </c>
      <c r="Z18" s="47">
        <f t="shared" si="3"/>
        <v>0</v>
      </c>
      <c r="AA18" s="99" t="s">
        <v>1380</v>
      </c>
      <c r="AB18" s="100">
        <f t="shared" si="4"/>
        <v>1145</v>
      </c>
      <c r="AC18" s="58">
        <f t="shared" si="5"/>
        <v>1145</v>
      </c>
      <c r="AD18" s="2" t="s">
        <v>1445</v>
      </c>
    </row>
    <row r="19" spans="1:30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7</v>
      </c>
      <c r="G19" s="43">
        <f t="shared" si="9"/>
        <v>7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0"/>
        <v>7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90">
        <v>19.04</v>
      </c>
      <c r="P19" s="79">
        <f t="shared" si="2"/>
        <v>0</v>
      </c>
      <c r="Q19" s="45">
        <v>15</v>
      </c>
      <c r="R19" s="46">
        <f>+'15'!N262</f>
        <v>5619</v>
      </c>
      <c r="S19" s="46">
        <f>+'15'!N267</f>
        <v>2436</v>
      </c>
      <c r="T19" s="46">
        <f>+'15'!N265</f>
        <v>0</v>
      </c>
      <c r="U19" s="67">
        <f>+'15'!N263</f>
        <v>0</v>
      </c>
      <c r="V19" s="46">
        <f>+'15'!N266</f>
        <v>198</v>
      </c>
      <c r="W19" s="46">
        <f>+'15'!N264</f>
        <v>480</v>
      </c>
      <c r="X19" s="46">
        <f t="shared" si="7"/>
        <v>2505</v>
      </c>
      <c r="Y19" s="46">
        <f>+'15'!N269</f>
        <v>2505</v>
      </c>
      <c r="Z19" s="47">
        <f t="shared" si="3"/>
        <v>0</v>
      </c>
      <c r="AA19" s="99" t="s">
        <v>1381</v>
      </c>
      <c r="AB19" s="47">
        <f t="shared" si="4"/>
        <v>2985</v>
      </c>
      <c r="AC19" s="58">
        <f t="shared" si="5"/>
        <v>2985</v>
      </c>
      <c r="AD19" s="2" t="s">
        <v>1445</v>
      </c>
    </row>
    <row r="20" spans="1:30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46">
        <f>+ยกมา!J20</f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21</v>
      </c>
      <c r="G20" s="43">
        <f t="shared" si="9"/>
        <v>21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5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0"/>
        <v>-7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23</v>
      </c>
      <c r="L20" s="20">
        <v>65</v>
      </c>
      <c r="M20" s="44">
        <f>+K20*L20</f>
        <v>1495</v>
      </c>
      <c r="N20" s="19"/>
      <c r="O20" s="90">
        <v>22.25</v>
      </c>
      <c r="P20" s="79">
        <f t="shared" si="2"/>
        <v>511.75</v>
      </c>
      <c r="Q20" s="45">
        <v>16</v>
      </c>
      <c r="R20" s="46">
        <f>+'16'!N262</f>
        <v>4554</v>
      </c>
      <c r="S20" s="46">
        <f>+'16'!N267</f>
        <v>1969</v>
      </c>
      <c r="T20" s="46">
        <f>+'16'!N265</f>
        <v>0</v>
      </c>
      <c r="U20" s="67">
        <f>+'16'!N263</f>
        <v>0</v>
      </c>
      <c r="V20" s="46">
        <f>+'16'!N266</f>
        <v>0</v>
      </c>
      <c r="W20" s="46">
        <f>+'16'!N264</f>
        <v>2010</v>
      </c>
      <c r="X20" s="46">
        <f t="shared" si="7"/>
        <v>575</v>
      </c>
      <c r="Y20" s="46">
        <f>+'16'!N269</f>
        <v>575</v>
      </c>
      <c r="Z20" s="47">
        <f t="shared" si="3"/>
        <v>0</v>
      </c>
      <c r="AA20" s="47" t="s">
        <v>1382</v>
      </c>
      <c r="AB20" s="47">
        <f t="shared" si="4"/>
        <v>2585</v>
      </c>
      <c r="AC20" s="58">
        <f t="shared" si="5"/>
        <v>2585</v>
      </c>
      <c r="AD20" s="2" t="s">
        <v>1445</v>
      </c>
    </row>
    <row r="21" spans="1:30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12</v>
      </c>
      <c r="G21" s="43">
        <f t="shared" si="9"/>
        <v>12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5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0"/>
        <v>-4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11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935</v>
      </c>
      <c r="N21" s="19"/>
      <c r="O21" s="90">
        <v>22.85</v>
      </c>
      <c r="P21" s="79">
        <f t="shared" si="2"/>
        <v>251.35000000000002</v>
      </c>
      <c r="Q21" s="45">
        <v>17</v>
      </c>
      <c r="R21" s="46">
        <f>+'17'!N262</f>
        <v>4045</v>
      </c>
      <c r="S21" s="46">
        <f>+'17'!N267</f>
        <v>845</v>
      </c>
      <c r="T21" s="46">
        <f>+'17'!N265</f>
        <v>0</v>
      </c>
      <c r="U21" s="67">
        <f>+'17'!N263</f>
        <v>0</v>
      </c>
      <c r="V21" s="46">
        <f>+'17'!N266</f>
        <v>0</v>
      </c>
      <c r="W21" s="46">
        <f>+'17'!N264</f>
        <v>1625</v>
      </c>
      <c r="X21" s="46">
        <f t="shared" si="7"/>
        <v>1575</v>
      </c>
      <c r="Y21" s="46">
        <f>+'17'!N269</f>
        <v>1575</v>
      </c>
      <c r="Z21" s="47">
        <f t="shared" si="3"/>
        <v>0</v>
      </c>
      <c r="AA21" s="47" t="s">
        <v>1376</v>
      </c>
      <c r="AB21" s="47">
        <f t="shared" si="4"/>
        <v>3200</v>
      </c>
      <c r="AC21" s="58">
        <f t="shared" si="5"/>
        <v>3200</v>
      </c>
      <c r="AD21" s="2" t="s">
        <v>1445</v>
      </c>
    </row>
    <row r="22" spans="1:30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46">
        <f>+ยกมา!J22</f>
        <v>0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100</v>
      </c>
      <c r="G22" s="43">
        <f t="shared" si="9"/>
        <v>100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0"/>
        <v>-64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164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16400</v>
      </c>
      <c r="N22" s="19"/>
      <c r="O22" s="90">
        <v>26.6</v>
      </c>
      <c r="P22" s="79">
        <f t="shared" si="2"/>
        <v>4362.4000000000005</v>
      </c>
      <c r="Q22" s="45">
        <v>18</v>
      </c>
      <c r="R22" s="46">
        <f>+'18'!N262</f>
        <v>3015</v>
      </c>
      <c r="S22" s="46">
        <f>+'18'!N267</f>
        <v>510</v>
      </c>
      <c r="T22" s="46">
        <f>+'18'!N265</f>
        <v>0</v>
      </c>
      <c r="U22" s="67">
        <f>+'18'!N263</f>
        <v>0</v>
      </c>
      <c r="V22" s="46">
        <f>+'18'!N266</f>
        <v>0</v>
      </c>
      <c r="W22" s="46">
        <f>+'18'!N264</f>
        <v>285</v>
      </c>
      <c r="X22" s="46">
        <f t="shared" si="7"/>
        <v>2220</v>
      </c>
      <c r="Y22" s="46">
        <f>+'18'!N269</f>
        <v>2220</v>
      </c>
      <c r="Z22" s="47">
        <f t="shared" si="3"/>
        <v>0</v>
      </c>
      <c r="AA22" s="47" t="s">
        <v>1377</v>
      </c>
      <c r="AB22" s="47">
        <f t="shared" si="4"/>
        <v>2505</v>
      </c>
      <c r="AC22" s="58">
        <f t="shared" si="5"/>
        <v>2505</v>
      </c>
      <c r="AD22" s="2" t="s">
        <v>1445</v>
      </c>
    </row>
    <row r="23" spans="1:30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90">
        <v>42.24</v>
      </c>
      <c r="P23" s="79">
        <f t="shared" si="2"/>
        <v>0</v>
      </c>
      <c r="Q23" s="45">
        <v>19</v>
      </c>
      <c r="R23" s="46">
        <f>+'19'!N262</f>
        <v>3280</v>
      </c>
      <c r="S23" s="46">
        <f>+'19'!N267</f>
        <v>1354</v>
      </c>
      <c r="T23" s="46">
        <f>+'19'!N265</f>
        <v>0</v>
      </c>
      <c r="U23" s="67">
        <f>+'19'!N263</f>
        <v>0</v>
      </c>
      <c r="V23" s="46">
        <f>+'19'!N266</f>
        <v>0</v>
      </c>
      <c r="W23" s="46">
        <f>+'19'!N264</f>
        <v>1020</v>
      </c>
      <c r="X23" s="46">
        <f t="shared" si="7"/>
        <v>906</v>
      </c>
      <c r="Y23" s="46">
        <f>+'19'!N269</f>
        <v>906</v>
      </c>
      <c r="Z23" s="47">
        <f t="shared" si="3"/>
        <v>0</v>
      </c>
      <c r="AA23" s="47" t="s">
        <v>1378</v>
      </c>
      <c r="AB23" s="47">
        <f t="shared" si="4"/>
        <v>1926</v>
      </c>
      <c r="AC23" s="58">
        <f t="shared" si="5"/>
        <v>1926</v>
      </c>
      <c r="AD23" s="2" t="s">
        <v>1445</v>
      </c>
    </row>
    <row r="24" spans="1:30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23</v>
      </c>
      <c r="G24" s="43">
        <f t="shared" si="0"/>
        <v>23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3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20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2000</v>
      </c>
      <c r="N24" s="19"/>
      <c r="O24" s="90">
        <v>40.51</v>
      </c>
      <c r="P24" s="79">
        <f t="shared" si="2"/>
        <v>810.19999999999993</v>
      </c>
      <c r="Q24" s="45">
        <v>20</v>
      </c>
      <c r="R24" s="46">
        <f>+'20'!N262</f>
        <v>4825</v>
      </c>
      <c r="S24" s="46">
        <f>+'20'!N267</f>
        <v>855</v>
      </c>
      <c r="T24" s="46">
        <f>+'20'!N265</f>
        <v>0</v>
      </c>
      <c r="U24" s="67">
        <f>+'20'!N263</f>
        <v>0</v>
      </c>
      <c r="V24" s="46">
        <f>+'20'!N266</f>
        <v>0</v>
      </c>
      <c r="W24" s="46">
        <f>+'20'!N264</f>
        <v>2035</v>
      </c>
      <c r="X24" s="46">
        <f t="shared" si="7"/>
        <v>1935</v>
      </c>
      <c r="Y24" s="46">
        <f>+'20'!N269</f>
        <v>1935</v>
      </c>
      <c r="Z24" s="47">
        <f t="shared" si="3"/>
        <v>0</v>
      </c>
      <c r="AA24" s="47" t="s">
        <v>1379</v>
      </c>
      <c r="AB24" s="47">
        <f t="shared" si="4"/>
        <v>3970</v>
      </c>
      <c r="AC24" s="58">
        <f t="shared" si="5"/>
        <v>3970</v>
      </c>
      <c r="AD24" s="2" t="s">
        <v>1445</v>
      </c>
    </row>
    <row r="25" spans="1:30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1</v>
      </c>
      <c r="G25" s="43">
        <f t="shared" si="0"/>
        <v>1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1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+'21'!N262</f>
        <v>1660</v>
      </c>
      <c r="S25" s="46">
        <f>+'21'!N267</f>
        <v>150</v>
      </c>
      <c r="T25" s="46">
        <f>+'21'!N265</f>
        <v>0</v>
      </c>
      <c r="U25" s="67">
        <f>+'21'!N263</f>
        <v>0</v>
      </c>
      <c r="V25" s="46">
        <f>+'21'!N266</f>
        <v>0</v>
      </c>
      <c r="W25" s="46">
        <f>+'21'!N264</f>
        <v>370</v>
      </c>
      <c r="X25" s="46">
        <f t="shared" si="7"/>
        <v>1140</v>
      </c>
      <c r="Y25" s="46">
        <f>+'21'!N269</f>
        <v>1140</v>
      </c>
      <c r="Z25" s="47">
        <f t="shared" si="3"/>
        <v>0</v>
      </c>
      <c r="AA25" s="99" t="s">
        <v>1380</v>
      </c>
      <c r="AB25" s="47">
        <f t="shared" si="4"/>
        <v>1510</v>
      </c>
      <c r="AC25" s="58">
        <f t="shared" si="5"/>
        <v>1510</v>
      </c>
      <c r="AD25" s="2" t="s">
        <v>1445</v>
      </c>
    </row>
    <row r="26" spans="1:30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9</v>
      </c>
      <c r="G26" s="43">
        <f t="shared" ref="G26:G28" si="11">+E26+F26</f>
        <v>9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-1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10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1000</v>
      </c>
      <c r="N26" s="19"/>
      <c r="O26" s="90">
        <v>35.39</v>
      </c>
      <c r="P26" s="79">
        <f t="shared" si="2"/>
        <v>353.9</v>
      </c>
      <c r="Q26" s="45">
        <v>22</v>
      </c>
      <c r="R26" s="46">
        <f>+'22'!N262</f>
        <v>4295</v>
      </c>
      <c r="S26" s="46">
        <f>+'22'!N267</f>
        <v>1015</v>
      </c>
      <c r="T26" s="46">
        <f>+'22'!N265</f>
        <v>0</v>
      </c>
      <c r="U26" s="67">
        <f>+'22'!N263</f>
        <v>0</v>
      </c>
      <c r="V26" s="46">
        <f>+'22'!N266</f>
        <v>0</v>
      </c>
      <c r="W26" s="46">
        <f>+'22'!N264</f>
        <v>1120</v>
      </c>
      <c r="X26" s="46">
        <f t="shared" si="7"/>
        <v>2160</v>
      </c>
      <c r="Y26" s="46">
        <f>+'22'!N269</f>
        <v>2160</v>
      </c>
      <c r="Z26" s="47">
        <f t="shared" si="3"/>
        <v>0</v>
      </c>
      <c r="AA26" s="99" t="s">
        <v>1381</v>
      </c>
      <c r="AB26" s="47">
        <f t="shared" si="4"/>
        <v>3280</v>
      </c>
      <c r="AC26" s="58">
        <f t="shared" si="5"/>
        <v>3280</v>
      </c>
      <c r="AD26" s="2" t="s">
        <v>1445</v>
      </c>
    </row>
    <row r="27" spans="1:30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22</v>
      </c>
      <c r="G27" s="43">
        <f t="shared" si="11"/>
        <v>22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2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20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2000</v>
      </c>
      <c r="N27" s="19"/>
      <c r="O27" s="90">
        <v>31.62</v>
      </c>
      <c r="P27" s="79">
        <f t="shared" si="2"/>
        <v>632.4</v>
      </c>
      <c r="Q27" s="45">
        <v>23</v>
      </c>
      <c r="R27" s="46">
        <f>+'23'!N262</f>
        <v>1690</v>
      </c>
      <c r="S27" s="46">
        <f>+'23'!N267</f>
        <v>315</v>
      </c>
      <c r="T27" s="46">
        <f>+'23'!N265</f>
        <v>0</v>
      </c>
      <c r="U27" s="67">
        <f>+'23'!N263</f>
        <v>0</v>
      </c>
      <c r="V27" s="46">
        <f>+'23'!N266</f>
        <v>0</v>
      </c>
      <c r="W27" s="46">
        <f>+'23'!N264</f>
        <v>375</v>
      </c>
      <c r="X27" s="46">
        <f>+R27-S27-T27-U27-V27-W27</f>
        <v>1000</v>
      </c>
      <c r="Y27" s="46">
        <f>+'23'!N269</f>
        <v>1000</v>
      </c>
      <c r="Z27" s="47">
        <f>+Y27-X27</f>
        <v>0</v>
      </c>
      <c r="AA27" s="47" t="s">
        <v>1382</v>
      </c>
      <c r="AB27" s="47">
        <f t="shared" si="4"/>
        <v>1375</v>
      </c>
      <c r="AC27" s="58">
        <f t="shared" si="5"/>
        <v>1375</v>
      </c>
      <c r="AD27" s="2" t="s">
        <v>1445</v>
      </c>
    </row>
    <row r="28" spans="1:30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46">
        <f>+ยกมา!J28</f>
        <v>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37</v>
      </c>
      <c r="G28" s="43">
        <f t="shared" si="11"/>
        <v>37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ref="J28:J70" si="12">E28+F28-H28-K28-I28</f>
        <v>-2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39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3900</v>
      </c>
      <c r="N28" s="19"/>
      <c r="O28" s="90">
        <v>31.97</v>
      </c>
      <c r="P28" s="79">
        <f t="shared" si="2"/>
        <v>1246.83</v>
      </c>
      <c r="Q28" s="45">
        <v>24</v>
      </c>
      <c r="R28" s="46">
        <f>+'24'!N262</f>
        <v>4840</v>
      </c>
      <c r="S28" s="46">
        <f>+'24'!N267</f>
        <v>1555</v>
      </c>
      <c r="T28" s="46">
        <f>+'24'!N265</f>
        <v>0</v>
      </c>
      <c r="U28" s="67">
        <f>+'24'!N263</f>
        <v>0</v>
      </c>
      <c r="V28" s="46">
        <f>+'24'!N266</f>
        <v>0</v>
      </c>
      <c r="W28" s="46">
        <f>+'24'!N264</f>
        <v>3285</v>
      </c>
      <c r="X28" s="46">
        <f t="shared" si="7"/>
        <v>0</v>
      </c>
      <c r="Y28" s="46">
        <f>+'24'!N269</f>
        <v>0</v>
      </c>
      <c r="Z28" s="47">
        <f t="shared" si="3"/>
        <v>0</v>
      </c>
      <c r="AA28" s="47" t="s">
        <v>1376</v>
      </c>
      <c r="AB28" s="47">
        <f t="shared" si="4"/>
        <v>3285</v>
      </c>
      <c r="AC28" s="58">
        <f t="shared" si="5"/>
        <v>3285</v>
      </c>
      <c r="AD28" s="2" t="s">
        <v>1445</v>
      </c>
    </row>
    <row r="29" spans="1:30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3</v>
      </c>
      <c r="G29" s="43">
        <f t="shared" si="0"/>
        <v>3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2"/>
        <v>-1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4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400</v>
      </c>
      <c r="N29" s="19"/>
      <c r="O29" s="90">
        <v>21.27</v>
      </c>
      <c r="P29" s="79">
        <f t="shared" si="2"/>
        <v>85.08</v>
      </c>
      <c r="Q29" s="45">
        <v>25</v>
      </c>
      <c r="R29" s="46">
        <f>+'25'!N262</f>
        <v>12950</v>
      </c>
      <c r="S29" s="46">
        <f>+'25'!N267</f>
        <v>1410</v>
      </c>
      <c r="T29" s="46">
        <f>+'25'!N265</f>
        <v>0</v>
      </c>
      <c r="U29" s="67">
        <f>+'25'!N263</f>
        <v>0</v>
      </c>
      <c r="V29" s="46">
        <f>+'25'!N266</f>
        <v>0</v>
      </c>
      <c r="W29" s="46">
        <f>+'25'!N264</f>
        <v>5290</v>
      </c>
      <c r="X29" s="46">
        <f t="shared" si="7"/>
        <v>6250</v>
      </c>
      <c r="Y29" s="46">
        <f>+'25'!N269</f>
        <v>6250</v>
      </c>
      <c r="Z29" s="47">
        <f t="shared" si="3"/>
        <v>0</v>
      </c>
      <c r="AA29" s="47" t="s">
        <v>1377</v>
      </c>
      <c r="AB29" s="47">
        <f t="shared" si="4"/>
        <v>11540</v>
      </c>
      <c r="AC29" s="58">
        <f t="shared" si="5"/>
        <v>11540</v>
      </c>
      <c r="AD29" s="2" t="s">
        <v>1445</v>
      </c>
    </row>
    <row r="30" spans="1:30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2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90">
        <v>34.26</v>
      </c>
      <c r="P30" s="79">
        <f t="shared" si="2"/>
        <v>0</v>
      </c>
      <c r="Q30" s="45">
        <v>26</v>
      </c>
      <c r="R30" s="46">
        <f>+'26'!N262</f>
        <v>15685</v>
      </c>
      <c r="S30" s="46">
        <f>+'26'!N267</f>
        <v>4043</v>
      </c>
      <c r="T30" s="46">
        <f>+'26'!N265</f>
        <v>0</v>
      </c>
      <c r="U30" s="67">
        <f>+'26'!N263</f>
        <v>0</v>
      </c>
      <c r="V30" s="46">
        <f>+'26'!N266</f>
        <v>0</v>
      </c>
      <c r="W30" s="46">
        <f>+'26'!N264</f>
        <v>8407</v>
      </c>
      <c r="X30" s="46">
        <f t="shared" si="7"/>
        <v>3235</v>
      </c>
      <c r="Y30" s="46">
        <f>+'26'!N269</f>
        <v>3235</v>
      </c>
      <c r="Z30" s="47">
        <f t="shared" si="3"/>
        <v>0</v>
      </c>
      <c r="AA30" s="47" t="s">
        <v>1378</v>
      </c>
      <c r="AB30" s="47">
        <f t="shared" si="4"/>
        <v>11642</v>
      </c>
      <c r="AC30" s="58">
        <f t="shared" si="5"/>
        <v>11642</v>
      </c>
      <c r="AD30" s="2" t="s">
        <v>1445</v>
      </c>
    </row>
    <row r="31" spans="1:30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46">
        <f>+ยกมา!J31</f>
        <v>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171</v>
      </c>
      <c r="G31" s="43">
        <f t="shared" si="0"/>
        <v>171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2"/>
        <v>5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166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16600</v>
      </c>
      <c r="N31" s="19"/>
      <c r="O31" s="90">
        <v>38.46</v>
      </c>
      <c r="P31" s="79">
        <f t="shared" si="2"/>
        <v>6384.3600000000006</v>
      </c>
      <c r="Q31" s="45">
        <v>27</v>
      </c>
      <c r="R31" s="46">
        <f>+'27'!N262</f>
        <v>17285</v>
      </c>
      <c r="S31" s="46">
        <f>+'27'!N267</f>
        <v>2705</v>
      </c>
      <c r="T31" s="46">
        <f>+'27'!N265</f>
        <v>0</v>
      </c>
      <c r="U31" s="67">
        <f>+'27'!N263</f>
        <v>0</v>
      </c>
      <c r="V31" s="46">
        <f>+'27'!N266</f>
        <v>0</v>
      </c>
      <c r="W31" s="46">
        <f>+'27'!N264</f>
        <v>9345</v>
      </c>
      <c r="X31" s="46">
        <f t="shared" si="7"/>
        <v>5235</v>
      </c>
      <c r="Y31" s="46">
        <f>+'27'!N269</f>
        <v>5235</v>
      </c>
      <c r="Z31" s="47">
        <f t="shared" si="3"/>
        <v>0</v>
      </c>
      <c r="AA31" s="47" t="s">
        <v>1379</v>
      </c>
      <c r="AB31" s="47">
        <f t="shared" si="4"/>
        <v>14580</v>
      </c>
      <c r="AC31" s="58">
        <f t="shared" si="5"/>
        <v>14580</v>
      </c>
      <c r="AD31" s="2" t="s">
        <v>1445</v>
      </c>
    </row>
    <row r="32" spans="1:30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46">
        <f>+ยกมา!J32</f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26</v>
      </c>
      <c r="G32" s="43">
        <f t="shared" si="0"/>
        <v>26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2"/>
        <v>1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25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3250</v>
      </c>
      <c r="N32" s="19"/>
      <c r="O32" s="90">
        <v>46.37</v>
      </c>
      <c r="P32" s="79">
        <f t="shared" si="2"/>
        <v>1159.25</v>
      </c>
      <c r="Q32" s="45">
        <v>28</v>
      </c>
      <c r="R32" s="46">
        <f>+'28'!N262</f>
        <v>12830</v>
      </c>
      <c r="S32" s="46">
        <f>+'28'!N267</f>
        <v>2805</v>
      </c>
      <c r="T32" s="46">
        <f>+'28'!N265</f>
        <v>0</v>
      </c>
      <c r="U32" s="67">
        <f>+'28'!N263</f>
        <v>0</v>
      </c>
      <c r="V32" s="46">
        <f>+'28'!N266</f>
        <v>930</v>
      </c>
      <c r="W32" s="46">
        <f>+'28'!N264</f>
        <v>4325</v>
      </c>
      <c r="X32" s="46">
        <f t="shared" si="7"/>
        <v>4770</v>
      </c>
      <c r="Y32" s="46">
        <f>+'28'!N269</f>
        <v>4770</v>
      </c>
      <c r="Z32" s="47">
        <f t="shared" si="3"/>
        <v>0</v>
      </c>
      <c r="AA32" s="99" t="s">
        <v>1380</v>
      </c>
      <c r="AB32" s="47">
        <f t="shared" si="4"/>
        <v>9095</v>
      </c>
      <c r="AC32" s="58">
        <f t="shared" si="5"/>
        <v>9095</v>
      </c>
      <c r="AD32" s="2" t="s">
        <v>1445</v>
      </c>
    </row>
    <row r="33" spans="1:30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3</v>
      </c>
      <c r="G33" s="43">
        <f t="shared" si="0"/>
        <v>3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2"/>
        <v>2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1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130</v>
      </c>
      <c r="N33" s="19"/>
      <c r="O33" s="90">
        <v>38.9</v>
      </c>
      <c r="P33" s="79">
        <f t="shared" si="2"/>
        <v>38.9</v>
      </c>
      <c r="Q33" s="45">
        <v>29</v>
      </c>
      <c r="R33" s="46">
        <f>+'29'!N262</f>
        <v>20595</v>
      </c>
      <c r="S33" s="46">
        <f>+'29'!N267</f>
        <v>6790</v>
      </c>
      <c r="T33" s="46">
        <f>+'28'!N265</f>
        <v>0</v>
      </c>
      <c r="U33" s="67">
        <f>+'29'!N263</f>
        <v>0</v>
      </c>
      <c r="V33" s="46">
        <f>+'29'!N266</f>
        <v>0</v>
      </c>
      <c r="W33" s="46">
        <f>+'29'!N264</f>
        <v>3165</v>
      </c>
      <c r="X33" s="46">
        <f t="shared" ref="X33" si="13">+R33-S33-T33-U33-V33-W33</f>
        <v>10640</v>
      </c>
      <c r="Y33" s="46">
        <f>+'29'!N269</f>
        <v>10640</v>
      </c>
      <c r="Z33" s="47">
        <f t="shared" ref="Z33" si="14">+Y33-X33</f>
        <v>0</v>
      </c>
      <c r="AA33" s="99" t="s">
        <v>1381</v>
      </c>
      <c r="AB33" s="47">
        <f t="shared" si="4"/>
        <v>13805</v>
      </c>
      <c r="AC33" s="58">
        <f t="shared" si="5"/>
        <v>13805</v>
      </c>
      <c r="AD33" s="2" t="s">
        <v>1445</v>
      </c>
    </row>
    <row r="34" spans="1:30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21</v>
      </c>
      <c r="G34" s="43">
        <f t="shared" si="0"/>
        <v>21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1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2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20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2600</v>
      </c>
      <c r="N34" s="19"/>
      <c r="O34" s="90">
        <v>38.07</v>
      </c>
      <c r="P34" s="79">
        <f t="shared" si="2"/>
        <v>761.4</v>
      </c>
      <c r="Q34" s="45">
        <v>30</v>
      </c>
      <c r="R34" s="46">
        <f>+'30'!N262</f>
        <v>18600</v>
      </c>
      <c r="S34" s="46">
        <f>+'30'!N267</f>
        <v>3115</v>
      </c>
      <c r="T34" s="46">
        <f>+'30'!N265</f>
        <v>0</v>
      </c>
      <c r="U34" s="67">
        <f>+'30'!N263</f>
        <v>0</v>
      </c>
      <c r="V34" s="46">
        <f>+'30'!N266</f>
        <v>0</v>
      </c>
      <c r="W34" s="46">
        <f>+'30'!N264</f>
        <v>4805</v>
      </c>
      <c r="X34" s="46">
        <f t="shared" si="7"/>
        <v>10680</v>
      </c>
      <c r="Y34" s="46">
        <f>+'30'!N269</f>
        <v>10680</v>
      </c>
      <c r="Z34" s="47">
        <f t="shared" si="3"/>
        <v>0</v>
      </c>
      <c r="AA34" s="47" t="s">
        <v>1382</v>
      </c>
      <c r="AB34" s="47">
        <f t="shared" si="4"/>
        <v>15485</v>
      </c>
      <c r="AC34" s="58">
        <f t="shared" si="5"/>
        <v>15485</v>
      </c>
      <c r="AD34" s="2" t="s">
        <v>1445</v>
      </c>
    </row>
    <row r="35" spans="1:30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15</v>
      </c>
      <c r="G35" s="43">
        <f t="shared" si="0"/>
        <v>15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2"/>
        <v>2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13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1690</v>
      </c>
      <c r="N35" s="19"/>
      <c r="O35" s="90">
        <v>40.799999999999997</v>
      </c>
      <c r="P35" s="79">
        <f t="shared" si="2"/>
        <v>530.4</v>
      </c>
      <c r="Q35" s="45">
        <v>31</v>
      </c>
      <c r="R35" s="46">
        <f>+'31.'!N262</f>
        <v>21810</v>
      </c>
      <c r="S35" s="46">
        <f>+'31.'!N267</f>
        <v>1770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7975</v>
      </c>
      <c r="X35" s="46">
        <f>+R35-S35-T35-U35-V35-W35</f>
        <v>12065</v>
      </c>
      <c r="Y35" s="46">
        <f>+'31.'!N269</f>
        <v>12065</v>
      </c>
      <c r="Z35" s="47">
        <f t="shared" si="3"/>
        <v>0</v>
      </c>
      <c r="AA35" s="47" t="s">
        <v>1376</v>
      </c>
      <c r="AB35" s="47">
        <f t="shared" si="4"/>
        <v>20040</v>
      </c>
      <c r="AC35" s="58">
        <f t="shared" si="5"/>
        <v>20040</v>
      </c>
      <c r="AD35" s="2" t="s">
        <v>1445</v>
      </c>
    </row>
    <row r="36" spans="1:30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2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5">SUM(R5:R35)</f>
        <v>212158</v>
      </c>
      <c r="S36" s="48">
        <f t="shared" si="15"/>
        <v>48282</v>
      </c>
      <c r="T36" s="48">
        <f t="shared" si="15"/>
        <v>0</v>
      </c>
      <c r="U36" s="48">
        <f t="shared" si="15"/>
        <v>0</v>
      </c>
      <c r="V36" s="48">
        <f t="shared" si="15"/>
        <v>1268</v>
      </c>
      <c r="W36" s="48">
        <f t="shared" si="15"/>
        <v>70545</v>
      </c>
      <c r="X36" s="48">
        <f t="shared" si="15"/>
        <v>92063</v>
      </c>
      <c r="Y36" s="48">
        <f t="shared" si="15"/>
        <v>92137</v>
      </c>
      <c r="Z36" s="48">
        <f t="shared" si="15"/>
        <v>74</v>
      </c>
      <c r="AA36" s="48">
        <f t="shared" si="15"/>
        <v>0</v>
      </c>
      <c r="AB36" s="48">
        <f>SUM(AB5:AB35)</f>
        <v>162682</v>
      </c>
      <c r="AC36" s="5"/>
    </row>
    <row r="37" spans="1:30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2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30" x14ac:dyDescent="0.65">
      <c r="A38" s="10">
        <v>34</v>
      </c>
      <c r="B38" s="87">
        <v>8857125001267</v>
      </c>
      <c r="C38" s="19" t="s">
        <v>1370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>+E38+F38</f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>E38+F38-H38-K38-I38</f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21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30" ht="24.6" customHeight="1" thickBot="1" x14ac:dyDescent="0.8">
      <c r="A39" s="10">
        <v>35</v>
      </c>
      <c r="B39" s="10" t="s">
        <v>996</v>
      </c>
      <c r="C39" s="19" t="s">
        <v>49</v>
      </c>
      <c r="D39" s="10" t="s">
        <v>434</v>
      </c>
      <c r="E39" s="46">
        <f>+ยกมา!J39</f>
        <v>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19</v>
      </c>
      <c r="G39" s="43">
        <f t="shared" si="0"/>
        <v>19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2"/>
        <v>-2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21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1050</v>
      </c>
      <c r="N39" s="19"/>
      <c r="O39" s="90">
        <v>27.84</v>
      </c>
      <c r="P39" s="79">
        <f t="shared" si="2"/>
        <v>584.64</v>
      </c>
      <c r="Q39" s="5"/>
      <c r="R39" s="5" t="s">
        <v>1439</v>
      </c>
      <c r="S39" s="133">
        <f>+X36</f>
        <v>92063</v>
      </c>
      <c r="T39" s="134" t="s">
        <v>1440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30" ht="24.6" customHeight="1" thickTop="1" thickBot="1" x14ac:dyDescent="0.8">
      <c r="A40" s="10">
        <v>36</v>
      </c>
      <c r="B40" s="10" t="s">
        <v>995</v>
      </c>
      <c r="C40" s="19" t="s">
        <v>50</v>
      </c>
      <c r="D40" s="10" t="s">
        <v>434</v>
      </c>
      <c r="E40" s="46">
        <f>+ยกมา!J40</f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15</v>
      </c>
      <c r="G40" s="43">
        <f t="shared" si="0"/>
        <v>15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2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2"/>
        <v>-3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16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800</v>
      </c>
      <c r="N40" s="19"/>
      <c r="O40" s="90">
        <v>27.12</v>
      </c>
      <c r="P40" s="79">
        <f t="shared" si="2"/>
        <v>433.92</v>
      </c>
      <c r="Q40" s="5"/>
      <c r="R40" s="97" t="s">
        <v>1441</v>
      </c>
      <c r="S40" s="133"/>
      <c r="T40" s="134" t="s">
        <v>1440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30" ht="25.2" thickTop="1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18</v>
      </c>
      <c r="G41" s="43">
        <f t="shared" si="0"/>
        <v>18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3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2"/>
        <v>-1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16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800</v>
      </c>
      <c r="N41" s="19"/>
      <c r="O41" s="90">
        <v>15.42</v>
      </c>
      <c r="P41" s="79">
        <f t="shared" si="2"/>
        <v>246.72</v>
      </c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30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>+E42+F42</f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2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181" t="s">
        <v>1433</v>
      </c>
      <c r="S42" s="135" t="s">
        <v>1442</v>
      </c>
      <c r="T42" s="97"/>
      <c r="U42" s="5"/>
      <c r="V42" s="5"/>
      <c r="W42" s="5"/>
      <c r="X42" s="5"/>
      <c r="Y42" s="5"/>
      <c r="Z42" s="5"/>
      <c r="AA42" s="5"/>
      <c r="AB42" s="5"/>
    </row>
    <row r="43" spans="1:30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2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181"/>
      <c r="S43" s="5"/>
      <c r="T43" s="97" t="s">
        <v>1372</v>
      </c>
      <c r="U43" s="5"/>
      <c r="V43" s="5"/>
      <c r="W43" s="5"/>
      <c r="X43" s="5"/>
      <c r="Y43" s="5"/>
      <c r="Z43" s="5"/>
      <c r="AA43" s="5"/>
      <c r="AB43" s="5"/>
      <c r="AC43" s="5"/>
    </row>
    <row r="44" spans="1:30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2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97" t="s">
        <v>1443</v>
      </c>
      <c r="U44" s="5"/>
      <c r="V44" s="5"/>
      <c r="W44" s="5"/>
      <c r="X44" s="5"/>
      <c r="Y44" s="5"/>
      <c r="Z44" s="5"/>
      <c r="AA44" s="5"/>
      <c r="AB44" s="5"/>
      <c r="AC44" s="5"/>
    </row>
    <row r="45" spans="1:30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2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97" t="s">
        <v>1373</v>
      </c>
      <c r="U45" s="5"/>
      <c r="V45" s="5"/>
      <c r="W45" s="98"/>
      <c r="X45" s="5"/>
      <c r="Y45" s="5"/>
      <c r="Z45" s="5"/>
      <c r="AA45" s="5"/>
      <c r="AB45" s="5"/>
    </row>
    <row r="46" spans="1:30" ht="25.5" customHeight="1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46">
        <f>+ยกมา!J46</f>
        <v>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22</v>
      </c>
      <c r="G46" s="43">
        <f t="shared" si="0"/>
        <v>22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10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2"/>
        <v>-18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30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1500</v>
      </c>
      <c r="N46" s="19"/>
      <c r="O46" s="90">
        <v>19.05</v>
      </c>
      <c r="P46" s="79">
        <f t="shared" si="2"/>
        <v>571.5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30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46">
        <f>+ยกมา!J47</f>
        <v>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40</v>
      </c>
      <c r="G47" s="43">
        <f>+E47+F47</f>
        <v>40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2"/>
        <v>-4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44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2200</v>
      </c>
      <c r="N47" s="19"/>
      <c r="O47" s="90">
        <v>19.21</v>
      </c>
      <c r="P47" s="79">
        <f t="shared" si="2"/>
        <v>845.24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30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46">
        <f>+ยกมา!J48</f>
        <v>0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35</v>
      </c>
      <c r="G48" s="43">
        <f>+E48+F48</f>
        <v>35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2"/>
        <v>-10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45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2250</v>
      </c>
      <c r="N48" s="19"/>
      <c r="O48" s="90">
        <v>18.88</v>
      </c>
      <c r="P48" s="79">
        <f t="shared" si="2"/>
        <v>849.59999999999991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46">
        <f>+ยกมา!J49</f>
        <v>0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32</v>
      </c>
      <c r="G49" s="43">
        <f>+E49+F49</f>
        <v>32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2"/>
        <v>-1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33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1650</v>
      </c>
      <c r="N49" s="19"/>
      <c r="O49" s="90">
        <v>20.43</v>
      </c>
      <c r="P49" s="79">
        <f t="shared" si="2"/>
        <v>674.18999999999994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46">
        <f>+ยกมา!J50</f>
        <v>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30</v>
      </c>
      <c r="G50" s="43">
        <f t="shared" si="0"/>
        <v>30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1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2"/>
        <v>-7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36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1800</v>
      </c>
      <c r="N50" s="19"/>
      <c r="O50" s="90">
        <v>21.81</v>
      </c>
      <c r="P50" s="79">
        <f t="shared" si="2"/>
        <v>785.16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23</v>
      </c>
      <c r="G51" s="43">
        <f t="shared" si="0"/>
        <v>23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2"/>
        <v>1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22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1100</v>
      </c>
      <c r="N51" s="19"/>
      <c r="O51" s="90">
        <v>14.65</v>
      </c>
      <c r="P51" s="79">
        <f t="shared" si="2"/>
        <v>322.3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2</v>
      </c>
      <c r="G52" s="43">
        <f t="shared" si="0"/>
        <v>2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2"/>
        <v>-7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9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450</v>
      </c>
      <c r="N52" s="19"/>
      <c r="O52" s="90">
        <v>18.36</v>
      </c>
      <c r="P52" s="79">
        <f t="shared" si="2"/>
        <v>165.24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46">
        <f>+ยกมา!J53</f>
        <v>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33</v>
      </c>
      <c r="G53" s="43">
        <f t="shared" si="0"/>
        <v>33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2"/>
        <v>2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31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1550</v>
      </c>
      <c r="N53" s="19"/>
      <c r="O53" s="90">
        <v>17.53</v>
      </c>
      <c r="P53" s="79">
        <f t="shared" si="2"/>
        <v>543.43000000000006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2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90">
        <v>14.38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4</v>
      </c>
      <c r="G55" s="43">
        <f t="shared" si="0"/>
        <v>4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2"/>
        <v>1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3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360</v>
      </c>
      <c r="N55" s="19"/>
      <c r="O55" s="90">
        <v>29.34</v>
      </c>
      <c r="P55" s="79">
        <f t="shared" si="2"/>
        <v>88.02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2"/>
        <v>-1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1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120</v>
      </c>
      <c r="N56" s="19"/>
      <c r="O56" s="90">
        <v>33.409999999999997</v>
      </c>
      <c r="P56" s="79">
        <f t="shared" si="2"/>
        <v>33.409999999999997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2</v>
      </c>
      <c r="G57" s="43">
        <f t="shared" si="0"/>
        <v>2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2"/>
        <v>-3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5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600</v>
      </c>
      <c r="N57" s="19"/>
      <c r="O57" s="90">
        <v>31.46</v>
      </c>
      <c r="P57" s="79">
        <f t="shared" si="2"/>
        <v>157.30000000000001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2</v>
      </c>
      <c r="G58" s="43">
        <f t="shared" si="0"/>
        <v>2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2"/>
        <v>-1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3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360</v>
      </c>
      <c r="N58" s="19"/>
      <c r="O58" s="90">
        <v>34.56</v>
      </c>
      <c r="P58" s="79">
        <f t="shared" si="2"/>
        <v>103.68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4</v>
      </c>
      <c r="G59" s="43">
        <f t="shared" si="0"/>
        <v>4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2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4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480</v>
      </c>
      <c r="N59" s="19"/>
      <c r="O59" s="90">
        <v>32.96</v>
      </c>
      <c r="P59" s="79">
        <f t="shared" si="2"/>
        <v>131.84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2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90">
        <v>27.25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2"/>
        <v>-1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1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120</v>
      </c>
      <c r="N61" s="19"/>
      <c r="O61" s="90">
        <v>24.82</v>
      </c>
      <c r="P61" s="79">
        <f t="shared" si="2"/>
        <v>24.82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4</v>
      </c>
      <c r="G62" s="43">
        <f t="shared" si="0"/>
        <v>4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2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2"/>
        <v>-2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4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480</v>
      </c>
      <c r="N62" s="19"/>
      <c r="O62" s="90">
        <v>29.82</v>
      </c>
      <c r="P62" s="79">
        <f t="shared" si="2"/>
        <v>119.28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2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90">
        <v>27.72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11</v>
      </c>
      <c r="G64" s="43">
        <f t="shared" si="0"/>
        <v>11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2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2"/>
        <v>-1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10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500</v>
      </c>
      <c r="N64" s="19"/>
      <c r="O64" s="90">
        <v>23.69</v>
      </c>
      <c r="P64" s="79">
        <f t="shared" si="2"/>
        <v>236.9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19</v>
      </c>
      <c r="G65" s="43">
        <f t="shared" si="0"/>
        <v>19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2"/>
        <v>-4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23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1150</v>
      </c>
      <c r="N65" s="19"/>
      <c r="O65" s="90">
        <v>22.49</v>
      </c>
      <c r="P65" s="79">
        <f t="shared" si="2"/>
        <v>517.27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22</v>
      </c>
      <c r="G66" s="43">
        <f t="shared" si="0"/>
        <v>22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2"/>
        <v>-7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29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1450</v>
      </c>
      <c r="N66" s="19"/>
      <c r="O66" s="90">
        <v>23.12</v>
      </c>
      <c r="P66" s="79">
        <f t="shared" si="2"/>
        <v>670.48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5</v>
      </c>
      <c r="G67" s="43">
        <f t="shared" si="0"/>
        <v>5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2"/>
        <v>-2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7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510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5</v>
      </c>
      <c r="G68" s="43">
        <f t="shared" si="0"/>
        <v>5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2"/>
        <v>2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3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240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2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si="12"/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ref="J71:J152" si="16">E71+F71-H71-K71-I71</f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7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6"/>
        <v>-1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1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50</v>
      </c>
      <c r="N72" s="19"/>
      <c r="O72" s="90"/>
      <c r="P72" s="79">
        <f t="shared" si="17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6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7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46">
        <f>+ยกมา!J74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17</v>
      </c>
      <c r="G74" s="43">
        <f t="shared" si="0"/>
        <v>17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1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6"/>
        <v>10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6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300</v>
      </c>
      <c r="N74" s="19"/>
      <c r="O74" s="90">
        <v>17.09</v>
      </c>
      <c r="P74" s="79">
        <f t="shared" si="17"/>
        <v>102.53999999999999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6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7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65">
      <c r="A76" s="10">
        <v>72</v>
      </c>
      <c r="B76" s="119" t="s">
        <v>1402</v>
      </c>
      <c r="C76" s="19" t="s">
        <v>1401</v>
      </c>
      <c r="D76" s="10" t="s">
        <v>434</v>
      </c>
      <c r="E76" s="46">
        <f>+'20'!J82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3</v>
      </c>
      <c r="G76" s="43">
        <f>+E76+F76</f>
        <v>3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4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>E76+F76-H76-K76-I76</f>
        <v>-5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4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178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31</v>
      </c>
      <c r="G77" s="43">
        <f t="shared" si="0"/>
        <v>31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6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6"/>
        <v>-1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26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1300</v>
      </c>
      <c r="N77" s="19"/>
      <c r="O77" s="90">
        <v>25.15</v>
      </c>
      <c r="P77" s="79">
        <f t="shared" si="17"/>
        <v>653.9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2</v>
      </c>
      <c r="G78" s="43">
        <f t="shared" si="0"/>
        <v>2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6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2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100</v>
      </c>
      <c r="N78" s="19"/>
      <c r="O78" s="90"/>
      <c r="P78" s="79">
        <f t="shared" si="17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14</v>
      </c>
      <c r="G79" s="43">
        <f t="shared" si="0"/>
        <v>14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6"/>
        <v>6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8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280</v>
      </c>
      <c r="N79" s="19"/>
      <c r="O79" s="90">
        <v>30.84</v>
      </c>
      <c r="P79" s="79">
        <f t="shared" si="17"/>
        <v>246.72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14</v>
      </c>
      <c r="G80" s="43">
        <f t="shared" si="0"/>
        <v>14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6"/>
        <v>-1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15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825</v>
      </c>
      <c r="N80" s="19"/>
      <c r="O80" s="90">
        <v>14.35</v>
      </c>
      <c r="P80" s="79">
        <f t="shared" si="17"/>
        <v>215.25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11</v>
      </c>
      <c r="G81" s="43">
        <f t="shared" si="0"/>
        <v>11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2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6"/>
        <v>-2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11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605</v>
      </c>
      <c r="N81" s="19"/>
      <c r="O81" s="90">
        <v>11.58</v>
      </c>
      <c r="P81" s="79">
        <f t="shared" si="17"/>
        <v>127.38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65">
      <c r="A82" s="10">
        <v>78</v>
      </c>
      <c r="B82" s="119" t="s">
        <v>1332</v>
      </c>
      <c r="C82" s="19" t="s">
        <v>1388</v>
      </c>
      <c r="D82" s="10" t="s">
        <v>566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>+E82+F82</f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>E82+F82-H82-K82-I82</f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6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7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6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7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25.5" customHeight="1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6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7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25.5" customHeight="1" x14ac:dyDescent="0.65">
      <c r="A86" s="10">
        <v>82</v>
      </c>
      <c r="B86" s="119" t="s">
        <v>1404</v>
      </c>
      <c r="C86" s="19" t="s">
        <v>1403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87" si="18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ref="J86:J87" si="19">E86+F86-H86-K86-I86</f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21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65">
      <c r="A87" s="10">
        <v>83</v>
      </c>
      <c r="B87" s="10">
        <v>1300015</v>
      </c>
      <c r="C87" s="19" t="s">
        <v>1429</v>
      </c>
      <c r="D87" s="10" t="s">
        <v>434</v>
      </c>
      <c r="E87" s="46">
        <f>+ยกมา!J86</f>
        <v>0</v>
      </c>
      <c r="F87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7" s="43">
        <f t="shared" si="18"/>
        <v>0</v>
      </c>
      <c r="H87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7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7" s="43">
        <f t="shared" si="19"/>
        <v>0</v>
      </c>
      <c r="K87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20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65">
      <c r="A88" s="10">
        <v>84</v>
      </c>
      <c r="B88" s="10">
        <v>1300016</v>
      </c>
      <c r="C88" s="19" t="s">
        <v>1430</v>
      </c>
      <c r="D88" s="10" t="s">
        <v>434</v>
      </c>
      <c r="E88" s="46">
        <f>+ยกมา!J87</f>
        <v>0</v>
      </c>
      <c r="F88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8" s="43">
        <f t="shared" ref="G88" si="21">+E88+F88</f>
        <v>0</v>
      </c>
      <c r="H88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8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8" s="43">
        <f t="shared" ref="J88" si="22">E88+F88-H88-K88-I88</f>
        <v>0</v>
      </c>
      <c r="K88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2401</v>
      </c>
      <c r="N88" s="19"/>
      <c r="O88" s="90"/>
      <c r="P88" s="79">
        <f t="shared" ref="P88" si="23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65">
      <c r="A89" s="10">
        <v>85</v>
      </c>
      <c r="B89" s="10">
        <v>20057017</v>
      </c>
      <c r="C89" s="19" t="s">
        <v>1405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>+E89+F89</f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>E89+F89-H89-K89-I89</f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21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65">
      <c r="A90" s="10">
        <v>86</v>
      </c>
      <c r="B90" s="119" t="s">
        <v>1407</v>
      </c>
      <c r="C90" s="19" t="s">
        <v>1406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>+E90+F90</f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>E90+F90-H90-K90-I90</f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21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ref="G91:G169" si="24">+E91+F91</f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6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7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5</v>
      </c>
      <c r="G92" s="43">
        <f t="shared" si="24"/>
        <v>5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6"/>
        <v>-3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8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340</v>
      </c>
      <c r="N92" s="19"/>
      <c r="O92" s="90">
        <v>18.28</v>
      </c>
      <c r="P92" s="79">
        <f t="shared" si="17"/>
        <v>146.24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15</v>
      </c>
      <c r="G93" s="43">
        <f t="shared" si="24"/>
        <v>15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6"/>
        <v>3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12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420</v>
      </c>
      <c r="N93" s="19"/>
      <c r="O93" s="90">
        <v>18.63</v>
      </c>
      <c r="P93" s="79">
        <f t="shared" si="17"/>
        <v>223.56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>+E94+F94</f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6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7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24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6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7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24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6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7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24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6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7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24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6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7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65">
      <c r="A99" s="10">
        <v>95</v>
      </c>
      <c r="B99" s="119" t="s">
        <v>1408</v>
      </c>
      <c r="C99" s="19" t="s">
        <v>1371</v>
      </c>
      <c r="D99" s="10" t="s">
        <v>566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5</v>
      </c>
      <c r="G99" s="43">
        <f t="shared" ref="G99:G105" si="25">+E99+F99</f>
        <v>5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ref="J99:J105" si="26">E99+F99-H99-K99-I99</f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5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185</v>
      </c>
      <c r="N99" s="19"/>
      <c r="O99" s="121">
        <v>20.350000000000001</v>
      </c>
      <c r="P99" s="79">
        <f t="shared" ref="P99:P105" si="27">+K99*O99</f>
        <v>101.75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65">
      <c r="A100" s="10">
        <v>96</v>
      </c>
      <c r="B100" s="119" t="s">
        <v>1409</v>
      </c>
      <c r="C100" s="19" t="s">
        <v>1384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25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26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21"/>
      <c r="P100" s="79">
        <f t="shared" si="27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65">
      <c r="A101" s="10">
        <v>97</v>
      </c>
      <c r="B101" s="119" t="s">
        <v>1410</v>
      </c>
      <c r="C101" s="19" t="s">
        <v>1385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25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26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21"/>
      <c r="P101" s="79">
        <f t="shared" si="27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65">
      <c r="A102" s="10">
        <v>98</v>
      </c>
      <c r="B102" s="10">
        <v>20057679</v>
      </c>
      <c r="C102" s="19" t="s">
        <v>1399</v>
      </c>
      <c r="D102" s="10" t="s">
        <v>566</v>
      </c>
      <c r="E102" s="46">
        <f>+ยกมา!J103</f>
        <v>0</v>
      </c>
      <c r="F102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2" s="43">
        <f t="shared" si="25"/>
        <v>0</v>
      </c>
      <c r="H102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2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2" s="43">
        <f t="shared" si="26"/>
        <v>0</v>
      </c>
      <c r="K102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294</v>
      </c>
      <c r="N102" s="19"/>
      <c r="O102" s="121"/>
      <c r="P102" s="79">
        <f t="shared" si="27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5" customHeight="1" x14ac:dyDescent="0.65">
      <c r="A103" s="10">
        <v>99</v>
      </c>
      <c r="B103" s="119" t="s">
        <v>1411</v>
      </c>
      <c r="C103" s="19" t="s">
        <v>1392</v>
      </c>
      <c r="D103" s="10" t="s">
        <v>1393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25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26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27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65">
      <c r="A104" s="10">
        <v>100</v>
      </c>
      <c r="B104" s="119" t="s">
        <v>1412</v>
      </c>
      <c r="C104" s="19" t="s">
        <v>1391</v>
      </c>
      <c r="D104" s="10" t="s">
        <v>1393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25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26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27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65">
      <c r="A105" s="10">
        <v>101</v>
      </c>
      <c r="B105" s="119" t="s">
        <v>1413</v>
      </c>
      <c r="C105" s="19" t="s">
        <v>1394</v>
      </c>
      <c r="D105" s="10" t="s">
        <v>566</v>
      </c>
      <c r="E105" s="46">
        <f>+'20'!J256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25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26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27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24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6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7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24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6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7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24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6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7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24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6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7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12</v>
      </c>
      <c r="G110" s="43">
        <f t="shared" si="24"/>
        <v>12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2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6"/>
        <v>-3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13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1560</v>
      </c>
      <c r="N110" s="19"/>
      <c r="O110" s="90"/>
      <c r="P110" s="79">
        <f t="shared" si="17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9</v>
      </c>
      <c r="G111" s="43">
        <f t="shared" si="24"/>
        <v>9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3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6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6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1500</v>
      </c>
      <c r="N111" s="19"/>
      <c r="O111" s="90"/>
      <c r="P111" s="79">
        <f t="shared" si="17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46">
        <f>+ยกมา!J112</f>
        <v>0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5</v>
      </c>
      <c r="G112" s="43">
        <f>+E112+F112</f>
        <v>5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6"/>
        <v>2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3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300</v>
      </c>
      <c r="N112" s="19"/>
      <c r="O112" s="90">
        <v>30.3</v>
      </c>
      <c r="P112" s="79">
        <f t="shared" si="17"/>
        <v>90.9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25</v>
      </c>
      <c r="G113" s="43">
        <f t="shared" si="24"/>
        <v>25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6"/>
        <v>-13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38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2090</v>
      </c>
      <c r="N113" s="19"/>
      <c r="O113" s="90">
        <v>20.58</v>
      </c>
      <c r="P113" s="79">
        <f t="shared" si="17"/>
        <v>782.04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24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6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90">
        <v>185</v>
      </c>
      <c r="P114" s="79">
        <f t="shared" si="17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46">
        <f>+ยกมา!J115</f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15</v>
      </c>
      <c r="G115" s="43">
        <f t="shared" si="24"/>
        <v>15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1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6"/>
        <v>-2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16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960</v>
      </c>
      <c r="N115" s="19"/>
      <c r="O115" s="90">
        <v>23.61</v>
      </c>
      <c r="P115" s="79">
        <f t="shared" si="17"/>
        <v>377.76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46">
        <f>+ยกมา!J116</f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22</v>
      </c>
      <c r="G116" s="43">
        <f t="shared" si="24"/>
        <v>22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6"/>
        <v>7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15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1500</v>
      </c>
      <c r="N116" s="19"/>
      <c r="O116" s="90">
        <v>13.03</v>
      </c>
      <c r="P116" s="79">
        <f t="shared" si="17"/>
        <v>195.45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7</v>
      </c>
      <c r="G117" s="43">
        <f t="shared" si="24"/>
        <v>7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1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6"/>
        <v>-2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8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440</v>
      </c>
      <c r="N117" s="19"/>
      <c r="O117" s="90">
        <v>11.91</v>
      </c>
      <c r="P117" s="79">
        <f t="shared" si="17"/>
        <v>95.28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24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6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7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5</v>
      </c>
      <c r="G119" s="43">
        <f t="shared" si="24"/>
        <v>5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10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6"/>
        <v>-5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7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7</v>
      </c>
      <c r="G120" s="43">
        <f t="shared" si="24"/>
        <v>7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4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6"/>
        <v>-6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9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355</v>
      </c>
      <c r="N120" s="19"/>
      <c r="O120" s="90">
        <v>30</v>
      </c>
      <c r="P120" s="79">
        <f t="shared" si="17"/>
        <v>270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24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6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7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24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6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7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9</v>
      </c>
      <c r="G123" s="43">
        <f t="shared" si="24"/>
        <v>9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4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6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5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300</v>
      </c>
      <c r="N123" s="19"/>
      <c r="O123" s="90">
        <v>30</v>
      </c>
      <c r="P123" s="79">
        <f t="shared" si="17"/>
        <v>150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65">
      <c r="A124" s="10">
        <v>120</v>
      </c>
      <c r="B124" s="10">
        <v>1113000</v>
      </c>
      <c r="C124" s="19" t="s">
        <v>1414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>+E124+F124</f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>E124+F124-H124-K124-I124</f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21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5</v>
      </c>
      <c r="G125" s="43">
        <f t="shared" si="24"/>
        <v>5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6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5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250</v>
      </c>
      <c r="N125" s="19"/>
      <c r="O125" s="90">
        <v>33</v>
      </c>
      <c r="P125" s="79">
        <f t="shared" si="17"/>
        <v>165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5</v>
      </c>
      <c r="G126" s="43">
        <f t="shared" si="24"/>
        <v>5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6"/>
        <v>2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3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300</v>
      </c>
      <c r="N126" s="19"/>
      <c r="O126" s="90">
        <v>68</v>
      </c>
      <c r="P126" s="79">
        <f t="shared" si="17"/>
        <v>204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24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6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7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24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6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7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24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6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7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6</v>
      </c>
      <c r="G130" s="43">
        <f t="shared" si="24"/>
        <v>6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6"/>
        <v>6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7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15</v>
      </c>
      <c r="G131" s="43">
        <f t="shared" si="24"/>
        <v>15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6"/>
        <v>-8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23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1150</v>
      </c>
      <c r="N131" s="19"/>
      <c r="O131" s="90">
        <v>9.91</v>
      </c>
      <c r="P131" s="79">
        <f t="shared" si="17"/>
        <v>227.93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8</v>
      </c>
      <c r="G132" s="43">
        <f t="shared" si="24"/>
        <v>8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2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6"/>
        <v>-4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10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600</v>
      </c>
      <c r="N132" s="19"/>
      <c r="O132" s="90">
        <v>16.690000000000001</v>
      </c>
      <c r="P132" s="79">
        <f t="shared" si="17"/>
        <v>166.9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12</v>
      </c>
      <c r="G133" s="43">
        <f t="shared" si="24"/>
        <v>12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1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6"/>
        <v>-7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18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920</v>
      </c>
      <c r="N133" s="19"/>
      <c r="O133" s="90">
        <v>24.21</v>
      </c>
      <c r="P133" s="79">
        <f t="shared" si="17"/>
        <v>435.78000000000003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65">
      <c r="A134" s="10">
        <v>130</v>
      </c>
      <c r="B134" s="119" t="s">
        <v>1416</v>
      </c>
      <c r="C134" s="19" t="s">
        <v>1415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24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si="16"/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21"/>
      <c r="P134" s="79">
        <f t="shared" si="17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65">
      <c r="A135" s="10">
        <v>131</v>
      </c>
      <c r="B135" s="119" t="s">
        <v>1418</v>
      </c>
      <c r="C135" s="19" t="s">
        <v>1417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24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6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21"/>
      <c r="P135" s="79">
        <f t="shared" si="17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65">
      <c r="A136" s="10">
        <v>132</v>
      </c>
      <c r="B136" s="119" t="s">
        <v>1420</v>
      </c>
      <c r="C136" s="19" t="s">
        <v>1419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24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6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21"/>
      <c r="P136" s="79">
        <f t="shared" si="17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65">
      <c r="A137" s="10">
        <v>133</v>
      </c>
      <c r="B137" s="10">
        <v>8852124022237</v>
      </c>
      <c r="C137" s="19" t="s">
        <v>1421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>+E137+F137</f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>E137+F137-H137-K137-I137</f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21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24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6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7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24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6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7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24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6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7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24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6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7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24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8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6"/>
        <v>-9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1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10</v>
      </c>
      <c r="N142" s="19"/>
      <c r="O142" s="90">
        <v>2.17</v>
      </c>
      <c r="P142" s="79">
        <f t="shared" si="17"/>
        <v>2.17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24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6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7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>+E144+F144</f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6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7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24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6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7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24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6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7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24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6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7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24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6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7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24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6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7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si="24"/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6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7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24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6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7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24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6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7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24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ref="J153:J225" si="28">E153+F153-H153-K153-I153</f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2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15</v>
      </c>
      <c r="G154" s="43">
        <f t="shared" si="24"/>
        <v>15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9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28"/>
        <v>-14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20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500</v>
      </c>
      <c r="N154" s="19"/>
      <c r="O154" s="90">
        <v>16.16</v>
      </c>
      <c r="P154" s="79">
        <f t="shared" si="29"/>
        <v>323.2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15</v>
      </c>
      <c r="G155" s="43">
        <f t="shared" si="24"/>
        <v>15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28"/>
        <v>8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7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175</v>
      </c>
      <c r="N155" s="19"/>
      <c r="O155" s="90">
        <v>18.63</v>
      </c>
      <c r="P155" s="79">
        <f t="shared" si="29"/>
        <v>130.41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24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28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2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>+E157+F157</f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28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2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>+E158+F158</f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28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2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24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28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2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24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28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2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24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28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2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24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28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2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24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28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90"/>
      <c r="P163" s="79">
        <f t="shared" si="2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24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28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2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24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28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2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24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28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2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24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28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2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24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28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2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24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28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2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31</v>
      </c>
      <c r="G170" s="43">
        <f t="shared" ref="G170:G234" si="30">+E170+F170</f>
        <v>31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1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28"/>
        <v>2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28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980</v>
      </c>
      <c r="N170" s="19"/>
      <c r="O170" s="90">
        <v>17.36</v>
      </c>
      <c r="P170" s="79">
        <f t="shared" si="29"/>
        <v>486.08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30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28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2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10</v>
      </c>
      <c r="G172" s="43">
        <f t="shared" si="30"/>
        <v>10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7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28"/>
        <v>1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2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200</v>
      </c>
      <c r="N172" s="19"/>
      <c r="O172" s="90"/>
      <c r="P172" s="79">
        <f t="shared" si="2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65">
      <c r="A173" s="10">
        <v>169</v>
      </c>
      <c r="B173" s="119" t="s">
        <v>1425</v>
      </c>
      <c r="C173" s="19" t="s">
        <v>1422</v>
      </c>
      <c r="D173" s="10" t="s">
        <v>566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15</v>
      </c>
      <c r="G173" s="43">
        <f>+E173+F173</f>
        <v>15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>E173+F173-H173-K173-I173</f>
        <v>-1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16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560</v>
      </c>
      <c r="N173" s="19"/>
      <c r="O173" s="90"/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65">
      <c r="A174" s="10">
        <v>170</v>
      </c>
      <c r="B174" s="10" t="s">
        <v>978</v>
      </c>
      <c r="C174" s="19" t="s">
        <v>1400</v>
      </c>
      <c r="D174" s="10" t="s">
        <v>566</v>
      </c>
      <c r="E174" s="46">
        <f>+ยกมา!J173</f>
        <v>0</v>
      </c>
      <c r="F174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15</v>
      </c>
      <c r="G174" s="43">
        <f t="shared" ref="G174" si="31">+E174+F174</f>
        <v>15</v>
      </c>
      <c r="H174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4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4" s="43">
        <f t="shared" ref="J174" si="32">E174+F174-H174-K174-I174</f>
        <v>-1</v>
      </c>
      <c r="K174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16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195</v>
      </c>
      <c r="N174" s="19"/>
      <c r="O174" s="90">
        <v>29.96</v>
      </c>
      <c r="P174" s="79">
        <f t="shared" ref="P174" si="33">+K174*O174</f>
        <v>479.36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50</v>
      </c>
      <c r="G175" s="43">
        <f t="shared" si="30"/>
        <v>50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1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28"/>
        <v>-20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69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3450</v>
      </c>
      <c r="N175" s="19"/>
      <c r="O175" s="90">
        <v>29.96</v>
      </c>
      <c r="P175" s="79">
        <f t="shared" si="29"/>
        <v>2067.2400000000002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65">
      <c r="A176" s="10">
        <v>172</v>
      </c>
      <c r="B176" s="119" t="s">
        <v>1424</v>
      </c>
      <c r="C176" s="19" t="s">
        <v>1423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ref="G176" si="34">+E176+F176</f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>E176+F176-H176-K176-I176</f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21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30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28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2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2</v>
      </c>
      <c r="G178" s="43">
        <f t="shared" si="30"/>
        <v>2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28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2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110</v>
      </c>
      <c r="N178" s="19"/>
      <c r="O178" s="90">
        <v>38</v>
      </c>
      <c r="P178" s="79">
        <f t="shared" si="29"/>
        <v>76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30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28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2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5</v>
      </c>
      <c r="G180" s="43">
        <f t="shared" si="30"/>
        <v>5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28"/>
        <v>-3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8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280</v>
      </c>
      <c r="N180" s="19"/>
      <c r="O180" s="90"/>
      <c r="P180" s="79">
        <f t="shared" si="2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30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28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2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30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28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2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30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28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2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30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28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2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2</v>
      </c>
      <c r="G185" s="43">
        <f t="shared" si="30"/>
        <v>2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28"/>
        <v>2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90">
        <v>63</v>
      </c>
      <c r="P185" s="79">
        <f t="shared" si="29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65">
      <c r="A186" s="10">
        <v>182</v>
      </c>
      <c r="B186" s="10"/>
      <c r="C186" s="19" t="s">
        <v>1387</v>
      </c>
      <c r="D186" s="10" t="s">
        <v>566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ref="G186" si="35">+E186+F186</f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ref="J186" si="36">E186+F186-H186-K186-I186</f>
        <v>-1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1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15</v>
      </c>
      <c r="N186" s="19"/>
      <c r="O186" s="90">
        <v>3.5</v>
      </c>
      <c r="P186" s="79">
        <f t="shared" ref="P186" si="37">+K186*O186</f>
        <v>3.5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65">
      <c r="A187" s="10">
        <v>183</v>
      </c>
      <c r="B187" s="119" t="s">
        <v>1426</v>
      </c>
      <c r="C187" s="19" t="s">
        <v>1395</v>
      </c>
      <c r="D187" s="10" t="s">
        <v>566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ref="G187:G189" si="38">+E187+F187</f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ref="J187:J189" si="39">E187+F187-H187-K187-I187</f>
        <v>-47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47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705</v>
      </c>
      <c r="N187" s="19"/>
      <c r="O187" s="90">
        <v>3.5</v>
      </c>
      <c r="P187" s="79">
        <f>+K187*O187</f>
        <v>164.5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" customHeight="1" x14ac:dyDescent="0.65">
      <c r="A188" s="10">
        <v>184</v>
      </c>
      <c r="B188" s="119" t="s">
        <v>1427</v>
      </c>
      <c r="C188" s="19" t="s">
        <v>1396</v>
      </c>
      <c r="D188" s="10" t="s">
        <v>566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38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39"/>
        <v>-24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24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360</v>
      </c>
      <c r="N188" s="19"/>
      <c r="O188" s="90">
        <v>3.5</v>
      </c>
      <c r="P188" s="79">
        <f>+K188*O188</f>
        <v>84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" customHeight="1" x14ac:dyDescent="0.65">
      <c r="A189" s="10">
        <v>185</v>
      </c>
      <c r="B189" s="119" t="s">
        <v>1428</v>
      </c>
      <c r="C189" s="19" t="s">
        <v>1397</v>
      </c>
      <c r="D189" s="10" t="s">
        <v>566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38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39"/>
        <v>-15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15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225</v>
      </c>
      <c r="N189" s="19"/>
      <c r="O189" s="90">
        <v>3.5</v>
      </c>
      <c r="P189" s="79">
        <f>+K189*O189</f>
        <v>52.5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65">
      <c r="A190" s="10">
        <v>186</v>
      </c>
      <c r="B190" s="119" t="s">
        <v>1206</v>
      </c>
      <c r="C190" s="19" t="s">
        <v>1386</v>
      </c>
      <c r="D190" s="10" t="s">
        <v>606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ref="G190" si="40">+E190+F190</f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ref="J190" si="41">E190+F190-H190-K190-I190</f>
        <v>-1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1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80</v>
      </c>
      <c r="N190" s="19"/>
      <c r="O190" s="90"/>
      <c r="P190" s="79">
        <f t="shared" ref="P190" si="4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30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28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2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30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28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2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13</v>
      </c>
      <c r="G193" s="43">
        <f t="shared" si="30"/>
        <v>13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28"/>
        <v>-1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14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840</v>
      </c>
      <c r="N193" s="19"/>
      <c r="O193" s="90">
        <v>38</v>
      </c>
      <c r="P193" s="79">
        <f t="shared" si="29"/>
        <v>532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46">
        <f>+ยกมา!J194</f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10</v>
      </c>
      <c r="G194" s="43">
        <f t="shared" si="30"/>
        <v>10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28"/>
        <v>-11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21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2520</v>
      </c>
      <c r="N194" s="19"/>
      <c r="O194" s="90">
        <v>73</v>
      </c>
      <c r="P194" s="79">
        <f t="shared" si="29"/>
        <v>1533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5</v>
      </c>
      <c r="G195" s="43">
        <f t="shared" si="30"/>
        <v>5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28"/>
        <v>-6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11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660</v>
      </c>
      <c r="N195" s="19"/>
      <c r="O195" s="90">
        <v>38</v>
      </c>
      <c r="P195" s="79">
        <f t="shared" si="29"/>
        <v>418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5</v>
      </c>
      <c r="G196" s="43">
        <f t="shared" si="30"/>
        <v>5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1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28"/>
        <v>-4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8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960</v>
      </c>
      <c r="N196" s="19"/>
      <c r="O196" s="90">
        <v>73</v>
      </c>
      <c r="P196" s="79">
        <f t="shared" si="29"/>
        <v>584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30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28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2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85</v>
      </c>
      <c r="G198" s="43">
        <f t="shared" si="30"/>
        <v>85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si="28"/>
        <v>3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82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12300</v>
      </c>
      <c r="N198" s="19"/>
      <c r="O198" s="90">
        <v>64.38</v>
      </c>
      <c r="P198" s="79">
        <f t="shared" si="29"/>
        <v>5279.16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30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8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2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30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8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2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30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8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2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>+E202+F202</f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8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2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>+E203+F203</f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8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2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30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8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2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46">
        <f>+ยกมา!J205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30"/>
        <v>0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8"/>
        <v>-12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12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660</v>
      </c>
      <c r="N205" s="19"/>
      <c r="O205" s="90">
        <v>40</v>
      </c>
      <c r="P205" s="79">
        <f t="shared" si="29"/>
        <v>480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30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8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2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" customHeight="1" x14ac:dyDescent="0.65">
      <c r="A207" s="10">
        <v>203</v>
      </c>
      <c r="B207" s="10">
        <v>5000002</v>
      </c>
      <c r="C207" s="19" t="s">
        <v>1398</v>
      </c>
      <c r="D207" s="10" t="s">
        <v>434</v>
      </c>
      <c r="E207" s="46">
        <f>+'20'!J173</f>
        <v>1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ref="G207" si="43">+E207+F207</f>
        <v>1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ref="J207" si="44">E207+F207-H207-K207-I207</f>
        <v>1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45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30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2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8"/>
        <v>-3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1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50</v>
      </c>
      <c r="N208" s="19"/>
      <c r="O208" s="90">
        <v>33</v>
      </c>
      <c r="P208" s="79">
        <f t="shared" si="29"/>
        <v>33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30"/>
        <v>0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1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8"/>
        <v>-4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3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360</v>
      </c>
      <c r="N209" s="19"/>
      <c r="O209" s="90">
        <v>83</v>
      </c>
      <c r="P209" s="79">
        <f t="shared" si="29"/>
        <v>249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7</v>
      </c>
      <c r="G210" s="43">
        <f t="shared" si="30"/>
        <v>7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8"/>
        <v>-5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12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470</v>
      </c>
      <c r="N210" s="19"/>
      <c r="O210" s="90">
        <v>15</v>
      </c>
      <c r="P210" s="79">
        <f t="shared" si="29"/>
        <v>180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5</v>
      </c>
      <c r="G211" s="43">
        <f t="shared" si="30"/>
        <v>5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8"/>
        <v>-1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6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240</v>
      </c>
      <c r="N211" s="19"/>
      <c r="O211" s="90">
        <v>15</v>
      </c>
      <c r="P211" s="79">
        <f t="shared" si="29"/>
        <v>90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30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8"/>
        <v>-3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3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120</v>
      </c>
      <c r="N212" s="19"/>
      <c r="O212" s="90">
        <v>15</v>
      </c>
      <c r="P212" s="79">
        <f t="shared" si="29"/>
        <v>45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2</v>
      </c>
      <c r="G213" s="43">
        <f t="shared" si="30"/>
        <v>2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8"/>
        <v>-1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3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105</v>
      </c>
      <c r="N213" s="19"/>
      <c r="O213" s="90">
        <v>15</v>
      </c>
      <c r="P213" s="79">
        <f t="shared" si="29"/>
        <v>45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2</v>
      </c>
      <c r="G214" s="43">
        <f t="shared" si="30"/>
        <v>2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8"/>
        <v>-3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5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230</v>
      </c>
      <c r="N214" s="19"/>
      <c r="O214" s="90">
        <v>15</v>
      </c>
      <c r="P214" s="79">
        <f t="shared" si="29"/>
        <v>75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30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8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2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30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8"/>
        <v>-51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51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510</v>
      </c>
      <c r="N216" s="19"/>
      <c r="O216" s="90">
        <v>9</v>
      </c>
      <c r="P216" s="79">
        <f t="shared" si="29"/>
        <v>459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96</v>
      </c>
      <c r="G217" s="43">
        <f t="shared" si="30"/>
        <v>96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8"/>
        <v>86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10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100</v>
      </c>
      <c r="N217" s="19"/>
      <c r="O217" s="90"/>
      <c r="P217" s="79">
        <f t="shared" si="2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>+E218+F218</f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>E218+F218-H218-K218-I218</f>
        <v>-6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6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120</v>
      </c>
      <c r="N218" s="19"/>
      <c r="O218" s="90">
        <v>16.670000000000002</v>
      </c>
      <c r="P218" s="79">
        <f t="shared" si="29"/>
        <v>100.02000000000001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65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30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8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2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30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8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2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30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8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2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30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8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2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30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8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2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30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8"/>
        <v>-50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50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200</v>
      </c>
      <c r="N224" s="19"/>
      <c r="O224" s="90"/>
      <c r="P224" s="79">
        <f t="shared" si="2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30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8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4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100</v>
      </c>
      <c r="G226" s="43">
        <f t="shared" si="30"/>
        <v>100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ref="J226:J234" si="47">E226+F226-H226-K226-I226</f>
        <v>100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4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196</v>
      </c>
      <c r="G227" s="43">
        <f t="shared" si="30"/>
        <v>196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47"/>
        <v>142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54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1350</v>
      </c>
      <c r="N227" s="19"/>
      <c r="O227" s="90">
        <v>20.36</v>
      </c>
      <c r="P227" s="79">
        <f t="shared" si="46"/>
        <v>1099.44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30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47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4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30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47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4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30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47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4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30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47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4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30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47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4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30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47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4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30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47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4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46">
        <f>+ยกมา!J227</f>
        <v>0</v>
      </c>
      <c r="F235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196</v>
      </c>
      <c r="G235" s="43">
        <f t="shared" ref="G235:G247" si="48">+E235+F235</f>
        <v>196</v>
      </c>
      <c r="H235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35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35" s="43">
        <f t="shared" ref="J235:J247" si="49">E235+F235-H235-K235-I235</f>
        <v>142</v>
      </c>
      <c r="K235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54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50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46">
        <f>+ยกมา!J228</f>
        <v>0</v>
      </c>
      <c r="F236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36" s="43">
        <f t="shared" si="48"/>
        <v>0</v>
      </c>
      <c r="H236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36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36" s="43">
        <f t="shared" si="49"/>
        <v>0</v>
      </c>
      <c r="K236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50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46">
        <f>+ยกมา!J229</f>
        <v>0</v>
      </c>
      <c r="F237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37" s="43">
        <f t="shared" si="48"/>
        <v>0</v>
      </c>
      <c r="H237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37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37" s="43">
        <f t="shared" si="49"/>
        <v>0</v>
      </c>
      <c r="K237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50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46">
        <f>+ยกมา!J230</f>
        <v>0</v>
      </c>
      <c r="F238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8" s="43">
        <f t="shared" si="48"/>
        <v>0</v>
      </c>
      <c r="H238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8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8" s="43">
        <f t="shared" si="49"/>
        <v>0</v>
      </c>
      <c r="K238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50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46">
        <f>+ยกมา!J231</f>
        <v>0</v>
      </c>
      <c r="F239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9" s="43">
        <f t="shared" si="48"/>
        <v>0</v>
      </c>
      <c r="H239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9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9" s="43">
        <f t="shared" si="49"/>
        <v>0</v>
      </c>
      <c r="K239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50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46">
        <f>+ยกมา!J232</f>
        <v>0</v>
      </c>
      <c r="F240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40" s="43">
        <f t="shared" si="48"/>
        <v>0</v>
      </c>
      <c r="H240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0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0" s="43">
        <f t="shared" si="49"/>
        <v>0</v>
      </c>
      <c r="K240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50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65">
      <c r="A241" s="10">
        <v>237</v>
      </c>
      <c r="B241" s="10"/>
      <c r="C241" s="19" t="s">
        <v>271</v>
      </c>
      <c r="D241" s="10"/>
      <c r="E241" s="46">
        <f>+ยกมา!J232</f>
        <v>0</v>
      </c>
      <c r="F241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41" s="43">
        <f t="shared" si="48"/>
        <v>0</v>
      </c>
      <c r="H241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1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1" s="43">
        <f t="shared" si="49"/>
        <v>0</v>
      </c>
      <c r="K241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50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65">
      <c r="A242" s="10">
        <v>238</v>
      </c>
      <c r="B242" s="10"/>
      <c r="C242" s="19"/>
      <c r="D242" s="10"/>
      <c r="E242" s="46">
        <f>+ยกมา!J247</f>
        <v>0</v>
      </c>
      <c r="F242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2" s="43">
        <f t="shared" si="48"/>
        <v>0</v>
      </c>
      <c r="H242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2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2" s="43">
        <f t="shared" si="49"/>
        <v>0</v>
      </c>
      <c r="K242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210</v>
      </c>
      <c r="N242" s="19"/>
      <c r="O242" s="90"/>
      <c r="P242" s="79">
        <f t="shared" si="50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65">
      <c r="A243" s="10">
        <v>239</v>
      </c>
      <c r="B243" s="10"/>
      <c r="C243" s="19"/>
      <c r="D243" s="10"/>
      <c r="E243" s="46">
        <f>+ยกมา!J235</f>
        <v>0</v>
      </c>
      <c r="F243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43" s="43">
        <f t="shared" ref="G243:G246" si="51">+E243+F243</f>
        <v>0</v>
      </c>
      <c r="H243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43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43" s="43">
        <f t="shared" ref="J243:J246" si="52">E243+F243-H243-K243-I243</f>
        <v>0</v>
      </c>
      <c r="K243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43" s="20"/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1050</v>
      </c>
      <c r="N243" s="19"/>
      <c r="O243" s="90"/>
      <c r="P243" s="79">
        <f t="shared" ref="P243:P246" si="53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65">
      <c r="A244" s="10">
        <v>240</v>
      </c>
      <c r="B244" s="10"/>
      <c r="C244" s="19"/>
      <c r="D244" s="10"/>
      <c r="E244" s="46">
        <f>+ยกมา!J236</f>
        <v>0</v>
      </c>
      <c r="F244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44" s="43">
        <f t="shared" si="51"/>
        <v>0</v>
      </c>
      <c r="H244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44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44" s="43">
        <f t="shared" si="52"/>
        <v>0</v>
      </c>
      <c r="K244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44" s="20"/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3285</v>
      </c>
      <c r="N244" s="19"/>
      <c r="O244" s="90"/>
      <c r="P244" s="79">
        <f t="shared" si="53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65">
      <c r="A245" s="10">
        <v>241</v>
      </c>
      <c r="B245" s="10"/>
      <c r="C245" s="19"/>
      <c r="D245" s="10"/>
      <c r="E245" s="46">
        <f>+ยกมา!J237</f>
        <v>0</v>
      </c>
      <c r="F245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45" s="43">
        <f t="shared" si="51"/>
        <v>0</v>
      </c>
      <c r="H245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45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45" s="43">
        <f t="shared" si="52"/>
        <v>0</v>
      </c>
      <c r="K245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45" s="20"/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53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65">
      <c r="A246" s="10">
        <v>242</v>
      </c>
      <c r="B246" s="10"/>
      <c r="C246" s="19"/>
      <c r="D246" s="10"/>
      <c r="E246" s="46">
        <f>+ยกมา!J238</f>
        <v>0</v>
      </c>
      <c r="F246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46" s="43">
        <f t="shared" si="51"/>
        <v>0</v>
      </c>
      <c r="H246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46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46" s="43">
        <f t="shared" si="52"/>
        <v>0</v>
      </c>
      <c r="K246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46" s="20"/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53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65">
      <c r="A247" s="10">
        <v>243</v>
      </c>
      <c r="B247" s="10"/>
      <c r="C247" s="19"/>
      <c r="D247" s="10"/>
      <c r="E247" s="46">
        <f>+ยกมา!J234</f>
        <v>0</v>
      </c>
      <c r="F247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47" s="43">
        <f t="shared" si="48"/>
        <v>0</v>
      </c>
      <c r="H247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47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47" s="43">
        <f t="shared" si="49"/>
        <v>0</v>
      </c>
      <c r="K247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47" s="20"/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50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65">
      <c r="A248" s="10">
        <v>244</v>
      </c>
      <c r="B248" s="10"/>
      <c r="C248" s="19"/>
      <c r="D248" s="10"/>
      <c r="E248" s="46">
        <f>+ยกมา!J235</f>
        <v>0</v>
      </c>
      <c r="F248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48" s="43">
        <f t="shared" ref="G248:G259" si="54">+E248+F248</f>
        <v>0</v>
      </c>
      <c r="H248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48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48" s="43">
        <f t="shared" ref="J248:J259" si="55">E248+F248-H248-K248-I248</f>
        <v>0</v>
      </c>
      <c r="K248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48" s="20"/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/>
      <c r="P248" s="79">
        <f t="shared" si="4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65">
      <c r="A249" s="10">
        <v>245</v>
      </c>
      <c r="B249" s="10"/>
      <c r="C249" s="19"/>
      <c r="D249" s="10"/>
      <c r="E249" s="46">
        <f>+ยกมา!J236</f>
        <v>0</v>
      </c>
      <c r="F249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49" s="43">
        <f t="shared" si="54"/>
        <v>0</v>
      </c>
      <c r="H249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49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49" s="43">
        <f t="shared" si="55"/>
        <v>0</v>
      </c>
      <c r="K249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49" s="20"/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9"/>
      <c r="O249" s="90"/>
      <c r="P249" s="79">
        <f t="shared" si="4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65">
      <c r="A250" s="10">
        <v>246</v>
      </c>
      <c r="B250" s="10"/>
      <c r="C250" s="19"/>
      <c r="D250" s="10"/>
      <c r="E250" s="46">
        <f>+ยกมา!J237</f>
        <v>0</v>
      </c>
      <c r="F250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50" s="43">
        <f t="shared" si="54"/>
        <v>0</v>
      </c>
      <c r="H250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50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50" s="43">
        <f t="shared" si="55"/>
        <v>0</v>
      </c>
      <c r="K250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50" s="20"/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4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65">
      <c r="A251" s="10">
        <v>247</v>
      </c>
      <c r="B251" s="10"/>
      <c r="C251" s="19"/>
      <c r="D251" s="10"/>
      <c r="E251" s="46">
        <f>+ยกมา!J238</f>
        <v>0</v>
      </c>
      <c r="F251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51" s="43">
        <f t="shared" si="54"/>
        <v>0</v>
      </c>
      <c r="H251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51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51" s="43">
        <f t="shared" si="55"/>
        <v>0</v>
      </c>
      <c r="K251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51" s="20"/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90"/>
      <c r="P251" s="79">
        <f t="shared" si="4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65">
      <c r="A252" s="10">
        <v>248</v>
      </c>
      <c r="B252" s="10"/>
      <c r="C252" s="19"/>
      <c r="D252" s="10"/>
      <c r="E252" s="46">
        <f>+ยกมา!J239</f>
        <v>0</v>
      </c>
      <c r="F252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52" s="43">
        <f t="shared" si="54"/>
        <v>0</v>
      </c>
      <c r="H252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52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52" s="43">
        <f t="shared" si="55"/>
        <v>0</v>
      </c>
      <c r="K252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52" s="20"/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/>
      <c r="P252" s="79">
        <f t="shared" si="4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65">
      <c r="A253" s="10">
        <v>249</v>
      </c>
      <c r="B253" s="10"/>
      <c r="C253" s="19"/>
      <c r="D253" s="10"/>
      <c r="E253" s="46">
        <f>+ยกมา!J240</f>
        <v>0</v>
      </c>
      <c r="F253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53" s="43">
        <f t="shared" si="54"/>
        <v>0</v>
      </c>
      <c r="H253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53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53" s="43">
        <f t="shared" si="55"/>
        <v>0</v>
      </c>
      <c r="K253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ref="P253" si="56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65">
      <c r="A254" s="10">
        <v>250</v>
      </c>
      <c r="B254" s="10"/>
      <c r="C254" s="19"/>
      <c r="D254" s="10"/>
      <c r="E254" s="46">
        <f>+ยกมา!J241</f>
        <v>0</v>
      </c>
      <c r="F254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54" s="43">
        <f t="shared" si="54"/>
        <v>0</v>
      </c>
      <c r="H254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54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54" s="43">
        <f t="shared" si="55"/>
        <v>0</v>
      </c>
      <c r="K254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4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65">
      <c r="A255" s="10">
        <v>251</v>
      </c>
      <c r="B255" s="10"/>
      <c r="C255" s="19"/>
      <c r="D255" s="10"/>
      <c r="E255" s="46">
        <f>+ยกมา!J242</f>
        <v>0</v>
      </c>
      <c r="F255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4</v>
      </c>
      <c r="G255" s="43">
        <f t="shared" si="54"/>
        <v>4</v>
      </c>
      <c r="H255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55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55" s="43">
        <f t="shared" si="55"/>
        <v>-2</v>
      </c>
      <c r="K255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6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4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65">
      <c r="A256" s="10">
        <v>252</v>
      </c>
      <c r="B256" s="10"/>
      <c r="C256" s="19"/>
      <c r="D256" s="10"/>
      <c r="E256" s="46">
        <f>+ยกมา!J243</f>
        <v>0</v>
      </c>
      <c r="F256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31</v>
      </c>
      <c r="G256" s="43">
        <f t="shared" si="54"/>
        <v>31</v>
      </c>
      <c r="H256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56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56" s="43">
        <f t="shared" si="55"/>
        <v>1</v>
      </c>
      <c r="K256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30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4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65">
      <c r="A257" s="10">
        <v>253</v>
      </c>
      <c r="B257" s="10"/>
      <c r="C257" s="19"/>
      <c r="D257" s="10"/>
      <c r="E257" s="46">
        <f>+ยกมา!J244</f>
        <v>0</v>
      </c>
      <c r="F257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426</v>
      </c>
      <c r="G257" s="43">
        <f t="shared" si="54"/>
        <v>426</v>
      </c>
      <c r="H257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16</v>
      </c>
      <c r="I257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57" s="43">
        <f t="shared" si="55"/>
        <v>337</v>
      </c>
      <c r="K257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73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57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65">
      <c r="A258" s="10">
        <v>254</v>
      </c>
      <c r="B258" s="10"/>
      <c r="C258" s="19"/>
      <c r="D258" s="10"/>
      <c r="E258" s="46">
        <f>+ยกมา!J245</f>
        <v>0</v>
      </c>
      <c r="F258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58" s="43">
        <f t="shared" si="54"/>
        <v>0</v>
      </c>
      <c r="H258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58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58" s="43">
        <f t="shared" si="55"/>
        <v>0</v>
      </c>
      <c r="K258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4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65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9" s="43">
        <f t="shared" si="54"/>
        <v>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si="55"/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4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7">
      <c r="A260" s="148" t="s">
        <v>223</v>
      </c>
      <c r="B260" s="149"/>
      <c r="C260" s="149"/>
      <c r="D260" s="150"/>
      <c r="E260" s="157" t="s">
        <v>239</v>
      </c>
      <c r="F260" s="158"/>
      <c r="G260" s="151" t="s">
        <v>224</v>
      </c>
      <c r="H260" s="152"/>
      <c r="I260" s="153"/>
      <c r="J260" s="159" t="s">
        <v>225</v>
      </c>
      <c r="K260" s="159"/>
      <c r="L260" s="159"/>
      <c r="M260" s="51">
        <f>SUM(M5:M259)</f>
        <v>212158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65">
      <c r="A261" s="160" t="s">
        <v>226</v>
      </c>
      <c r="B261" s="161"/>
      <c r="C261" s="166">
        <f>+M263</f>
        <v>212158</v>
      </c>
      <c r="D261" s="167"/>
      <c r="E261" s="53" t="s">
        <v>227</v>
      </c>
      <c r="F261" s="54">
        <f>+M260</f>
        <v>212158</v>
      </c>
      <c r="G261" s="55" t="s">
        <v>217</v>
      </c>
      <c r="H261" s="175">
        <f>SUM(U36)</f>
        <v>0</v>
      </c>
      <c r="I261" s="176"/>
      <c r="J261" s="171"/>
      <c r="K261" s="171"/>
      <c r="L261" s="171"/>
      <c r="M261" s="57"/>
      <c r="N261" s="57">
        <f>+W36</f>
        <v>70545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65">
      <c r="A262" s="160"/>
      <c r="B262" s="161"/>
      <c r="C262" s="166"/>
      <c r="D262" s="167"/>
      <c r="E262" s="53" t="s">
        <v>228</v>
      </c>
      <c r="F262" s="54">
        <f>N263</f>
        <v>48282</v>
      </c>
      <c r="G262" s="55"/>
      <c r="H262" s="175">
        <v>0</v>
      </c>
      <c r="I262" s="176"/>
      <c r="J262" s="171" t="s">
        <v>229</v>
      </c>
      <c r="K262" s="171"/>
      <c r="L262" s="171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65">
      <c r="A263" s="162" t="s">
        <v>10</v>
      </c>
      <c r="B263" s="163"/>
      <c r="C263" s="166">
        <f>+F262</f>
        <v>48282</v>
      </c>
      <c r="D263" s="167"/>
      <c r="E263" s="53"/>
      <c r="F263" s="54"/>
      <c r="G263" s="55" t="s">
        <v>230</v>
      </c>
      <c r="H263" s="175">
        <f>+V36</f>
        <v>1268</v>
      </c>
      <c r="I263" s="176"/>
      <c r="J263" s="172" t="s">
        <v>231</v>
      </c>
      <c r="K263" s="173"/>
      <c r="L263" s="174"/>
      <c r="M263" s="57">
        <f>+M260-M261</f>
        <v>212158</v>
      </c>
      <c r="N263" s="59">
        <f>+S36</f>
        <v>48282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65">
      <c r="A264" s="164" t="s">
        <v>232</v>
      </c>
      <c r="B264" s="165"/>
      <c r="C264" s="166">
        <f>+C261-C263</f>
        <v>163876</v>
      </c>
      <c r="D264" s="167"/>
      <c r="E264" s="53" t="s">
        <v>232</v>
      </c>
      <c r="F264" s="54">
        <f>+F261-F262</f>
        <v>163876</v>
      </c>
      <c r="G264" s="55" t="s">
        <v>233</v>
      </c>
      <c r="H264" s="175">
        <f>SUM(H261:H263)</f>
        <v>1268</v>
      </c>
      <c r="I264" s="176"/>
      <c r="J264" s="171" t="s">
        <v>206</v>
      </c>
      <c r="K264" s="171"/>
      <c r="L264" s="171"/>
      <c r="M264" s="57">
        <f>H264</f>
        <v>1268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65">
      <c r="A265" s="60"/>
      <c r="B265" s="120"/>
      <c r="C265" s="60"/>
      <c r="D265" s="60"/>
      <c r="E265" s="53" t="s">
        <v>234</v>
      </c>
      <c r="F265" s="54">
        <v>100000</v>
      </c>
      <c r="J265" s="154" t="s">
        <v>208</v>
      </c>
      <c r="K265" s="155"/>
      <c r="L265" s="156"/>
      <c r="M265" s="57">
        <f>M263-M264-N261-N263</f>
        <v>92063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65">
      <c r="A266" s="60"/>
      <c r="B266" s="120"/>
      <c r="C266" s="60"/>
      <c r="D266" s="60"/>
      <c r="E266" s="53" t="s">
        <v>235</v>
      </c>
      <c r="F266" s="54">
        <f>F264-F265</f>
        <v>63876</v>
      </c>
      <c r="J266" s="154" t="s">
        <v>209</v>
      </c>
      <c r="K266" s="155"/>
      <c r="L266" s="156"/>
      <c r="M266" s="57">
        <f>+Y36</f>
        <v>92137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65">
      <c r="A267" s="60"/>
      <c r="B267" s="120"/>
      <c r="C267" s="60"/>
      <c r="D267" s="60"/>
      <c r="E267" s="53" t="s">
        <v>236</v>
      </c>
      <c r="F267" s="54">
        <v>0</v>
      </c>
      <c r="J267" s="154" t="s">
        <v>210</v>
      </c>
      <c r="K267" s="155"/>
      <c r="L267" s="156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7">
      <c r="A268" s="60"/>
      <c r="B268" s="120"/>
      <c r="C268" s="60"/>
      <c r="D268" s="60"/>
      <c r="E268" s="101" t="s">
        <v>1383</v>
      </c>
      <c r="F268" s="102">
        <v>0</v>
      </c>
      <c r="J268" s="177" t="s">
        <v>211</v>
      </c>
      <c r="K268" s="177"/>
      <c r="L268" s="177"/>
      <c r="M268" s="61">
        <f>+M266-M265</f>
        <v>74</v>
      </c>
      <c r="N268" s="66"/>
    </row>
    <row r="269" spans="1:29" ht="24.75" customHeight="1" thickBot="1" x14ac:dyDescent="0.7">
      <c r="H269" s="168" t="s">
        <v>237</v>
      </c>
      <c r="I269" s="169"/>
      <c r="J269" s="169"/>
      <c r="K269" s="169"/>
      <c r="L269" s="169"/>
      <c r="M269" s="169"/>
      <c r="N269" s="170"/>
    </row>
    <row r="270" spans="1:29" x14ac:dyDescent="0.65">
      <c r="F270" s="23"/>
    </row>
  </sheetData>
  <autoFilter ref="A4:AC269" xr:uid="{C258BCB2-AD6B-4EC8-A3B2-59814A6857B7}"/>
  <mergeCells count="53">
    <mergeCell ref="R42:R43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AA3:AA4"/>
    <mergeCell ref="AB3:AB4"/>
    <mergeCell ref="J3:J4"/>
    <mergeCell ref="K3:M3"/>
    <mergeCell ref="N3:N4"/>
    <mergeCell ref="O3:O4"/>
    <mergeCell ref="P3:P4"/>
  </mergeCells>
  <phoneticPr fontId="24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85" zoomScaleNormal="85" workbookViewId="0">
      <pane xSplit="10" ySplit="4" topLeftCell="K5" activePane="bottomRight" state="frozen"/>
      <selection activeCell="C245" sqref="C245"/>
      <selection pane="topRight" activeCell="C245" sqref="C245"/>
      <selection pane="bottomLeft" activeCell="C245" sqref="C245"/>
      <selection pane="bottomRight" activeCell="C245" sqref="C245"/>
    </sheetView>
  </sheetViews>
  <sheetFormatPr defaultColWidth="9" defaultRowHeight="24" x14ac:dyDescent="0.6"/>
  <cols>
    <col min="1" max="1" width="6.69921875" style="2" customWidth="1"/>
    <col min="2" max="2" width="15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78" t="s">
        <v>1431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Q2" s="89"/>
    </row>
    <row r="3" spans="1:18" s="5" customFormat="1" ht="26.4" customHeight="1" x14ac:dyDescent="0.7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11" t="s">
        <v>274</v>
      </c>
      <c r="R3" s="113" t="s">
        <v>275</v>
      </c>
    </row>
    <row r="4" spans="1:18" s="5" customFormat="1" ht="26.4" x14ac:dyDescent="0.7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12"/>
      <c r="R4" s="114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/>
      <c r="F5" s="71"/>
      <c r="G5" s="46">
        <f t="shared" ref="G5" si="0">E5+F5</f>
        <v>0</v>
      </c>
      <c r="H5" s="78">
        <v>0</v>
      </c>
      <c r="I5" s="76">
        <v>0</v>
      </c>
      <c r="J5" s="46">
        <f t="shared" ref="J5" si="1">+G5-H5-K5-I5</f>
        <v>0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/>
      <c r="F6" s="71"/>
      <c r="G6" s="46">
        <f t="shared" ref="G6:G26" si="2">E6+F6</f>
        <v>0</v>
      </c>
      <c r="H6" s="78">
        <v>0</v>
      </c>
      <c r="I6" s="76">
        <v>0</v>
      </c>
      <c r="J6" s="46">
        <f t="shared" ref="J6:J26" si="3">+G6-H6-K6-I6</f>
        <v>0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90">
        <v>39.29</v>
      </c>
      <c r="R6" s="43">
        <f t="shared" ref="R6:R80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/>
      <c r="F11" s="71"/>
      <c r="G11" s="46">
        <f t="shared" si="2"/>
        <v>0</v>
      </c>
      <c r="H11" s="78">
        <v>0</v>
      </c>
      <c r="I11" s="76">
        <v>0</v>
      </c>
      <c r="J11" s="46">
        <f t="shared" si="3"/>
        <v>0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0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/>
      <c r="F18" s="71"/>
      <c r="G18" s="46">
        <f t="shared" si="2"/>
        <v>0</v>
      </c>
      <c r="H18" s="78">
        <v>0</v>
      </c>
      <c r="I18" s="76">
        <v>0</v>
      </c>
      <c r="J18" s="46">
        <f t="shared" si="3"/>
        <v>0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/>
      <c r="F20" s="71"/>
      <c r="G20" s="46">
        <f t="shared" si="2"/>
        <v>0</v>
      </c>
      <c r="H20" s="78">
        <v>0</v>
      </c>
      <c r="I20" s="76">
        <v>0</v>
      </c>
      <c r="J20" s="46">
        <f t="shared" si="3"/>
        <v>0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/>
      <c r="F22" s="71"/>
      <c r="G22" s="46">
        <f t="shared" si="2"/>
        <v>0</v>
      </c>
      <c r="H22" s="78">
        <v>0</v>
      </c>
      <c r="I22" s="76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0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6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2"/>
        <v>0</v>
      </c>
      <c r="H24" s="78">
        <v>0</v>
      </c>
      <c r="I24" s="76">
        <v>0</v>
      </c>
      <c r="J24" s="46">
        <f t="shared" si="3"/>
        <v>0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6"/>
        <v>0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/>
      <c r="F28" s="71"/>
      <c r="G28" s="46">
        <f t="shared" si="7"/>
        <v>0</v>
      </c>
      <c r="H28" s="78">
        <v>0</v>
      </c>
      <c r="I28" s="76">
        <v>0</v>
      </c>
      <c r="J28" s="46">
        <f t="shared" si="8"/>
        <v>0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/>
      <c r="F31" s="71"/>
      <c r="G31" s="46">
        <f t="shared" si="7"/>
        <v>0</v>
      </c>
      <c r="H31" s="78">
        <v>0</v>
      </c>
      <c r="I31" s="76">
        <v>0</v>
      </c>
      <c r="J31" s="46">
        <f t="shared" si="8"/>
        <v>0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0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/>
      <c r="F32" s="71"/>
      <c r="G32" s="46">
        <f t="shared" si="7"/>
        <v>0</v>
      </c>
      <c r="H32" s="78">
        <v>0</v>
      </c>
      <c r="I32" s="76">
        <v>0</v>
      </c>
      <c r="J32" s="46">
        <f t="shared" si="8"/>
        <v>0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4.6" x14ac:dyDescent="0.65">
      <c r="A38" s="10">
        <v>34</v>
      </c>
      <c r="B38" s="87">
        <v>8857125001267</v>
      </c>
      <c r="C38" s="19" t="s">
        <v>1370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/>
      <c r="F39" s="71"/>
      <c r="G39" s="46">
        <f t="shared" si="7"/>
        <v>0</v>
      </c>
      <c r="H39" s="78">
        <v>0</v>
      </c>
      <c r="I39" s="76">
        <v>0</v>
      </c>
      <c r="J39" s="46">
        <f t="shared" si="8"/>
        <v>0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/>
      <c r="F40" s="71"/>
      <c r="G40" s="46">
        <f t="shared" si="7"/>
        <v>0</v>
      </c>
      <c r="H40" s="78">
        <v>0</v>
      </c>
      <c r="I40" s="76">
        <v>0</v>
      </c>
      <c r="J40" s="46">
        <f t="shared" si="8"/>
        <v>0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/>
      <c r="G41" s="46">
        <f t="shared" si="7"/>
        <v>0</v>
      </c>
      <c r="H41" s="78">
        <v>0</v>
      </c>
      <c r="I41" s="76">
        <v>0</v>
      </c>
      <c r="J41" s="46">
        <f t="shared" si="8"/>
        <v>0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/>
      <c r="F46" s="71"/>
      <c r="G46" s="46">
        <f t="shared" si="7"/>
        <v>0</v>
      </c>
      <c r="H46" s="78">
        <v>0</v>
      </c>
      <c r="I46" s="76">
        <v>0</v>
      </c>
      <c r="J46" s="46">
        <f t="shared" si="8"/>
        <v>0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/>
      <c r="F47" s="71"/>
      <c r="G47" s="46">
        <f t="shared" si="7"/>
        <v>0</v>
      </c>
      <c r="H47" s="78">
        <v>0</v>
      </c>
      <c r="I47" s="76">
        <v>0</v>
      </c>
      <c r="J47" s="46">
        <f t="shared" si="8"/>
        <v>0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/>
      <c r="F48" s="71"/>
      <c r="G48" s="46">
        <f t="shared" si="7"/>
        <v>0</v>
      </c>
      <c r="H48" s="78">
        <v>0</v>
      </c>
      <c r="I48" s="76">
        <v>0</v>
      </c>
      <c r="J48" s="46">
        <f t="shared" si="8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/>
      <c r="F49" s="71"/>
      <c r="G49" s="46">
        <f t="shared" si="7"/>
        <v>0</v>
      </c>
      <c r="H49" s="78">
        <v>0</v>
      </c>
      <c r="I49" s="76">
        <v>0</v>
      </c>
      <c r="J49" s="46">
        <f t="shared" si="8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/>
      <c r="F50" s="71"/>
      <c r="G50" s="46">
        <f t="shared" si="7"/>
        <v>0</v>
      </c>
      <c r="H50" s="78">
        <v>0</v>
      </c>
      <c r="I50" s="76">
        <v>0</v>
      </c>
      <c r="J50" s="46">
        <f t="shared" si="8"/>
        <v>0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/>
      <c r="F53" s="71"/>
      <c r="G53" s="46">
        <f t="shared" si="7"/>
        <v>0</v>
      </c>
      <c r="H53" s="78">
        <v>0</v>
      </c>
      <c r="I53" s="76">
        <v>0</v>
      </c>
      <c r="J53" s="46">
        <f t="shared" si="8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/>
      <c r="F55" s="71"/>
      <c r="G55" s="46">
        <f t="shared" si="7"/>
        <v>0</v>
      </c>
      <c r="H55" s="78">
        <v>0</v>
      </c>
      <c r="I55" s="76">
        <v>0</v>
      </c>
      <c r="J55" s="46">
        <f t="shared" si="8"/>
        <v>0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/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/>
      <c r="F57" s="71"/>
      <c r="G57" s="46">
        <f t="shared" si="7"/>
        <v>0</v>
      </c>
      <c r="H57" s="78">
        <v>0</v>
      </c>
      <c r="I57" s="76">
        <v>0</v>
      </c>
      <c r="J57" s="46">
        <f t="shared" si="8"/>
        <v>0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/>
      <c r="F58" s="71"/>
      <c r="G58" s="46">
        <f t="shared" si="7"/>
        <v>0</v>
      </c>
      <c r="H58" s="78">
        <v>0</v>
      </c>
      <c r="I58" s="76">
        <v>0</v>
      </c>
      <c r="J58" s="46">
        <f t="shared" si="8"/>
        <v>0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/>
      <c r="F62" s="71"/>
      <c r="G62" s="46">
        <f t="shared" si="7"/>
        <v>0</v>
      </c>
      <c r="H62" s="78">
        <v>0</v>
      </c>
      <c r="I62" s="76">
        <v>0</v>
      </c>
      <c r="J62" s="46">
        <f t="shared" si="8"/>
        <v>0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/>
      <c r="F65" s="71"/>
      <c r="G65" s="46">
        <f t="shared" si="7"/>
        <v>0</v>
      </c>
      <c r="H65" s="78">
        <v>0</v>
      </c>
      <c r="I65" s="76">
        <v>0</v>
      </c>
      <c r="J65" s="46">
        <f t="shared" si="8"/>
        <v>0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/>
      <c r="F66" s="71"/>
      <c r="G66" s="46">
        <f t="shared" si="7"/>
        <v>0</v>
      </c>
      <c r="H66" s="78">
        <v>0</v>
      </c>
      <c r="I66" s="76">
        <v>0</v>
      </c>
      <c r="J66" s="46">
        <f t="shared" si="8"/>
        <v>0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2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2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/>
      <c r="F74" s="71"/>
      <c r="G74" s="46">
        <f t="shared" si="7"/>
        <v>0</v>
      </c>
      <c r="H74" s="78">
        <v>0</v>
      </c>
      <c r="I74" s="76">
        <v>0</v>
      </c>
      <c r="J74" s="46">
        <f t="shared" si="8"/>
        <v>0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/>
      <c r="R75" s="43"/>
    </row>
    <row r="76" spans="1:18" ht="24" customHeight="1" x14ac:dyDescent="0.65">
      <c r="A76" s="10">
        <v>72</v>
      </c>
      <c r="B76" s="119" t="s">
        <v>1402</v>
      </c>
      <c r="C76" s="19" t="s">
        <v>1401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/>
      <c r="F77" s="71"/>
      <c r="G77" s="46">
        <f t="shared" si="7"/>
        <v>0</v>
      </c>
      <c r="H77" s="78">
        <v>0</v>
      </c>
      <c r="I77" s="76">
        <v>0</v>
      </c>
      <c r="J77" s="46">
        <f t="shared" si="8"/>
        <v>0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17.329999999999998</v>
      </c>
      <c r="R77" s="43">
        <f t="shared" si="6"/>
        <v>0</v>
      </c>
    </row>
    <row r="78" spans="1:18" ht="24.6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/>
      <c r="R79" s="43">
        <f t="shared" si="6"/>
        <v>0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/>
      <c r="F80" s="71"/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4.6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/>
      <c r="F81" s="71"/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65">
      <c r="A82" s="10">
        <v>78</v>
      </c>
      <c r="B82" s="119" t="s">
        <v>1332</v>
      </c>
      <c r="C82" s="19" t="s">
        <v>1388</v>
      </c>
      <c r="D82" s="10" t="s">
        <v>566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4.6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4.6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4.6" x14ac:dyDescent="0.65">
      <c r="A86" s="10">
        <v>82</v>
      </c>
      <c r="B86" s="119" t="s">
        <v>1404</v>
      </c>
      <c r="C86" s="19" t="s">
        <v>1403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0"/>
      <c r="R86" s="43">
        <f t="shared" si="14"/>
        <v>0</v>
      </c>
    </row>
    <row r="87" spans="1:18" ht="24.6" x14ac:dyDescent="0.65">
      <c r="A87" s="10">
        <v>83</v>
      </c>
      <c r="B87" s="10">
        <v>1300015</v>
      </c>
      <c r="C87" s="19" t="s">
        <v>1429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4.6" x14ac:dyDescent="0.65">
      <c r="A88" s="10">
        <v>84</v>
      </c>
      <c r="B88" s="10">
        <v>1300016</v>
      </c>
      <c r="C88" s="19" t="s">
        <v>1430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4.6" x14ac:dyDescent="0.65">
      <c r="A89" s="10">
        <v>85</v>
      </c>
      <c r="B89" s="10">
        <v>20057017</v>
      </c>
      <c r="C89" s="19" t="s">
        <v>1405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90"/>
      <c r="R89" s="43">
        <f t="shared" si="14"/>
        <v>0</v>
      </c>
    </row>
    <row r="90" spans="1:18" ht="24.6" x14ac:dyDescent="0.65">
      <c r="A90" s="10">
        <v>86</v>
      </c>
      <c r="B90" s="119" t="s">
        <v>1407</v>
      </c>
      <c r="C90" s="19" t="s">
        <v>1406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90"/>
      <c r="R90" s="43">
        <f t="shared" si="14"/>
        <v>0</v>
      </c>
    </row>
    <row r="91" spans="1:18" ht="24.6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/>
      <c r="R91" s="43">
        <f t="shared" si="14"/>
        <v>0</v>
      </c>
    </row>
    <row r="92" spans="1:18" ht="24.6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/>
      <c r="R92" s="43">
        <f t="shared" si="11"/>
        <v>0</v>
      </c>
    </row>
    <row r="93" spans="1:18" ht="24.6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/>
      <c r="R93" s="43">
        <f t="shared" si="11"/>
        <v>0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4.6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4.6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/>
      <c r="R97" s="43">
        <f t="shared" si="11"/>
        <v>0</v>
      </c>
    </row>
    <row r="98" spans="1:18" ht="24.6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4.6" x14ac:dyDescent="0.65">
      <c r="A99" s="10">
        <v>95</v>
      </c>
      <c r="B99" s="119" t="s">
        <v>1408</v>
      </c>
      <c r="C99" s="19" t="s">
        <v>1371</v>
      </c>
      <c r="D99" s="10" t="s">
        <v>566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90"/>
      <c r="R99" s="43">
        <f t="shared" ref="R99:R105" si="29">+K99*Q99</f>
        <v>0</v>
      </c>
    </row>
    <row r="100" spans="1:18" ht="24.6" x14ac:dyDescent="0.65">
      <c r="A100" s="10">
        <v>96</v>
      </c>
      <c r="B100" s="119" t="s">
        <v>1409</v>
      </c>
      <c r="C100" s="19" t="s">
        <v>1384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90"/>
      <c r="R100" s="43">
        <f t="shared" si="29"/>
        <v>0</v>
      </c>
    </row>
    <row r="101" spans="1:18" ht="24.6" x14ac:dyDescent="0.65">
      <c r="A101" s="10">
        <v>97</v>
      </c>
      <c r="B101" s="119" t="s">
        <v>1410</v>
      </c>
      <c r="C101" s="19" t="s">
        <v>1385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90"/>
      <c r="R101" s="43">
        <f t="shared" si="29"/>
        <v>0</v>
      </c>
    </row>
    <row r="102" spans="1:18" ht="24.6" x14ac:dyDescent="0.65">
      <c r="A102" s="10">
        <v>98</v>
      </c>
      <c r="B102" s="10">
        <v>20057679</v>
      </c>
      <c r="C102" s="19" t="s">
        <v>1399</v>
      </c>
      <c r="D102" s="10" t="s">
        <v>566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90"/>
      <c r="R102" s="43">
        <f t="shared" si="29"/>
        <v>0</v>
      </c>
    </row>
    <row r="103" spans="1:18" ht="22.95" customHeight="1" x14ac:dyDescent="0.65">
      <c r="A103" s="10">
        <v>99</v>
      </c>
      <c r="B103" s="119" t="s">
        <v>1411</v>
      </c>
      <c r="C103" s="19" t="s">
        <v>1392</v>
      </c>
      <c r="D103" s="10" t="s">
        <v>1393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2"/>
      <c r="R103" s="43">
        <f t="shared" si="29"/>
        <v>0</v>
      </c>
    </row>
    <row r="104" spans="1:18" ht="24" customHeight="1" x14ac:dyDescent="0.65">
      <c r="A104" s="10">
        <v>100</v>
      </c>
      <c r="B104" s="119" t="s">
        <v>1412</v>
      </c>
      <c r="C104" s="19" t="s">
        <v>1391</v>
      </c>
      <c r="D104" s="10" t="s">
        <v>1393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2"/>
      <c r="R104" s="43">
        <f t="shared" si="29"/>
        <v>0</v>
      </c>
    </row>
    <row r="105" spans="1:18" ht="24" customHeight="1" x14ac:dyDescent="0.65">
      <c r="A105" s="10">
        <v>101</v>
      </c>
      <c r="B105" s="119" t="s">
        <v>1413</v>
      </c>
      <c r="C105" s="19" t="s">
        <v>1394</v>
      </c>
      <c r="D105" s="10" t="s">
        <v>566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2"/>
      <c r="R105" s="43">
        <f t="shared" si="29"/>
        <v>0</v>
      </c>
    </row>
    <row r="106" spans="1:18" ht="24.6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4.6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4.6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4.6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4.6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/>
      <c r="F112" s="71"/>
      <c r="G112" s="46">
        <f t="shared" si="25"/>
        <v>0</v>
      </c>
      <c r="H112" s="78">
        <v>0</v>
      </c>
      <c r="I112" s="76">
        <v>0</v>
      </c>
      <c r="J112" s="46">
        <f t="shared" si="26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/>
      <c r="F113" s="71"/>
      <c r="G113" s="46">
        <f t="shared" si="25"/>
        <v>0</v>
      </c>
      <c r="H113" s="78">
        <v>0</v>
      </c>
      <c r="I113" s="76">
        <v>0</v>
      </c>
      <c r="J113" s="46">
        <f t="shared" si="26"/>
        <v>0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0"/>
      <c r="R113" s="43">
        <f t="shared" si="11"/>
        <v>0</v>
      </c>
    </row>
    <row r="114" spans="1:18" ht="24.6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/>
      <c r="F115" s="71"/>
      <c r="G115" s="46">
        <f t="shared" si="25"/>
        <v>0</v>
      </c>
      <c r="H115" s="78">
        <v>0</v>
      </c>
      <c r="I115" s="76">
        <v>0</v>
      </c>
      <c r="J115" s="46">
        <f t="shared" si="26"/>
        <v>0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/>
      <c r="R115" s="43">
        <f t="shared" si="11"/>
        <v>0</v>
      </c>
    </row>
    <row r="116" spans="1:18" ht="24.6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/>
      <c r="F116" s="71"/>
      <c r="G116" s="46">
        <f t="shared" si="25"/>
        <v>0</v>
      </c>
      <c r="H116" s="78">
        <v>0</v>
      </c>
      <c r="I116" s="76">
        <v>0</v>
      </c>
      <c r="J116" s="46">
        <f t="shared" si="26"/>
        <v>0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4.6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/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4.6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4.6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4.6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4.6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2"/>
      <c r="R122" s="43">
        <f t="shared" si="11"/>
        <v>0</v>
      </c>
    </row>
    <row r="123" spans="1:18" ht="24.6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2"/>
      <c r="R123" s="43">
        <f t="shared" si="11"/>
        <v>0</v>
      </c>
    </row>
    <row r="124" spans="1:18" ht="24.6" x14ac:dyDescent="0.65">
      <c r="A124" s="10">
        <v>120</v>
      </c>
      <c r="B124" s="10">
        <v>1113000</v>
      </c>
      <c r="C124" s="19" t="s">
        <v>1414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4.6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4.6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/>
      <c r="R127" s="43">
        <f t="shared" si="11"/>
        <v>0</v>
      </c>
    </row>
    <row r="128" spans="1:18" ht="24.6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/>
      <c r="R128" s="43">
        <f t="shared" si="11"/>
        <v>0</v>
      </c>
    </row>
    <row r="129" spans="1:18" ht="24.6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/>
      <c r="R129" s="43"/>
    </row>
    <row r="130" spans="1:18" ht="24.6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4.6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/>
      <c r="F131" s="71"/>
      <c r="G131" s="46">
        <f t="shared" si="25"/>
        <v>0</v>
      </c>
      <c r="H131" s="78">
        <v>0</v>
      </c>
      <c r="I131" s="76">
        <v>0</v>
      </c>
      <c r="J131" s="46">
        <f t="shared" si="26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/>
      <c r="R132" s="43">
        <f t="shared" si="11"/>
        <v>0</v>
      </c>
    </row>
    <row r="133" spans="1:18" ht="24.6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/>
      <c r="F133" s="71"/>
      <c r="G133" s="46">
        <f t="shared" si="25"/>
        <v>0</v>
      </c>
      <c r="H133" s="78">
        <v>0</v>
      </c>
      <c r="I133" s="76">
        <v>0</v>
      </c>
      <c r="J133" s="46">
        <f t="shared" si="26"/>
        <v>0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21.75</v>
      </c>
      <c r="R133" s="43">
        <f t="shared" si="11"/>
        <v>0</v>
      </c>
    </row>
    <row r="134" spans="1:18" ht="24.6" x14ac:dyDescent="0.65">
      <c r="A134" s="10">
        <v>130</v>
      </c>
      <c r="B134" s="119" t="s">
        <v>1416</v>
      </c>
      <c r="C134" s="19" t="s">
        <v>1415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0"/>
      <c r="R134" s="43">
        <f t="shared" si="11"/>
        <v>0</v>
      </c>
    </row>
    <row r="135" spans="1:18" ht="24.6" x14ac:dyDescent="0.65">
      <c r="A135" s="10">
        <v>131</v>
      </c>
      <c r="B135" s="119" t="s">
        <v>1418</v>
      </c>
      <c r="C135" s="19" t="s">
        <v>1417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0"/>
      <c r="R135" s="43">
        <f t="shared" si="11"/>
        <v>0</v>
      </c>
    </row>
    <row r="136" spans="1:18" ht="24.6" x14ac:dyDescent="0.65">
      <c r="A136" s="10">
        <v>132</v>
      </c>
      <c r="B136" s="119" t="s">
        <v>1420</v>
      </c>
      <c r="C136" s="19" t="s">
        <v>1419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0"/>
      <c r="R136" s="43">
        <f t="shared" si="11"/>
        <v>0</v>
      </c>
    </row>
    <row r="137" spans="1:18" ht="24.6" x14ac:dyDescent="0.65">
      <c r="A137" s="10">
        <v>133</v>
      </c>
      <c r="B137" s="10">
        <v>8852124022237</v>
      </c>
      <c r="C137" s="19" t="s">
        <v>1421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4.6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/>
      <c r="R139" s="43">
        <f t="shared" si="11"/>
        <v>0</v>
      </c>
    </row>
    <row r="140" spans="1:18" ht="24.6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/>
      <c r="R140" s="43">
        <f t="shared" si="11"/>
        <v>0</v>
      </c>
    </row>
    <row r="141" spans="1:18" ht="24.6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/>
      <c r="R141" s="43">
        <f t="shared" si="11"/>
        <v>0</v>
      </c>
    </row>
    <row r="142" spans="1:18" ht="24.6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4.6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4.6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4.6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4.6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/>
      <c r="R147" s="43">
        <f t="shared" si="11"/>
        <v>0</v>
      </c>
    </row>
    <row r="148" spans="1:18" ht="24.6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4.6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4.6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4.6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/>
      <c r="R151" s="43">
        <f t="shared" si="11"/>
        <v>0</v>
      </c>
    </row>
    <row r="152" spans="1:18" ht="24.6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4.6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4.6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4.6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4.6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4.6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/>
      <c r="R158" s="43">
        <f t="shared" si="11"/>
        <v>0</v>
      </c>
    </row>
    <row r="159" spans="1:18" ht="24.6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4.6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4.6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4.6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4.6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0"/>
      <c r="R163" s="43">
        <f t="shared" si="11"/>
        <v>0</v>
      </c>
    </row>
    <row r="164" spans="1:18" ht="24.6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4.6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4.6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4.6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4.6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/>
      <c r="R170" s="43">
        <f t="shared" si="11"/>
        <v>0</v>
      </c>
    </row>
    <row r="171" spans="1:18" ht="24.6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4.6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2"/>
      <c r="R172" s="43">
        <f t="shared" si="11"/>
        <v>0</v>
      </c>
    </row>
    <row r="173" spans="1:18" ht="24" customHeight="1" x14ac:dyDescent="0.65">
      <c r="A173" s="10">
        <v>169</v>
      </c>
      <c r="B173" s="119" t="s">
        <v>1425</v>
      </c>
      <c r="C173" s="19" t="s">
        <v>1422</v>
      </c>
      <c r="D173" s="10" t="s">
        <v>566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4.6" x14ac:dyDescent="0.65">
      <c r="A174" s="10">
        <v>170</v>
      </c>
      <c r="B174" s="10" t="s">
        <v>978</v>
      </c>
      <c r="C174" s="19" t="s">
        <v>1400</v>
      </c>
      <c r="D174" s="10" t="s">
        <v>566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/>
      <c r="F175" s="71"/>
      <c r="G175" s="46">
        <f t="shared" si="32"/>
        <v>0</v>
      </c>
      <c r="H175" s="78">
        <v>0</v>
      </c>
      <c r="I175" s="76">
        <v>0</v>
      </c>
      <c r="J175" s="46">
        <f t="shared" si="33"/>
        <v>0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 x14ac:dyDescent="0.65">
      <c r="A176" s="10">
        <v>172</v>
      </c>
      <c r="B176" s="119" t="s">
        <v>1424</v>
      </c>
      <c r="C176" s="19" t="s">
        <v>1423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/>
      <c r="R178" s="43"/>
    </row>
    <row r="179" spans="1:18" ht="24.6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/>
      <c r="R179" s="43">
        <f t="shared" si="38"/>
        <v>0</v>
      </c>
    </row>
    <row r="180" spans="1:18" ht="24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4.6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/>
      <c r="R182" s="43">
        <f t="shared" si="38"/>
        <v>0</v>
      </c>
    </row>
    <row r="183" spans="1:18" ht="24.6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4.6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2"/>
      <c r="R185" s="43">
        <f t="shared" si="38"/>
        <v>0</v>
      </c>
    </row>
    <row r="186" spans="1:18" ht="24.6" x14ac:dyDescent="0.65">
      <c r="A186" s="10">
        <v>182</v>
      </c>
      <c r="B186" s="10"/>
      <c r="C186" s="19" t="s">
        <v>1387</v>
      </c>
      <c r="D186" s="10" t="s">
        <v>566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2"/>
      <c r="R186" s="43">
        <f t="shared" ref="R186" si="41">+K186*Q186</f>
        <v>0</v>
      </c>
    </row>
    <row r="187" spans="1:18" ht="24" customHeight="1" x14ac:dyDescent="0.65">
      <c r="A187" s="10">
        <v>183</v>
      </c>
      <c r="B187" s="119" t="s">
        <v>1426</v>
      </c>
      <c r="C187" s="19" t="s">
        <v>1395</v>
      </c>
      <c r="D187" s="10" t="s">
        <v>566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9" t="s">
        <v>1427</v>
      </c>
      <c r="C188" s="19" t="s">
        <v>1396</v>
      </c>
      <c r="D188" s="10" t="s">
        <v>566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9" t="s">
        <v>1428</v>
      </c>
      <c r="C189" s="19" t="s">
        <v>1397</v>
      </c>
      <c r="D189" s="10" t="s">
        <v>566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 x14ac:dyDescent="0.65">
      <c r="A190" s="10">
        <v>186</v>
      </c>
      <c r="B190" s="119" t="s">
        <v>1206</v>
      </c>
      <c r="C190" s="19" t="s">
        <v>1386</v>
      </c>
      <c r="D190" s="10" t="s">
        <v>606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2"/>
      <c r="R190" s="43">
        <f t="shared" ref="R190" si="44">+K190*Q190</f>
        <v>0</v>
      </c>
    </row>
    <row r="191" spans="1:18" ht="24.6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2"/>
      <c r="R192" s="43">
        <f t="shared" si="38"/>
        <v>0</v>
      </c>
    </row>
    <row r="193" spans="1:18" ht="24.75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/>
      <c r="F193" s="71"/>
      <c r="G193" s="46">
        <f t="shared" si="32"/>
        <v>0</v>
      </c>
      <c r="H193" s="78">
        <v>0</v>
      </c>
      <c r="I193" s="76">
        <v>0</v>
      </c>
      <c r="J193" s="46">
        <f t="shared" si="33"/>
        <v>0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/>
      <c r="F194" s="71"/>
      <c r="G194" s="46">
        <f t="shared" si="32"/>
        <v>0</v>
      </c>
      <c r="H194" s="78">
        <v>0</v>
      </c>
      <c r="I194" s="76">
        <v>0</v>
      </c>
      <c r="J194" s="46">
        <f t="shared" si="33"/>
        <v>0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" customHeight="1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4.6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4.6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2"/>
      <c r="R199" s="43">
        <f t="shared" si="38"/>
        <v>0</v>
      </c>
    </row>
    <row r="200" spans="1:18" ht="24.6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2"/>
      <c r="R200" s="43">
        <f t="shared" si="38"/>
        <v>0</v>
      </c>
    </row>
    <row r="201" spans="1:18" ht="24.6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2"/>
      <c r="R201" s="43">
        <f t="shared" si="38"/>
        <v>0</v>
      </c>
    </row>
    <row r="202" spans="1:18" ht="24.6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2"/>
      <c r="R202" s="43">
        <f t="shared" si="38"/>
        <v>0</v>
      </c>
    </row>
    <row r="203" spans="1:18" ht="24.6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2"/>
      <c r="R203" s="43">
        <f t="shared" si="38"/>
        <v>0</v>
      </c>
    </row>
    <row r="204" spans="1:18" ht="24.6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2"/>
      <c r="R204" s="43">
        <f t="shared" si="38"/>
        <v>0</v>
      </c>
    </row>
    <row r="205" spans="1:18" ht="24.6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/>
      <c r="F205" s="71"/>
      <c r="G205" s="46">
        <f t="shared" si="32"/>
        <v>0</v>
      </c>
      <c r="H205" s="78">
        <v>0</v>
      </c>
      <c r="I205" s="76">
        <v>0</v>
      </c>
      <c r="J205" s="46">
        <f t="shared" si="33"/>
        <v>0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2"/>
      <c r="R205" s="43">
        <f t="shared" si="38"/>
        <v>0</v>
      </c>
    </row>
    <row r="206" spans="1:18" ht="24.6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2"/>
      <c r="R206" s="43">
        <f t="shared" si="38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1398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2"/>
      <c r="R207" s="43">
        <f t="shared" ref="R207" si="47">+K207*Q207</f>
        <v>0</v>
      </c>
    </row>
    <row r="208" spans="1:18" ht="24.6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4.6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4.6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4.6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4.6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2"/>
      <c r="R216" s="43">
        <f t="shared" si="38"/>
        <v>0</v>
      </c>
    </row>
    <row r="217" spans="1:18" ht="24.6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2"/>
      <c r="R217" s="43">
        <f t="shared" si="38"/>
        <v>0</v>
      </c>
    </row>
    <row r="218" spans="1:18" ht="24.6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2"/>
      <c r="R218" s="43">
        <f t="shared" si="38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2"/>
      <c r="R219" s="43">
        <f t="shared" si="38"/>
        <v>0</v>
      </c>
    </row>
    <row r="220" spans="1:18" ht="24.6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2"/>
      <c r="R220" s="43">
        <f t="shared" si="38"/>
        <v>0</v>
      </c>
    </row>
    <row r="221" spans="1:18" ht="24.6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2"/>
      <c r="R221" s="43">
        <f t="shared" si="38"/>
        <v>0</v>
      </c>
    </row>
    <row r="222" spans="1:18" ht="24.6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2"/>
      <c r="R222" s="43">
        <f t="shared" si="38"/>
        <v>0</v>
      </c>
    </row>
    <row r="223" spans="1:18" ht="24.6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2"/>
      <c r="R223" s="43">
        <f t="shared" si="38"/>
        <v>0</v>
      </c>
    </row>
    <row r="224" spans="1:18" ht="24.6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2"/>
      <c r="R224" s="43">
        <f t="shared" si="38"/>
        <v>0</v>
      </c>
    </row>
    <row r="225" spans="1:18" ht="24.6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/>
      <c r="R225" s="43">
        <f t="shared" si="38"/>
        <v>0</v>
      </c>
    </row>
    <row r="226" spans="1:18" ht="24.6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/>
      <c r="R226" s="43">
        <f t="shared" si="38"/>
        <v>0</v>
      </c>
    </row>
    <row r="227" spans="1:18" ht="24.6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/>
      <c r="R227" s="43">
        <f t="shared" si="38"/>
        <v>0</v>
      </c>
    </row>
    <row r="228" spans="1:18" ht="24.6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2"/>
      <c r="R229" s="43">
        <f t="shared" si="38"/>
        <v>0</v>
      </c>
    </row>
    <row r="230" spans="1:18" ht="24.6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2"/>
      <c r="R230" s="43">
        <f t="shared" si="38"/>
        <v>0</v>
      </c>
    </row>
    <row r="231" spans="1:18" ht="24.6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2"/>
      <c r="R231" s="43">
        <f t="shared" si="38"/>
        <v>0</v>
      </c>
    </row>
    <row r="232" spans="1:18" ht="24.6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2"/>
      <c r="R232" s="43">
        <f t="shared" si="38"/>
        <v>0</v>
      </c>
    </row>
    <row r="233" spans="1:18" ht="24.6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2"/>
      <c r="R233" s="43">
        <f t="shared" si="38"/>
        <v>0</v>
      </c>
    </row>
    <row r="234" spans="1:18" ht="24.6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2"/>
      <c r="R234" s="43">
        <f t="shared" si="38"/>
        <v>0</v>
      </c>
    </row>
    <row r="235" spans="1:18" ht="24.6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/>
      <c r="F235" s="71"/>
      <c r="G235" s="46">
        <f t="shared" ref="G235:G247" si="50">E235+F235</f>
        <v>0</v>
      </c>
      <c r="H235" s="78">
        <v>0</v>
      </c>
      <c r="I235" s="76">
        <v>0</v>
      </c>
      <c r="J235" s="46">
        <f t="shared" ref="J235:J247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2"/>
      <c r="R235" s="43">
        <f t="shared" ref="R235:R247" si="54">+K235*Q235</f>
        <v>0</v>
      </c>
    </row>
    <row r="236" spans="1:18" ht="24.6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2"/>
      <c r="R236" s="43">
        <f t="shared" si="54"/>
        <v>0</v>
      </c>
    </row>
    <row r="237" spans="1:18" ht="24.6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2"/>
      <c r="R237" s="43">
        <f t="shared" si="54"/>
        <v>0</v>
      </c>
    </row>
    <row r="238" spans="1:18" ht="24.6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2"/>
      <c r="R238" s="43">
        <f t="shared" si="54"/>
        <v>0</v>
      </c>
    </row>
    <row r="239" spans="1:18" ht="24.6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2"/>
      <c r="R239" s="43">
        <f t="shared" si="54"/>
        <v>0</v>
      </c>
    </row>
    <row r="240" spans="1:1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2"/>
      <c r="R240" s="43">
        <f t="shared" si="54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2"/>
      <c r="R241" s="43">
        <f t="shared" si="54"/>
        <v>0</v>
      </c>
    </row>
    <row r="242" spans="1:18" ht="24.6" x14ac:dyDescent="0.65">
      <c r="A242" s="10">
        <v>238</v>
      </c>
      <c r="B242" s="10"/>
      <c r="C242" s="137" t="s">
        <v>1444</v>
      </c>
      <c r="D242" s="10" t="s">
        <v>805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2"/>
      <c r="R242" s="43">
        <f t="shared" si="54"/>
        <v>0</v>
      </c>
    </row>
    <row r="243" spans="1:18" ht="24.6" x14ac:dyDescent="0.65">
      <c r="A243" s="10">
        <v>239</v>
      </c>
      <c r="B243" s="10"/>
      <c r="C243" s="19" t="s">
        <v>1446</v>
      </c>
      <c r="D243" s="10" t="s">
        <v>434</v>
      </c>
      <c r="E243" s="64"/>
      <c r="F243" s="71"/>
      <c r="G243" s="46">
        <f t="shared" ref="G243:G246" si="55">E243+F243</f>
        <v>0</v>
      </c>
      <c r="H243" s="78">
        <v>0</v>
      </c>
      <c r="I243" s="76">
        <v>0</v>
      </c>
      <c r="J243" s="46">
        <f t="shared" ref="J243:J246" si="56">+G243-H243-K243-I243</f>
        <v>0</v>
      </c>
      <c r="K243" s="72"/>
      <c r="L243" s="20">
        <v>35</v>
      </c>
      <c r="M243" s="65">
        <f t="shared" ref="M243:M246" si="57">+L243*K243</f>
        <v>0</v>
      </c>
      <c r="N243" s="17" t="s">
        <v>16</v>
      </c>
      <c r="O243" s="18"/>
      <c r="P243" s="23">
        <f t="shared" ref="P243:P246" si="58">SUM(M243-O243)</f>
        <v>0</v>
      </c>
      <c r="Q243" s="92"/>
      <c r="R243" s="43">
        <f t="shared" ref="R243:R246" si="59">+K243*Q243</f>
        <v>0</v>
      </c>
    </row>
    <row r="244" spans="1:18" ht="24.6" x14ac:dyDescent="0.65">
      <c r="A244" s="10">
        <v>240</v>
      </c>
      <c r="B244" s="10"/>
      <c r="C244" s="19" t="s">
        <v>1448</v>
      </c>
      <c r="D244" s="10" t="s">
        <v>434</v>
      </c>
      <c r="E244" s="64"/>
      <c r="F244" s="71"/>
      <c r="G244" s="46">
        <f t="shared" si="55"/>
        <v>0</v>
      </c>
      <c r="H244" s="78">
        <v>0</v>
      </c>
      <c r="I244" s="76">
        <v>0</v>
      </c>
      <c r="J244" s="46">
        <f t="shared" si="56"/>
        <v>0</v>
      </c>
      <c r="K244" s="72"/>
      <c r="L244" s="20">
        <v>45</v>
      </c>
      <c r="M244" s="65">
        <f t="shared" si="57"/>
        <v>0</v>
      </c>
      <c r="N244" s="17" t="s">
        <v>16</v>
      </c>
      <c r="O244" s="18"/>
      <c r="P244" s="23">
        <f t="shared" si="58"/>
        <v>0</v>
      </c>
      <c r="Q244" s="92"/>
      <c r="R244" s="43">
        <f t="shared" si="59"/>
        <v>0</v>
      </c>
    </row>
    <row r="245" spans="1:18" ht="24.6" x14ac:dyDescent="0.65">
      <c r="A245" s="10">
        <v>241</v>
      </c>
      <c r="B245" s="10"/>
      <c r="C245" s="19"/>
      <c r="D245" s="10"/>
      <c r="E245" s="64"/>
      <c r="F245" s="71"/>
      <c r="G245" s="46">
        <f t="shared" si="55"/>
        <v>0</v>
      </c>
      <c r="H245" s="78">
        <v>0</v>
      </c>
      <c r="I245" s="76">
        <v>0</v>
      </c>
      <c r="J245" s="46">
        <f t="shared" si="56"/>
        <v>0</v>
      </c>
      <c r="K245" s="72"/>
      <c r="L245" s="20"/>
      <c r="M245" s="65">
        <f t="shared" si="57"/>
        <v>0</v>
      </c>
      <c r="N245" s="17" t="s">
        <v>16</v>
      </c>
      <c r="O245" s="18"/>
      <c r="P245" s="23">
        <f t="shared" si="58"/>
        <v>0</v>
      </c>
      <c r="Q245" s="92"/>
      <c r="R245" s="43">
        <f t="shared" si="59"/>
        <v>0</v>
      </c>
    </row>
    <row r="246" spans="1:18" ht="24.6" x14ac:dyDescent="0.65">
      <c r="A246" s="10">
        <v>242</v>
      </c>
      <c r="B246" s="10"/>
      <c r="C246" s="19"/>
      <c r="D246" s="10"/>
      <c r="E246" s="64"/>
      <c r="F246" s="71"/>
      <c r="G246" s="46">
        <f t="shared" si="55"/>
        <v>0</v>
      </c>
      <c r="H246" s="78">
        <v>0</v>
      </c>
      <c r="I246" s="76">
        <v>0</v>
      </c>
      <c r="J246" s="46">
        <f t="shared" si="56"/>
        <v>0</v>
      </c>
      <c r="K246" s="72"/>
      <c r="L246" s="20"/>
      <c r="M246" s="65">
        <f t="shared" si="57"/>
        <v>0</v>
      </c>
      <c r="N246" s="17" t="s">
        <v>16</v>
      </c>
      <c r="O246" s="18"/>
      <c r="P246" s="23">
        <f t="shared" si="58"/>
        <v>0</v>
      </c>
      <c r="Q246" s="92"/>
      <c r="R246" s="43">
        <f t="shared" si="59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/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2"/>
      <c r="R247" s="43">
        <f t="shared" si="54"/>
        <v>0</v>
      </c>
    </row>
    <row r="248" spans="1:18" ht="24.6" x14ac:dyDescent="0.65">
      <c r="A248" s="10">
        <v>244</v>
      </c>
      <c r="B248" s="10"/>
      <c r="C248" s="19"/>
      <c r="D248" s="10"/>
      <c r="E248" s="64"/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/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2"/>
      <c r="R248" s="43">
        <f t="shared" si="38"/>
        <v>0</v>
      </c>
    </row>
    <row r="249" spans="1:18" ht="24.6" x14ac:dyDescent="0.65">
      <c r="A249" s="10">
        <v>245</v>
      </c>
      <c r="B249" s="10"/>
      <c r="C249" s="19"/>
      <c r="D249" s="10"/>
      <c r="E249" s="64"/>
      <c r="F249" s="71"/>
      <c r="G249" s="46">
        <f t="shared" si="48"/>
        <v>0</v>
      </c>
      <c r="H249" s="78">
        <v>0</v>
      </c>
      <c r="I249" s="76">
        <v>0</v>
      </c>
      <c r="J249" s="46">
        <f t="shared" si="49"/>
        <v>0</v>
      </c>
      <c r="K249" s="72"/>
      <c r="L249" s="20"/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2"/>
      <c r="R249" s="43">
        <f t="shared" si="38"/>
        <v>0</v>
      </c>
    </row>
    <row r="250" spans="1:18" ht="24.6" x14ac:dyDescent="0.65">
      <c r="A250" s="10">
        <v>246</v>
      </c>
      <c r="B250" s="10"/>
      <c r="C250" s="19"/>
      <c r="D250" s="10"/>
      <c r="E250" s="64"/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/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2"/>
      <c r="R250" s="43">
        <f t="shared" si="38"/>
        <v>0</v>
      </c>
    </row>
    <row r="251" spans="1:18" ht="24.6" x14ac:dyDescent="0.65">
      <c r="A251" s="10">
        <v>247</v>
      </c>
      <c r="B251" s="10"/>
      <c r="C251" s="19"/>
      <c r="D251" s="10"/>
      <c r="E251" s="64"/>
      <c r="F251" s="71"/>
      <c r="G251" s="46">
        <f t="shared" si="48"/>
        <v>0</v>
      </c>
      <c r="H251" s="78">
        <v>0</v>
      </c>
      <c r="I251" s="76">
        <v>0</v>
      </c>
      <c r="J251" s="46">
        <f t="shared" si="49"/>
        <v>0</v>
      </c>
      <c r="K251" s="72"/>
      <c r="L251" s="20"/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2"/>
      <c r="R251" s="43">
        <f t="shared" si="38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/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2"/>
      <c r="R252" s="43">
        <f t="shared" si="38"/>
        <v>0</v>
      </c>
    </row>
    <row r="253" spans="1:18" ht="24.6" x14ac:dyDescent="0.65">
      <c r="A253" s="10">
        <v>249</v>
      </c>
      <c r="B253" s="10"/>
      <c r="C253" s="19"/>
      <c r="D253" s="10"/>
      <c r="E253" s="64"/>
      <c r="F253" s="71"/>
      <c r="G253" s="46">
        <f t="shared" ref="G253" si="60">E253+F253</f>
        <v>0</v>
      </c>
      <c r="H253" s="78">
        <v>0</v>
      </c>
      <c r="I253" s="76">
        <v>0</v>
      </c>
      <c r="J253" s="46">
        <f t="shared" ref="J253" si="61">+G253-H253-K253-I253</f>
        <v>0</v>
      </c>
      <c r="K253" s="72"/>
      <c r="L253" s="20"/>
      <c r="M253" s="65">
        <f t="shared" ref="M253" si="62">+L253*K253</f>
        <v>0</v>
      </c>
      <c r="N253" s="17" t="s">
        <v>16</v>
      </c>
      <c r="O253" s="18"/>
      <c r="P253" s="23">
        <f t="shared" ref="P253" si="63">SUM(M253-O253)</f>
        <v>0</v>
      </c>
      <c r="Q253" s="92"/>
      <c r="R253" s="43">
        <f t="shared" ref="R253" si="64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/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2"/>
      <c r="R254" s="43">
        <f t="shared" si="38"/>
        <v>0</v>
      </c>
    </row>
    <row r="255" spans="1:18" ht="24.6" x14ac:dyDescent="0.65">
      <c r="A255" s="10">
        <v>251</v>
      </c>
      <c r="B255" s="10"/>
      <c r="C255" s="19"/>
      <c r="D255" s="10"/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2"/>
      <c r="R255" s="43">
        <f t="shared" si="38"/>
        <v>0</v>
      </c>
    </row>
    <row r="256" spans="1:18" ht="24.6" x14ac:dyDescent="0.65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2"/>
      <c r="R256" s="43">
        <f t="shared" si="38"/>
        <v>0</v>
      </c>
    </row>
    <row r="257" spans="1:19" ht="24.6" x14ac:dyDescent="0.65">
      <c r="A257" s="10">
        <v>253</v>
      </c>
      <c r="B257" s="10"/>
      <c r="C257" s="19"/>
      <c r="D257" s="10"/>
      <c r="E257" s="64"/>
      <c r="F257" s="71"/>
      <c r="G257" s="46">
        <f t="shared" ref="G257" si="65">E257+F257</f>
        <v>0</v>
      </c>
      <c r="H257" s="78">
        <v>0</v>
      </c>
      <c r="I257" s="76">
        <v>0</v>
      </c>
      <c r="J257" s="46">
        <f t="shared" ref="J257" si="66">+G257-H257-K257-I257</f>
        <v>0</v>
      </c>
      <c r="K257" s="72"/>
      <c r="L257" s="20"/>
      <c r="M257" s="65">
        <f t="shared" ref="M257" si="67">+L257*K257</f>
        <v>0</v>
      </c>
      <c r="N257" s="17" t="s">
        <v>16</v>
      </c>
      <c r="O257" s="18"/>
      <c r="P257" s="23">
        <f t="shared" ref="P257" si="68">SUM(M257-O257)</f>
        <v>0</v>
      </c>
      <c r="Q257" s="92"/>
      <c r="R257" s="43">
        <f t="shared" ref="R257" si="69">+K257*Q257</f>
        <v>0</v>
      </c>
    </row>
    <row r="258" spans="1:19" ht="24.6" x14ac:dyDescent="0.65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2"/>
      <c r="R258" s="43">
        <f t="shared" si="38"/>
        <v>0</v>
      </c>
    </row>
    <row r="259" spans="1:19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70">E259+F259</f>
        <v>0</v>
      </c>
      <c r="H259" s="78">
        <v>0</v>
      </c>
      <c r="I259" s="76">
        <v>0</v>
      </c>
      <c r="J259" s="46">
        <f t="shared" ref="J259" si="71">+G259-H259-K259-I259</f>
        <v>0</v>
      </c>
      <c r="K259" s="72"/>
      <c r="L259" s="20"/>
      <c r="M259" s="65">
        <f t="shared" ref="M259" si="72">+L259*K259</f>
        <v>0</v>
      </c>
      <c r="N259" s="17" t="s">
        <v>16</v>
      </c>
      <c r="O259" s="18"/>
      <c r="P259" s="23">
        <f t="shared" ref="P259" si="73">SUM(M259-O259)</f>
        <v>0</v>
      </c>
      <c r="Q259" s="92"/>
      <c r="R259" s="43">
        <f t="shared" ref="R259" si="74">+K259*Q259</f>
        <v>0</v>
      </c>
    </row>
    <row r="260" spans="1:19" ht="24.6" x14ac:dyDescent="0.65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6">
      <c r="A261" s="1"/>
      <c r="E261" s="24"/>
      <c r="F261" s="25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4.6" x14ac:dyDescent="0.65">
      <c r="A262" s="1"/>
      <c r="E262" s="3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4.6" x14ac:dyDescent="0.65">
      <c r="A263" s="1"/>
      <c r="E263" s="31"/>
      <c r="G263" s="31"/>
      <c r="J263" s="31"/>
      <c r="L263" s="34" t="s">
        <v>203</v>
      </c>
      <c r="M263" s="35"/>
      <c r="N263" s="36"/>
    </row>
    <row r="264" spans="1:19" ht="24.6" x14ac:dyDescent="0.65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4.6" x14ac:dyDescent="0.65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E266" s="31"/>
      <c r="G266" s="31"/>
      <c r="J266" s="31"/>
      <c r="L266" s="34" t="s">
        <v>206</v>
      </c>
      <c r="M266" s="35"/>
      <c r="N266" s="36"/>
    </row>
    <row r="267" spans="1:19" ht="24.6" x14ac:dyDescent="0.65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  <c r="P267" s="122" t="s">
        <v>1434</v>
      </c>
      <c r="Q267" s="123" t="s">
        <v>1435</v>
      </c>
      <c r="R267" s="124" t="s">
        <v>1436</v>
      </c>
    </row>
    <row r="268" spans="1:19" ht="24.6" x14ac:dyDescent="0.65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  <c r="P268" s="125"/>
      <c r="Q268" s="125"/>
      <c r="R268" s="125"/>
    </row>
    <row r="269" spans="1:19" ht="24.6" x14ac:dyDescent="0.65">
      <c r="A269" s="1"/>
      <c r="E269" s="31"/>
      <c r="G269" s="31"/>
      <c r="J269" s="31"/>
      <c r="L269" s="34" t="s">
        <v>209</v>
      </c>
      <c r="M269" s="35"/>
      <c r="N269" s="37"/>
      <c r="P269" s="125"/>
      <c r="Q269" s="125"/>
      <c r="R269" s="125"/>
    </row>
    <row r="270" spans="1:19" ht="24.6" x14ac:dyDescent="0.65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/>
    </row>
    <row r="271" spans="1:19" ht="24.6" x14ac:dyDescent="0.65">
      <c r="J271" s="2"/>
      <c r="L271" s="34" t="s">
        <v>211</v>
      </c>
      <c r="M271" s="35"/>
      <c r="N271" s="33">
        <f>+N269-N268</f>
        <v>0</v>
      </c>
      <c r="P271" s="126"/>
      <c r="Q271" s="126"/>
      <c r="R271" s="126"/>
    </row>
    <row r="272" spans="1:19" x14ac:dyDescent="0.6">
      <c r="J272" s="2"/>
      <c r="L272" s="2"/>
      <c r="P272" s="126"/>
      <c r="Q272" s="126"/>
      <c r="R272" s="126"/>
    </row>
    <row r="273" spans="10:18" ht="24.6" x14ac:dyDescent="0.65">
      <c r="J273" s="2"/>
      <c r="L273" s="73" t="s">
        <v>272</v>
      </c>
      <c r="M273" s="2" t="s">
        <v>307</v>
      </c>
      <c r="P273" s="127"/>
      <c r="Q273" s="127"/>
      <c r="R273" s="127"/>
    </row>
    <row r="274" spans="10:18" x14ac:dyDescent="0.6">
      <c r="J274" s="2"/>
      <c r="L274" s="2"/>
      <c r="P274" s="128">
        <f>SUM(P268:P273)</f>
        <v>0</v>
      </c>
      <c r="Q274" s="128">
        <f>SUM(Q268:Q273)</f>
        <v>0</v>
      </c>
      <c r="R274" s="128">
        <f>SUM(R268:R273)</f>
        <v>0</v>
      </c>
    </row>
    <row r="275" spans="10:18" x14ac:dyDescent="0.6">
      <c r="J275" s="2"/>
      <c r="L275" s="2"/>
      <c r="P275" s="129" t="s">
        <v>1437</v>
      </c>
      <c r="Q275" s="130">
        <f>Q274*30/100</f>
        <v>0</v>
      </c>
      <c r="R275" s="130">
        <f>R274*30/100</f>
        <v>0</v>
      </c>
    </row>
    <row r="276" spans="10:18" x14ac:dyDescent="0.6">
      <c r="J276" s="2"/>
      <c r="L276" s="2"/>
      <c r="P276" s="129" t="s">
        <v>1438</v>
      </c>
      <c r="Q276" s="130">
        <f>Q275*7/100</f>
        <v>0</v>
      </c>
      <c r="R276" s="130">
        <f>R275*7/100</f>
        <v>0</v>
      </c>
    </row>
    <row r="277" spans="10:18" x14ac:dyDescent="0.6">
      <c r="J277" s="2"/>
      <c r="L277" s="2"/>
      <c r="P277" s="131" t="s">
        <v>5</v>
      </c>
      <c r="Q277" s="132">
        <f>Q274-Q275-Q276</f>
        <v>0</v>
      </c>
      <c r="R277" s="132">
        <f>R274-R275-R276</f>
        <v>0</v>
      </c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 filterMode="1">
    <tabColor rgb="FFFFCCFF"/>
  </sheetPr>
  <dimension ref="A1:U346"/>
  <sheetViews>
    <sheetView zoomScale="70" zoomScaleNormal="70" workbookViewId="0">
      <pane xSplit="10" ySplit="4" topLeftCell="K257" activePane="bottomRight" state="frozen"/>
      <selection activeCell="C245" sqref="C245"/>
      <selection pane="topRight" activeCell="C245" sqref="C245"/>
      <selection pane="bottomLeft" activeCell="C245" sqref="C245"/>
      <selection pane="bottomRight" activeCell="R267" sqref="P267:R277"/>
    </sheetView>
  </sheetViews>
  <sheetFormatPr defaultColWidth="9" defaultRowHeight="24" x14ac:dyDescent="0.6"/>
  <cols>
    <col min="1" max="1" width="6.69921875" style="2" customWidth="1"/>
    <col min="2" max="2" width="15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4" style="2" bestFit="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78" t="s">
        <v>1431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Q2" s="93"/>
    </row>
    <row r="3" spans="1:18" s="5" customFormat="1" ht="26.4" customHeight="1" x14ac:dyDescent="0.7">
      <c r="A3" s="191" t="s">
        <v>1</v>
      </c>
      <c r="B3" s="191" t="s">
        <v>1368</v>
      </c>
      <c r="C3" s="191" t="s">
        <v>2</v>
      </c>
      <c r="D3" s="191" t="s">
        <v>1369</v>
      </c>
      <c r="E3" s="193" t="s">
        <v>3</v>
      </c>
      <c r="F3" s="193" t="s">
        <v>4</v>
      </c>
      <c r="G3" s="193" t="s">
        <v>5</v>
      </c>
      <c r="H3" s="77" t="s">
        <v>6</v>
      </c>
      <c r="I3" s="179" t="s">
        <v>273</v>
      </c>
      <c r="J3" s="193" t="s">
        <v>7</v>
      </c>
      <c r="K3" s="194" t="s">
        <v>8</v>
      </c>
      <c r="L3" s="194"/>
      <c r="M3" s="194"/>
      <c r="N3" s="193" t="s">
        <v>9</v>
      </c>
      <c r="O3" s="195" t="s">
        <v>10</v>
      </c>
      <c r="Q3" s="144" t="s">
        <v>274</v>
      </c>
      <c r="R3" s="187" t="s">
        <v>275</v>
      </c>
    </row>
    <row r="4" spans="1:18" s="5" customFormat="1" ht="26.4" x14ac:dyDescent="0.7">
      <c r="A4" s="192"/>
      <c r="B4" s="192"/>
      <c r="C4" s="192"/>
      <c r="D4" s="192"/>
      <c r="E4" s="193"/>
      <c r="F4" s="193"/>
      <c r="G4" s="193"/>
      <c r="H4" s="77" t="s">
        <v>11</v>
      </c>
      <c r="I4" s="180"/>
      <c r="J4" s="193"/>
      <c r="K4" s="69" t="s">
        <v>12</v>
      </c>
      <c r="L4" s="70" t="s">
        <v>13</v>
      </c>
      <c r="M4" s="69" t="s">
        <v>14</v>
      </c>
      <c r="N4" s="193"/>
      <c r="O4" s="195"/>
      <c r="Q4" s="145"/>
      <c r="R4" s="188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v>33</v>
      </c>
      <c r="F5" s="71"/>
      <c r="G5" s="46">
        <f t="shared" ref="G5:G26" si="0">E5+F5</f>
        <v>33</v>
      </c>
      <c r="H5" s="78">
        <v>9</v>
      </c>
      <c r="I5" s="76">
        <v>0</v>
      </c>
      <c r="J5" s="46">
        <f t="shared" ref="J5:J26" si="1">+G5-H5-K5-I5</f>
        <v>21</v>
      </c>
      <c r="K5" s="72">
        <v>3</v>
      </c>
      <c r="L5" s="15">
        <v>50</v>
      </c>
      <c r="M5" s="65">
        <f>+L5*K5</f>
        <v>150</v>
      </c>
      <c r="N5" s="17" t="s">
        <v>16</v>
      </c>
      <c r="O5" s="18">
        <v>30</v>
      </c>
      <c r="P5" s="104">
        <f>SUM(M5-O5)</f>
        <v>120</v>
      </c>
      <c r="Q5" s="90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v>44</v>
      </c>
      <c r="F6" s="71">
        <v>30</v>
      </c>
      <c r="G6" s="46">
        <f t="shared" si="0"/>
        <v>74</v>
      </c>
      <c r="H6" s="78">
        <v>0</v>
      </c>
      <c r="I6" s="76">
        <v>0</v>
      </c>
      <c r="J6" s="46">
        <f t="shared" si="1"/>
        <v>74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>SUM(M6-O6)</f>
        <v>0</v>
      </c>
      <c r="Q6" s="90">
        <v>39.29</v>
      </c>
      <c r="R6" s="43">
        <f t="shared" ref="R6:R80" si="3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v>8</v>
      </c>
      <c r="F11" s="71">
        <v>5</v>
      </c>
      <c r="G11" s="46">
        <f t="shared" si="0"/>
        <v>13</v>
      </c>
      <c r="H11" s="78">
        <v>0</v>
      </c>
      <c r="I11" s="76">
        <v>0</v>
      </c>
      <c r="J11" s="46">
        <f t="shared" si="1"/>
        <v>11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25</v>
      </c>
      <c r="P11" s="104">
        <f t="shared" si="4"/>
        <v>75</v>
      </c>
      <c r="Q11" s="90">
        <v>16.940000000000001</v>
      </c>
      <c r="R11" s="43">
        <f t="shared" si="3"/>
        <v>33.880000000000003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90">
        <v>17.32</v>
      </c>
      <c r="R13" s="43">
        <f t="shared" si="3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90">
        <v>21.22</v>
      </c>
      <c r="R14" s="43">
        <f t="shared" si="3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90">
        <v>24.37</v>
      </c>
      <c r="R15" s="43">
        <f t="shared" si="3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v>3</v>
      </c>
      <c r="F16" s="71"/>
      <c r="G16" s="46">
        <f t="shared" si="0"/>
        <v>3</v>
      </c>
      <c r="H16" s="78">
        <v>0</v>
      </c>
      <c r="I16" s="76">
        <v>0</v>
      </c>
      <c r="J16" s="46">
        <f t="shared" si="1"/>
        <v>3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90">
        <v>15.05</v>
      </c>
      <c r="R17" s="43">
        <f t="shared" si="3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90">
        <v>18.77</v>
      </c>
      <c r="R18" s="43">
        <f t="shared" si="3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90">
        <v>19.04</v>
      </c>
      <c r="R19" s="43">
        <f t="shared" si="3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v>22</v>
      </c>
      <c r="F22" s="71">
        <v>10</v>
      </c>
      <c r="G22" s="46">
        <f t="shared" si="0"/>
        <v>32</v>
      </c>
      <c r="H22" s="78">
        <v>0</v>
      </c>
      <c r="I22" s="76">
        <v>0</v>
      </c>
      <c r="J22" s="46">
        <f t="shared" si="1"/>
        <v>28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>
        <v>50</v>
      </c>
      <c r="P22" s="104">
        <f t="shared" si="4"/>
        <v>350</v>
      </c>
      <c r="Q22" s="90">
        <v>26.6</v>
      </c>
      <c r="R22" s="43">
        <f t="shared" si="3"/>
        <v>106.4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90">
        <v>42.24</v>
      </c>
      <c r="R23" s="43">
        <f t="shared" si="3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>
        <v>3</v>
      </c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90">
        <v>40.51</v>
      </c>
      <c r="R24" s="43">
        <f t="shared" si="3"/>
        <v>0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1</v>
      </c>
      <c r="K26" s="72">
        <v>1</v>
      </c>
      <c r="L26" s="15">
        <v>100</v>
      </c>
      <c r="M26" s="65">
        <f t="shared" si="2"/>
        <v>100</v>
      </c>
      <c r="N26" s="17" t="s">
        <v>16</v>
      </c>
      <c r="O26" s="18">
        <v>50</v>
      </c>
      <c r="P26" s="104">
        <f t="shared" si="4"/>
        <v>50</v>
      </c>
      <c r="Q26" s="90">
        <v>35.39</v>
      </c>
      <c r="R26" s="43">
        <f t="shared" si="3"/>
        <v>35.39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90">
        <v>31.62</v>
      </c>
      <c r="R27" s="43">
        <f t="shared" si="3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v>6</v>
      </c>
      <c r="F28" s="71">
        <v>3</v>
      </c>
      <c r="G28" s="46">
        <f t="shared" si="5"/>
        <v>9</v>
      </c>
      <c r="H28" s="78">
        <v>0</v>
      </c>
      <c r="I28" s="76">
        <v>0</v>
      </c>
      <c r="J28" s="46">
        <f t="shared" si="6"/>
        <v>8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04">
        <f t="shared" si="4"/>
        <v>50</v>
      </c>
      <c r="Q28" s="90">
        <v>31.97</v>
      </c>
      <c r="R28" s="43">
        <f t="shared" si="3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90">
        <v>21.27</v>
      </c>
      <c r="R29" s="43">
        <f t="shared" si="3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90">
        <v>34.26</v>
      </c>
      <c r="R30" s="43">
        <f t="shared" si="3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v>22</v>
      </c>
      <c r="F31" s="71"/>
      <c r="G31" s="46">
        <f t="shared" si="5"/>
        <v>22</v>
      </c>
      <c r="H31" s="78">
        <v>0</v>
      </c>
      <c r="I31" s="76">
        <v>0</v>
      </c>
      <c r="J31" s="46">
        <f t="shared" si="6"/>
        <v>22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4"/>
        <v>0</v>
      </c>
      <c r="Q31" s="90">
        <v>38.46</v>
      </c>
      <c r="R31" s="43">
        <f t="shared" si="3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4"/>
        <v>0</v>
      </c>
      <c r="Q32" s="90">
        <v>46.37</v>
      </c>
      <c r="R32" s="43">
        <f t="shared" si="3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4.6" x14ac:dyDescent="0.65">
      <c r="A38" s="10">
        <v>34</v>
      </c>
      <c r="B38" s="87">
        <v>8857125001267</v>
      </c>
      <c r="C38" s="19" t="s">
        <v>1370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/>
      <c r="F39" s="71">
        <v>3</v>
      </c>
      <c r="G39" s="46">
        <f t="shared" si="5"/>
        <v>3</v>
      </c>
      <c r="H39" s="78">
        <v>0</v>
      </c>
      <c r="I39" s="76">
        <v>0</v>
      </c>
      <c r="J39" s="46">
        <f t="shared" si="6"/>
        <v>1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20</v>
      </c>
      <c r="P39" s="104">
        <f t="shared" si="4"/>
        <v>80</v>
      </c>
      <c r="Q39" s="90">
        <v>27.84</v>
      </c>
      <c r="R39" s="43">
        <f t="shared" si="3"/>
        <v>55.68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v>3</v>
      </c>
      <c r="F40" s="71">
        <v>3</v>
      </c>
      <c r="G40" s="46">
        <f t="shared" si="5"/>
        <v>6</v>
      </c>
      <c r="H40" s="78">
        <v>0</v>
      </c>
      <c r="I40" s="76">
        <v>0</v>
      </c>
      <c r="J40" s="46">
        <f t="shared" si="6"/>
        <v>4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20</v>
      </c>
      <c r="P40" s="104">
        <f t="shared" si="4"/>
        <v>80</v>
      </c>
      <c r="Q40" s="90">
        <v>27.12</v>
      </c>
      <c r="R40" s="43">
        <f t="shared" si="3"/>
        <v>54.24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v>2</v>
      </c>
      <c r="F41" s="71">
        <v>3</v>
      </c>
      <c r="G41" s="46">
        <f t="shared" si="5"/>
        <v>5</v>
      </c>
      <c r="H41" s="78">
        <v>0</v>
      </c>
      <c r="I41" s="76">
        <v>0</v>
      </c>
      <c r="J41" s="46">
        <f t="shared" si="6"/>
        <v>4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10</v>
      </c>
      <c r="P41" s="104">
        <f t="shared" si="4"/>
        <v>40</v>
      </c>
      <c r="Q41" s="90">
        <v>15.42</v>
      </c>
      <c r="R41" s="43">
        <f t="shared" si="3"/>
        <v>15.42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v>14</v>
      </c>
      <c r="F46" s="71">
        <v>2</v>
      </c>
      <c r="G46" s="46">
        <f t="shared" si="5"/>
        <v>16</v>
      </c>
      <c r="H46" s="78">
        <v>0</v>
      </c>
      <c r="I46" s="76">
        <v>0</v>
      </c>
      <c r="J46" s="46">
        <f t="shared" si="6"/>
        <v>15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>
        <v>25</v>
      </c>
      <c r="P46" s="104">
        <f t="shared" si="4"/>
        <v>25</v>
      </c>
      <c r="Q46" s="90">
        <v>19.05</v>
      </c>
      <c r="R46" s="43">
        <f t="shared" si="3"/>
        <v>19.05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v>11</v>
      </c>
      <c r="F47" s="71">
        <v>3</v>
      </c>
      <c r="G47" s="46">
        <f t="shared" si="5"/>
        <v>14</v>
      </c>
      <c r="H47" s="78">
        <v>0</v>
      </c>
      <c r="I47" s="76">
        <v>0</v>
      </c>
      <c r="J47" s="46">
        <f t="shared" si="6"/>
        <v>13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>
        <v>25</v>
      </c>
      <c r="P47" s="104">
        <f t="shared" si="4"/>
        <v>25</v>
      </c>
      <c r="Q47" s="90">
        <v>19.21</v>
      </c>
      <c r="R47" s="43">
        <f t="shared" si="3"/>
        <v>19.21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7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10</v>
      </c>
      <c r="P48" s="104">
        <f>SUM(M48-O48)</f>
        <v>40</v>
      </c>
      <c r="Q48" s="90">
        <v>18.88</v>
      </c>
      <c r="R48" s="43">
        <f>+K48*Q48</f>
        <v>18.88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7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104">
        <f>SUM(M49-O49)</f>
        <v>25</v>
      </c>
      <c r="Q49" s="90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v>11</v>
      </c>
      <c r="F50" s="71"/>
      <c r="G50" s="46">
        <f t="shared" si="5"/>
        <v>11</v>
      </c>
      <c r="H50" s="78">
        <v>0</v>
      </c>
      <c r="I50" s="76">
        <v>0</v>
      </c>
      <c r="J50" s="46">
        <f t="shared" si="6"/>
        <v>9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>
        <v>50</v>
      </c>
      <c r="P50" s="104">
        <f t="shared" si="4"/>
        <v>50</v>
      </c>
      <c r="Q50" s="90">
        <v>21.81</v>
      </c>
      <c r="R50" s="43">
        <f t="shared" si="3"/>
        <v>43.62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v>7</v>
      </c>
      <c r="F51" s="71"/>
      <c r="G51" s="46">
        <f t="shared" si="5"/>
        <v>7</v>
      </c>
      <c r="H51" s="78">
        <v>0</v>
      </c>
      <c r="I51" s="76">
        <v>0</v>
      </c>
      <c r="J51" s="46">
        <f t="shared" si="6"/>
        <v>6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>
        <v>25</v>
      </c>
      <c r="P51" s="104">
        <f>SUM(M51-O51)</f>
        <v>25</v>
      </c>
      <c r="Q51" s="90">
        <v>14.65</v>
      </c>
      <c r="R51" s="43">
        <f>+K51*Q51</f>
        <v>14.65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v>10</v>
      </c>
      <c r="F53" s="71">
        <v>3</v>
      </c>
      <c r="G53" s="46">
        <f t="shared" si="5"/>
        <v>13</v>
      </c>
      <c r="H53" s="78">
        <v>0</v>
      </c>
      <c r="I53" s="76">
        <v>0</v>
      </c>
      <c r="J53" s="46">
        <f t="shared" si="6"/>
        <v>10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>
        <v>100</v>
      </c>
      <c r="P53" s="104">
        <f>SUM(M53-O53)</f>
        <v>50</v>
      </c>
      <c r="Q53" s="90">
        <v>17.53</v>
      </c>
      <c r="R53" s="43">
        <f>+K53*Q53</f>
        <v>52.59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90">
        <v>14.38</v>
      </c>
      <c r="R54" s="43">
        <f t="shared" si="3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90">
        <v>31.46</v>
      </c>
      <c r="R57" s="43">
        <f t="shared" si="3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90">
        <v>34.56</v>
      </c>
      <c r="R58" s="43">
        <f t="shared" si="3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90">
        <v>32.96</v>
      </c>
      <c r="R59" s="43">
        <f t="shared" si="3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90">
        <v>27.25</v>
      </c>
      <c r="R60" s="43">
        <f t="shared" si="3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90">
        <v>24.82</v>
      </c>
      <c r="R61" s="43">
        <f t="shared" si="3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90">
        <v>29.82</v>
      </c>
      <c r="R62" s="43">
        <f t="shared" si="3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90">
        <v>27.72</v>
      </c>
      <c r="R63" s="43">
        <f t="shared" si="3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v>4</v>
      </c>
      <c r="F64" s="71">
        <v>5</v>
      </c>
      <c r="G64" s="46">
        <f t="shared" si="5"/>
        <v>9</v>
      </c>
      <c r="H64" s="78">
        <v>0</v>
      </c>
      <c r="I64" s="76">
        <v>0</v>
      </c>
      <c r="J64" s="46">
        <f t="shared" si="6"/>
        <v>7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/>
      <c r="P64" s="104">
        <f t="shared" si="4"/>
        <v>100</v>
      </c>
      <c r="Q64" s="90">
        <v>23.69</v>
      </c>
      <c r="R64" s="43">
        <f t="shared" si="3"/>
        <v>47.38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v>2</v>
      </c>
      <c r="F65" s="71">
        <v>5</v>
      </c>
      <c r="G65" s="46">
        <f t="shared" si="5"/>
        <v>7</v>
      </c>
      <c r="H65" s="78">
        <v>0</v>
      </c>
      <c r="I65" s="76">
        <v>0</v>
      </c>
      <c r="J65" s="46">
        <f t="shared" si="6"/>
        <v>6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10</v>
      </c>
      <c r="P65" s="104">
        <f t="shared" si="4"/>
        <v>40</v>
      </c>
      <c r="Q65" s="90">
        <v>22.49</v>
      </c>
      <c r="R65" s="43">
        <f t="shared" si="3"/>
        <v>22.49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v>4</v>
      </c>
      <c r="F66" s="71">
        <v>5</v>
      </c>
      <c r="G66" s="46">
        <f t="shared" si="5"/>
        <v>9</v>
      </c>
      <c r="H66" s="78">
        <v>0</v>
      </c>
      <c r="I66" s="76">
        <v>0</v>
      </c>
      <c r="J66" s="46">
        <f t="shared" si="6"/>
        <v>6</v>
      </c>
      <c r="K66" s="72">
        <v>3</v>
      </c>
      <c r="L66" s="15">
        <v>50</v>
      </c>
      <c r="M66" s="65">
        <f t="shared" si="2"/>
        <v>150</v>
      </c>
      <c r="N66" s="17" t="s">
        <v>16</v>
      </c>
      <c r="O66" s="18">
        <v>10</v>
      </c>
      <c r="P66" s="104">
        <f>SUM(M66-O66)</f>
        <v>140</v>
      </c>
      <c r="Q66" s="90">
        <v>23.12</v>
      </c>
      <c r="R66" s="43">
        <f t="shared" si="3"/>
        <v>69.36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2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>
        <v>50</v>
      </c>
      <c r="P72" s="23">
        <f t="shared" si="4"/>
        <v>0</v>
      </c>
      <c r="Q72" s="90"/>
      <c r="R72" s="43">
        <f t="shared" si="3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/>
      <c r="F74" s="71">
        <v>1</v>
      </c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50</v>
      </c>
      <c r="P74" s="138">
        <f t="shared" si="4"/>
        <v>0</v>
      </c>
      <c r="Q74" s="90">
        <v>17.09</v>
      </c>
      <c r="R74" s="43">
        <f t="shared" si="3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65">
      <c r="A76" s="10">
        <v>72</v>
      </c>
      <c r="B76" s="119" t="s">
        <v>1402</v>
      </c>
      <c r="C76" s="19" t="s">
        <v>1401</v>
      </c>
      <c r="D76" s="10" t="s">
        <v>434</v>
      </c>
      <c r="E76" s="64">
        <v>6</v>
      </c>
      <c r="F76" s="71"/>
      <c r="G76" s="46">
        <f>E76+F76</f>
        <v>6</v>
      </c>
      <c r="H76" s="78">
        <v>0</v>
      </c>
      <c r="I76" s="76">
        <v>0</v>
      </c>
      <c r="J76" s="46">
        <f>+G76-H76-K76-I76</f>
        <v>5</v>
      </c>
      <c r="K76" s="72">
        <v>1</v>
      </c>
      <c r="L76" s="20">
        <v>39</v>
      </c>
      <c r="M76" s="65">
        <f>+L76*K76</f>
        <v>39</v>
      </c>
      <c r="N76" s="17" t="s">
        <v>16</v>
      </c>
      <c r="O76" s="18">
        <v>14</v>
      </c>
      <c r="P76" s="104">
        <f>SUM(M76-O76)</f>
        <v>25</v>
      </c>
      <c r="Q76" s="90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>
        <v>4</v>
      </c>
      <c r="F77" s="71">
        <v>5</v>
      </c>
      <c r="G77" s="46">
        <f t="shared" si="5"/>
        <v>9</v>
      </c>
      <c r="H77" s="78">
        <v>0</v>
      </c>
      <c r="I77" s="76">
        <v>0</v>
      </c>
      <c r="J77" s="46">
        <f t="shared" si="6"/>
        <v>8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4">
        <f t="shared" si="4"/>
        <v>50</v>
      </c>
      <c r="Q77" s="90">
        <v>25.15</v>
      </c>
      <c r="R77" s="43">
        <f t="shared" si="3"/>
        <v>25.15</v>
      </c>
    </row>
    <row r="78" spans="1:18" ht="24.6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>
        <v>3</v>
      </c>
      <c r="F80" s="71">
        <v>3</v>
      </c>
      <c r="G80" s="46">
        <f t="shared" si="5"/>
        <v>6</v>
      </c>
      <c r="H80" s="78">
        <v>0</v>
      </c>
      <c r="I80" s="76">
        <v>0</v>
      </c>
      <c r="J80" s="46">
        <f t="shared" si="6"/>
        <v>5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55</v>
      </c>
      <c r="P80" s="23">
        <f t="shared" si="4"/>
        <v>0</v>
      </c>
      <c r="Q80" s="90">
        <v>14.35</v>
      </c>
      <c r="R80" s="43">
        <f t="shared" si="3"/>
        <v>14.35</v>
      </c>
    </row>
    <row r="81" spans="1:18" ht="24.6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>
        <v>2</v>
      </c>
      <c r="F81" s="71">
        <v>2</v>
      </c>
      <c r="G81" s="46">
        <f t="shared" si="5"/>
        <v>4</v>
      </c>
      <c r="H81" s="78">
        <v>0</v>
      </c>
      <c r="I81" s="76">
        <v>0</v>
      </c>
      <c r="J81" s="46">
        <f t="shared" si="6"/>
        <v>3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>
        <v>55</v>
      </c>
      <c r="P81" s="23">
        <f t="shared" ref="P81:P172" si="8">SUM(M81-O81)</f>
        <v>0</v>
      </c>
      <c r="Q81" s="90">
        <v>11.58</v>
      </c>
      <c r="R81" s="43">
        <f t="shared" ref="R81:R172" si="9">+K81*Q81</f>
        <v>11.58</v>
      </c>
    </row>
    <row r="82" spans="1:18" ht="24" customHeight="1" x14ac:dyDescent="0.65">
      <c r="A82" s="10">
        <v>78</v>
      </c>
      <c r="B82" s="119" t="s">
        <v>1332</v>
      </c>
      <c r="C82" s="19" t="s">
        <v>1388</v>
      </c>
      <c r="D82" s="10" t="s">
        <v>566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4.6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9" t="s">
        <v>1404</v>
      </c>
      <c r="C86" s="19" t="s">
        <v>1403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1429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1430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1405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4.6" x14ac:dyDescent="0.65">
      <c r="A90" s="10">
        <v>86</v>
      </c>
      <c r="B90" s="119" t="s">
        <v>1407</v>
      </c>
      <c r="C90" s="19" t="s">
        <v>1406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4.6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4.6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>
        <v>5</v>
      </c>
      <c r="F92" s="71"/>
      <c r="G92" s="46">
        <f t="shared" si="5"/>
        <v>5</v>
      </c>
      <c r="H92" s="78">
        <v>0</v>
      </c>
      <c r="I92" s="76">
        <v>0</v>
      </c>
      <c r="J92" s="46">
        <f t="shared" si="6"/>
        <v>5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4.6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4.6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9" t="s">
        <v>1408</v>
      </c>
      <c r="C99" s="19" t="s">
        <v>1371</v>
      </c>
      <c r="D99" s="10" t="s">
        <v>566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si="8"/>
        <v>0</v>
      </c>
      <c r="Q99" s="121">
        <v>20.350000000000001</v>
      </c>
      <c r="R99" s="43">
        <f t="shared" ref="R99:R105" si="26">+K99*Q99</f>
        <v>0</v>
      </c>
    </row>
    <row r="100" spans="1:18" ht="24.6" x14ac:dyDescent="0.65">
      <c r="A100" s="10">
        <v>96</v>
      </c>
      <c r="B100" s="119" t="s">
        <v>1409</v>
      </c>
      <c r="C100" s="19" t="s">
        <v>1384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8"/>
        <v>0</v>
      </c>
      <c r="Q100" s="121"/>
      <c r="R100" s="43">
        <f t="shared" si="26"/>
        <v>0</v>
      </c>
    </row>
    <row r="101" spans="1:18" ht="24.6" x14ac:dyDescent="0.65">
      <c r="A101" s="10">
        <v>97</v>
      </c>
      <c r="B101" s="119" t="s">
        <v>1410</v>
      </c>
      <c r="C101" s="19" t="s">
        <v>1385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8"/>
        <v>0</v>
      </c>
      <c r="Q101" s="121"/>
      <c r="R101" s="43">
        <f t="shared" si="26"/>
        <v>0</v>
      </c>
    </row>
    <row r="102" spans="1:18" ht="24.6" x14ac:dyDescent="0.65">
      <c r="A102" s="10">
        <v>98</v>
      </c>
      <c r="B102" s="10">
        <v>20057679</v>
      </c>
      <c r="C102" s="19" t="s">
        <v>1399</v>
      </c>
      <c r="D102" s="10" t="s">
        <v>566</v>
      </c>
      <c r="E102" s="64">
        <v>9</v>
      </c>
      <c r="F102" s="71"/>
      <c r="G102" s="46">
        <f t="shared" ref="G102" si="27">E102+F102</f>
        <v>9</v>
      </c>
      <c r="H102" s="78">
        <v>0</v>
      </c>
      <c r="I102" s="76">
        <v>0</v>
      </c>
      <c r="J102" s="46">
        <f t="shared" ref="J102" si="28">+G102-H102-K102-I102</f>
        <v>3</v>
      </c>
      <c r="K102" s="72">
        <v>6</v>
      </c>
      <c r="L102" s="20">
        <v>49</v>
      </c>
      <c r="M102" s="65">
        <f t="shared" si="25"/>
        <v>294</v>
      </c>
      <c r="N102" s="17" t="s">
        <v>16</v>
      </c>
      <c r="O102" s="18">
        <v>144</v>
      </c>
      <c r="P102" s="104">
        <f t="shared" si="8"/>
        <v>150</v>
      </c>
      <c r="Q102" s="121"/>
      <c r="R102" s="43">
        <f t="shared" si="26"/>
        <v>0</v>
      </c>
    </row>
    <row r="103" spans="1:18" ht="22.95" customHeight="1" x14ac:dyDescent="0.65">
      <c r="A103" s="10">
        <v>99</v>
      </c>
      <c r="B103" s="119" t="s">
        <v>1411</v>
      </c>
      <c r="C103" s="19" t="s">
        <v>1392</v>
      </c>
      <c r="D103" s="10" t="s">
        <v>1393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6"/>
        <v>0</v>
      </c>
    </row>
    <row r="104" spans="1:18" ht="24" customHeight="1" x14ac:dyDescent="0.65">
      <c r="A104" s="10">
        <v>100</v>
      </c>
      <c r="B104" s="119" t="s">
        <v>1412</v>
      </c>
      <c r="C104" s="19" t="s">
        <v>1391</v>
      </c>
      <c r="D104" s="10" t="s">
        <v>1393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6"/>
        <v>0</v>
      </c>
    </row>
    <row r="105" spans="1:18" ht="24" customHeight="1" x14ac:dyDescent="0.65">
      <c r="A105" s="10">
        <v>101</v>
      </c>
      <c r="B105" s="119" t="s">
        <v>1413</v>
      </c>
      <c r="C105" s="19" t="s">
        <v>1394</v>
      </c>
      <c r="D105" s="10" t="s">
        <v>566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6"/>
        <v>0</v>
      </c>
    </row>
    <row r="106" spans="1:18" ht="24.6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v>3</v>
      </c>
      <c r="F110" s="71"/>
      <c r="G110" s="46">
        <f t="shared" si="23"/>
        <v>3</v>
      </c>
      <c r="H110" s="78">
        <v>0</v>
      </c>
      <c r="I110" s="76">
        <v>0</v>
      </c>
      <c r="J110" s="46">
        <f t="shared" si="24"/>
        <v>3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v>6</v>
      </c>
      <c r="F111" s="71"/>
      <c r="G111" s="46">
        <f t="shared" si="23"/>
        <v>6</v>
      </c>
      <c r="H111" s="78">
        <v>0</v>
      </c>
      <c r="I111" s="76">
        <v>0</v>
      </c>
      <c r="J111" s="46">
        <f t="shared" si="24"/>
        <v>6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7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4">
        <f>SUM(M112-O112)</f>
        <v>100</v>
      </c>
      <c r="Q112" s="90">
        <v>30.3</v>
      </c>
      <c r="R112" s="43">
        <f>+K112*Q112</f>
        <v>30.3</v>
      </c>
    </row>
    <row r="113" spans="1:18" ht="24.6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v>14</v>
      </c>
      <c r="F113" s="71">
        <v>5</v>
      </c>
      <c r="G113" s="46">
        <f t="shared" si="23"/>
        <v>19</v>
      </c>
      <c r="H113" s="78">
        <v>0</v>
      </c>
      <c r="I113" s="76">
        <v>0</v>
      </c>
      <c r="J113" s="46">
        <f t="shared" si="24"/>
        <v>13</v>
      </c>
      <c r="K113" s="72">
        <v>6</v>
      </c>
      <c r="L113" s="20">
        <v>55</v>
      </c>
      <c r="M113" s="65">
        <f t="shared" si="7"/>
        <v>330</v>
      </c>
      <c r="N113" s="17" t="s">
        <v>16</v>
      </c>
      <c r="O113" s="18">
        <v>75</v>
      </c>
      <c r="P113" s="104">
        <f t="shared" si="8"/>
        <v>255</v>
      </c>
      <c r="Q113" s="90">
        <v>20.58</v>
      </c>
      <c r="R113" s="43">
        <f t="shared" si="9"/>
        <v>123.47999999999999</v>
      </c>
    </row>
    <row r="114" spans="1:18" ht="24.6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v>29</v>
      </c>
      <c r="F115" s="71"/>
      <c r="G115" s="46">
        <f t="shared" si="23"/>
        <v>29</v>
      </c>
      <c r="H115" s="78">
        <v>0</v>
      </c>
      <c r="I115" s="76">
        <v>0</v>
      </c>
      <c r="J115" s="46">
        <f t="shared" si="24"/>
        <v>29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4.6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v>8</v>
      </c>
      <c r="F120" s="71"/>
      <c r="G120" s="46">
        <f t="shared" si="23"/>
        <v>8</v>
      </c>
      <c r="H120" s="78">
        <v>0</v>
      </c>
      <c r="I120" s="76">
        <v>0</v>
      </c>
      <c r="J120" s="46">
        <f t="shared" si="24"/>
        <v>8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v>4</v>
      </c>
      <c r="F121" s="71"/>
      <c r="G121" s="46">
        <f t="shared" si="23"/>
        <v>4</v>
      </c>
      <c r="H121" s="78">
        <v>0</v>
      </c>
      <c r="I121" s="76">
        <v>0</v>
      </c>
      <c r="J121" s="46">
        <f t="shared" si="24"/>
        <v>4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4.6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1414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4.6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4.6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4.6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4.6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3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>
        <v>10</v>
      </c>
      <c r="P131" s="104">
        <f t="shared" si="8"/>
        <v>90</v>
      </c>
      <c r="Q131" s="90">
        <v>9.91</v>
      </c>
      <c r="R131" s="43">
        <f t="shared" si="9"/>
        <v>19.82</v>
      </c>
    </row>
    <row r="132" spans="1:18" ht="24.6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v>1</v>
      </c>
      <c r="F132" s="71">
        <v>3</v>
      </c>
      <c r="G132" s="46">
        <f t="shared" si="23"/>
        <v>4</v>
      </c>
      <c r="H132" s="78">
        <v>0</v>
      </c>
      <c r="I132" s="76">
        <v>0</v>
      </c>
      <c r="J132" s="46">
        <f t="shared" si="24"/>
        <v>4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4.6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3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>
        <v>20</v>
      </c>
      <c r="P133" s="104">
        <f t="shared" si="8"/>
        <v>80</v>
      </c>
      <c r="Q133" s="90">
        <v>24.21</v>
      </c>
      <c r="R133" s="43">
        <f t="shared" si="9"/>
        <v>48.42</v>
      </c>
    </row>
    <row r="134" spans="1:18" ht="24.6" x14ac:dyDescent="0.65">
      <c r="A134" s="10">
        <v>130</v>
      </c>
      <c r="B134" s="119" t="s">
        <v>1416</v>
      </c>
      <c r="C134" s="19" t="s">
        <v>1415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4.6" x14ac:dyDescent="0.65">
      <c r="A135" s="10">
        <v>131</v>
      </c>
      <c r="B135" s="119" t="s">
        <v>1418</v>
      </c>
      <c r="C135" s="19" t="s">
        <v>1417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4.6" x14ac:dyDescent="0.65">
      <c r="A136" s="10">
        <v>132</v>
      </c>
      <c r="B136" s="119" t="s">
        <v>1420</v>
      </c>
      <c r="C136" s="19" t="s">
        <v>1419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1421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4.6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4.6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4.6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4.6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v>9</v>
      </c>
      <c r="F142" s="71"/>
      <c r="G142" s="46">
        <f t="shared" si="23"/>
        <v>9</v>
      </c>
      <c r="H142" s="78">
        <v>0</v>
      </c>
      <c r="I142" s="76">
        <v>0</v>
      </c>
      <c r="J142" s="46">
        <f t="shared" si="24"/>
        <v>8</v>
      </c>
      <c r="K142" s="72">
        <v>1</v>
      </c>
      <c r="L142" s="20">
        <v>10</v>
      </c>
      <c r="M142" s="65">
        <f t="shared" si="7"/>
        <v>10</v>
      </c>
      <c r="N142" s="17" t="s">
        <v>16</v>
      </c>
      <c r="O142" s="18"/>
      <c r="P142" s="104">
        <f t="shared" si="8"/>
        <v>10</v>
      </c>
      <c r="Q142" s="90">
        <v>2.17</v>
      </c>
      <c r="R142" s="43">
        <f t="shared" si="9"/>
        <v>2.17</v>
      </c>
    </row>
    <row r="143" spans="1:18" ht="24.6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4.6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4.6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v>1</v>
      </c>
      <c r="F154" s="71">
        <v>5</v>
      </c>
      <c r="G154" s="46">
        <f t="shared" si="23"/>
        <v>6</v>
      </c>
      <c r="H154" s="78">
        <v>0</v>
      </c>
      <c r="I154" s="76">
        <v>0</v>
      </c>
      <c r="J154" s="46">
        <f t="shared" si="24"/>
        <v>6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v>5</v>
      </c>
      <c r="F155" s="71"/>
      <c r="G155" s="46">
        <f t="shared" si="23"/>
        <v>5</v>
      </c>
      <c r="H155" s="78">
        <v>0</v>
      </c>
      <c r="I155" s="76">
        <v>0</v>
      </c>
      <c r="J155" s="46">
        <f t="shared" si="24"/>
        <v>5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4.6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/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/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/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/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/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/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/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/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/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4.6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/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v>9</v>
      </c>
      <c r="F172" s="71"/>
      <c r="G172" s="46">
        <f t="shared" si="29"/>
        <v>9</v>
      </c>
      <c r="H172" s="78">
        <v>0</v>
      </c>
      <c r="I172" s="76">
        <v>0</v>
      </c>
      <c r="J172" s="46">
        <f t="shared" si="30"/>
        <v>9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5.5" customHeight="1" x14ac:dyDescent="0.65">
      <c r="A173" s="10">
        <v>169</v>
      </c>
      <c r="B173" s="119" t="s">
        <v>1425</v>
      </c>
      <c r="C173" s="19" t="s">
        <v>1422</v>
      </c>
      <c r="D173" s="10" t="s">
        <v>566</v>
      </c>
      <c r="E173" s="64"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0</v>
      </c>
      <c r="K173" s="72">
        <v>2</v>
      </c>
      <c r="L173" s="20">
        <v>35</v>
      </c>
      <c r="M173" s="65">
        <f>+L173*K173</f>
        <v>70</v>
      </c>
      <c r="N173" s="17" t="s">
        <v>16</v>
      </c>
      <c r="O173" s="18">
        <v>35</v>
      </c>
      <c r="P173" s="104">
        <f>SUM(M173-O173)</f>
        <v>35</v>
      </c>
      <c r="Q173" s="90"/>
      <c r="R173" s="43">
        <f>+K173*Q173</f>
        <v>0</v>
      </c>
    </row>
    <row r="174" spans="1:18" ht="22.5" customHeight="1" x14ac:dyDescent="0.65">
      <c r="A174" s="10">
        <v>170</v>
      </c>
      <c r="B174" s="10" t="s">
        <v>978</v>
      </c>
      <c r="C174" s="19" t="s">
        <v>1400</v>
      </c>
      <c r="D174" s="10" t="s">
        <v>566</v>
      </c>
      <c r="E174" s="64">
        <v>3</v>
      </c>
      <c r="F174" s="71"/>
      <c r="G174" s="46">
        <f t="shared" ref="G174" si="31">E174+F174</f>
        <v>3</v>
      </c>
      <c r="H174" s="78">
        <v>0</v>
      </c>
      <c r="I174" s="76">
        <v>0</v>
      </c>
      <c r="J174" s="46">
        <f t="shared" ref="J174" si="32">+G174-H174-K174-I174</f>
        <v>2</v>
      </c>
      <c r="K174" s="72">
        <v>1</v>
      </c>
      <c r="L174" s="15">
        <v>65</v>
      </c>
      <c r="M174" s="65">
        <f>+L174*K174</f>
        <v>65</v>
      </c>
      <c r="N174" s="17" t="s">
        <v>16</v>
      </c>
      <c r="O174" s="18">
        <v>40</v>
      </c>
      <c r="P174" s="104">
        <f>SUM(M174-O174)</f>
        <v>25</v>
      </c>
      <c r="Q174" s="90">
        <v>29.96</v>
      </c>
      <c r="R174" s="43">
        <f>+K174*Q174</f>
        <v>29.96</v>
      </c>
    </row>
    <row r="175" spans="1:18" ht="24.6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v>26</v>
      </c>
      <c r="F175" s="71"/>
      <c r="G175" s="46">
        <f t="shared" si="29"/>
        <v>26</v>
      </c>
      <c r="H175" s="78">
        <v>0</v>
      </c>
      <c r="I175" s="76">
        <v>0</v>
      </c>
      <c r="J175" s="46">
        <f t="shared" si="30"/>
        <v>24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>
        <v>10</v>
      </c>
      <c r="P175" s="104">
        <f>SUM(M175-O175)</f>
        <v>90</v>
      </c>
      <c r="Q175" s="90">
        <v>29.96</v>
      </c>
      <c r="R175" s="43">
        <f>+K175*Q175</f>
        <v>59.92</v>
      </c>
    </row>
    <row r="176" spans="1:18" ht="24.6" x14ac:dyDescent="0.65">
      <c r="A176" s="10">
        <v>172</v>
      </c>
      <c r="B176" s="119" t="s">
        <v>1424</v>
      </c>
      <c r="C176" s="19" t="s">
        <v>1423</v>
      </c>
      <c r="D176" s="10" t="s">
        <v>434</v>
      </c>
      <c r="E176" s="64"/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/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58" si="33">+L177*K177</f>
        <v>0</v>
      </c>
      <c r="N177" s="17" t="s">
        <v>16</v>
      </c>
      <c r="O177" s="18"/>
      <c r="P177" s="23">
        <f t="shared" ref="P177:P258" si="34">SUM(M177-O177)</f>
        <v>0</v>
      </c>
      <c r="Q177" s="90"/>
      <c r="R177" s="43">
        <f t="shared" ref="R177:R258" si="35">+K177*Q177</f>
        <v>0</v>
      </c>
    </row>
    <row r="178" spans="1:18" ht="24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/>
      <c r="F178" s="71"/>
      <c r="G178" s="46">
        <f t="shared" si="29"/>
        <v>0</v>
      </c>
      <c r="H178" s="78">
        <v>0</v>
      </c>
      <c r="I178" s="76">
        <v>0</v>
      </c>
      <c r="J178" s="46">
        <f t="shared" si="30"/>
        <v>0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34"/>
        <v>0</v>
      </c>
      <c r="Q178" s="90">
        <v>38</v>
      </c>
      <c r="R178" s="43"/>
    </row>
    <row r="179" spans="1:18" ht="24.6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/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34"/>
        <v>0</v>
      </c>
      <c r="Q179" s="90">
        <v>6.82</v>
      </c>
      <c r="R179" s="43">
        <f t="shared" si="35"/>
        <v>0</v>
      </c>
    </row>
    <row r="180" spans="1:18" ht="24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v>4</v>
      </c>
      <c r="F180" s="71"/>
      <c r="G180" s="46">
        <f t="shared" si="29"/>
        <v>4</v>
      </c>
      <c r="H180" s="78">
        <v>0</v>
      </c>
      <c r="I180" s="76">
        <v>0</v>
      </c>
      <c r="J180" s="46">
        <f t="shared" si="30"/>
        <v>4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34"/>
        <v>0</v>
      </c>
      <c r="Q180" s="90"/>
      <c r="R180" s="43">
        <f t="shared" si="35"/>
        <v>0</v>
      </c>
    </row>
    <row r="181" spans="1:18" ht="24.6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/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/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si="34"/>
        <v>0</v>
      </c>
      <c r="Q182" s="90">
        <v>20</v>
      </c>
      <c r="R182" s="43">
        <f t="shared" si="35"/>
        <v>0</v>
      </c>
    </row>
    <row r="183" spans="1:18" ht="24.6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/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4.6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/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34"/>
        <v>0</v>
      </c>
      <c r="Q184" s="90">
        <v>24.99</v>
      </c>
      <c r="R184" s="43">
        <f t="shared" si="35"/>
        <v>0</v>
      </c>
    </row>
    <row r="185" spans="1:18" ht="24.6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/>
      <c r="F185" s="71"/>
      <c r="G185" s="46">
        <f t="shared" si="29"/>
        <v>0</v>
      </c>
      <c r="H185" s="78">
        <v>0</v>
      </c>
      <c r="I185" s="76">
        <v>0</v>
      </c>
      <c r="J185" s="46">
        <f t="shared" si="30"/>
        <v>0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34"/>
        <v>0</v>
      </c>
      <c r="Q185" s="90">
        <v>63</v>
      </c>
      <c r="R185" s="43">
        <f t="shared" si="35"/>
        <v>0</v>
      </c>
    </row>
    <row r="186" spans="1:18" ht="24.6" x14ac:dyDescent="0.65">
      <c r="A186" s="10">
        <v>182</v>
      </c>
      <c r="B186" s="10"/>
      <c r="C186" s="19" t="s">
        <v>1387</v>
      </c>
      <c r="D186" s="10" t="s">
        <v>566</v>
      </c>
      <c r="E186" s="64"/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ref="M186" si="36">+L186*K186</f>
        <v>0</v>
      </c>
      <c r="N186" s="17" t="s">
        <v>16</v>
      </c>
      <c r="O186" s="18"/>
      <c r="P186" s="23">
        <f t="shared" ref="P186" si="37">SUM(M186-O186)</f>
        <v>0</v>
      </c>
      <c r="Q186" s="90">
        <v>3.5</v>
      </c>
      <c r="R186" s="43">
        <f t="shared" ref="R186" si="38">+K186*Q186</f>
        <v>0</v>
      </c>
    </row>
    <row r="187" spans="1:18" ht="24" customHeight="1" x14ac:dyDescent="0.65">
      <c r="A187" s="10">
        <v>183</v>
      </c>
      <c r="B187" s="119" t="s">
        <v>1426</v>
      </c>
      <c r="C187" s="19" t="s">
        <v>1395</v>
      </c>
      <c r="D187" s="10" t="s">
        <v>566</v>
      </c>
      <c r="E187" s="64">
        <v>58</v>
      </c>
      <c r="F187" s="71"/>
      <c r="G187" s="46">
        <f>E187+F187</f>
        <v>58</v>
      </c>
      <c r="H187" s="78">
        <v>0</v>
      </c>
      <c r="I187" s="76">
        <v>0</v>
      </c>
      <c r="J187" s="46">
        <f>+G187-H187-K187-I187</f>
        <v>58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" customHeight="1" x14ac:dyDescent="0.65">
      <c r="A188" s="10">
        <v>184</v>
      </c>
      <c r="B188" s="119" t="s">
        <v>1427</v>
      </c>
      <c r="C188" s="19" t="s">
        <v>1396</v>
      </c>
      <c r="D188" s="10" t="s">
        <v>566</v>
      </c>
      <c r="E188" s="64"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36</v>
      </c>
      <c r="K188" s="72">
        <v>1</v>
      </c>
      <c r="L188" s="20">
        <v>15</v>
      </c>
      <c r="M188" s="65">
        <f>+L188*K188</f>
        <v>15</v>
      </c>
      <c r="N188" s="17" t="s">
        <v>16</v>
      </c>
      <c r="O188" s="18">
        <v>3</v>
      </c>
      <c r="P188" s="104">
        <f>SUM(M188-O188)</f>
        <v>12</v>
      </c>
      <c r="Q188" s="90">
        <v>3.5</v>
      </c>
      <c r="R188" s="43">
        <f>+K188*Q188</f>
        <v>3.5</v>
      </c>
    </row>
    <row r="189" spans="1:18" ht="23.4" customHeight="1" x14ac:dyDescent="0.65">
      <c r="A189" s="10">
        <v>185</v>
      </c>
      <c r="B189" s="119" t="s">
        <v>1428</v>
      </c>
      <c r="C189" s="19" t="s">
        <v>1397</v>
      </c>
      <c r="D189" s="10" t="s">
        <v>566</v>
      </c>
      <c r="E189" s="64">
        <v>15</v>
      </c>
      <c r="F189" s="71"/>
      <c r="G189" s="46">
        <f>E189+F189</f>
        <v>15</v>
      </c>
      <c r="H189" s="78">
        <v>0</v>
      </c>
      <c r="I189" s="76">
        <v>0</v>
      </c>
      <c r="J189" s="46">
        <f>+G189-H189-K189-I189</f>
        <v>15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4.6" x14ac:dyDescent="0.65">
      <c r="A190" s="10">
        <v>186</v>
      </c>
      <c r="B190" s="119" t="s">
        <v>1206</v>
      </c>
      <c r="C190" s="19" t="s">
        <v>1386</v>
      </c>
      <c r="D190" s="10" t="s">
        <v>606</v>
      </c>
      <c r="E190" s="64">
        <v>7</v>
      </c>
      <c r="F190" s="71"/>
      <c r="G190" s="46">
        <f t="shared" si="29"/>
        <v>7</v>
      </c>
      <c r="H190" s="78">
        <v>0</v>
      </c>
      <c r="I190" s="76">
        <v>0</v>
      </c>
      <c r="J190" s="46">
        <f t="shared" si="30"/>
        <v>7</v>
      </c>
      <c r="K190" s="72"/>
      <c r="L190" s="20">
        <v>80</v>
      </c>
      <c r="M190" s="65">
        <f t="shared" ref="M190" si="39">+L190*K190</f>
        <v>0</v>
      </c>
      <c r="N190" s="17" t="s">
        <v>16</v>
      </c>
      <c r="O190" s="18"/>
      <c r="P190" s="23">
        <f t="shared" ref="P190" si="40">SUM(M190-O190)</f>
        <v>0</v>
      </c>
      <c r="Q190" s="90"/>
      <c r="R190" s="43">
        <f t="shared" ref="R190" si="41">+K190*Q190</f>
        <v>0</v>
      </c>
    </row>
    <row r="191" spans="1:18" ht="24.6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/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34"/>
        <v>0</v>
      </c>
      <c r="Q191" s="90">
        <v>40.28</v>
      </c>
      <c r="R191" s="43">
        <f t="shared" si="35"/>
        <v>0</v>
      </c>
    </row>
    <row r="192" spans="1:18" ht="24.75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/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34"/>
        <v>0</v>
      </c>
      <c r="Q192" s="90"/>
      <c r="R192" s="43">
        <f t="shared" si="35"/>
        <v>0</v>
      </c>
    </row>
    <row r="193" spans="1:18" ht="24.75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v>4</v>
      </c>
      <c r="F193" s="71"/>
      <c r="G193" s="46">
        <f t="shared" si="29"/>
        <v>4</v>
      </c>
      <c r="H193" s="78">
        <v>0</v>
      </c>
      <c r="I193" s="76">
        <v>0</v>
      </c>
      <c r="J193" s="46">
        <f t="shared" si="30"/>
        <v>4</v>
      </c>
      <c r="K193" s="72"/>
      <c r="L193" s="20">
        <v>60</v>
      </c>
      <c r="M193" s="65">
        <f t="shared" si="33"/>
        <v>0</v>
      </c>
      <c r="N193" s="17" t="s">
        <v>16</v>
      </c>
      <c r="O193" s="18"/>
      <c r="P193" s="23">
        <f t="shared" si="34"/>
        <v>0</v>
      </c>
      <c r="Q193" s="90">
        <v>38</v>
      </c>
      <c r="R193" s="43">
        <f t="shared" si="35"/>
        <v>0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v>11</v>
      </c>
      <c r="F194" s="71"/>
      <c r="G194" s="46">
        <f t="shared" si="29"/>
        <v>11</v>
      </c>
      <c r="H194" s="78">
        <v>0</v>
      </c>
      <c r="I194" s="76">
        <v>0</v>
      </c>
      <c r="J194" s="46">
        <f t="shared" si="30"/>
        <v>11</v>
      </c>
      <c r="K194" s="72"/>
      <c r="L194" s="20">
        <v>120</v>
      </c>
      <c r="M194" s="65">
        <f t="shared" si="33"/>
        <v>0</v>
      </c>
      <c r="N194" s="17" t="s">
        <v>16</v>
      </c>
      <c r="O194" s="18"/>
      <c r="P194" s="23">
        <f t="shared" si="34"/>
        <v>0</v>
      </c>
      <c r="Q194" s="90">
        <v>73</v>
      </c>
      <c r="R194" s="43">
        <f t="shared" si="35"/>
        <v>0</v>
      </c>
    </row>
    <row r="195" spans="1:18" ht="24.75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v>6</v>
      </c>
      <c r="F195" s="71"/>
      <c r="G195" s="46">
        <f t="shared" si="29"/>
        <v>6</v>
      </c>
      <c r="H195" s="78">
        <v>0</v>
      </c>
      <c r="I195" s="76">
        <v>0</v>
      </c>
      <c r="J195" s="46">
        <f t="shared" si="30"/>
        <v>4</v>
      </c>
      <c r="K195" s="72">
        <v>2</v>
      </c>
      <c r="L195" s="20">
        <v>60</v>
      </c>
      <c r="M195" s="65">
        <f t="shared" si="33"/>
        <v>120</v>
      </c>
      <c r="N195" s="17" t="s">
        <v>16</v>
      </c>
      <c r="O195" s="18">
        <v>60</v>
      </c>
      <c r="P195" s="104">
        <f t="shared" si="34"/>
        <v>60</v>
      </c>
      <c r="Q195" s="90">
        <v>38</v>
      </c>
      <c r="R195" s="43">
        <f t="shared" si="35"/>
        <v>76</v>
      </c>
    </row>
    <row r="196" spans="1:18" ht="24.75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v>6</v>
      </c>
      <c r="F196" s="71"/>
      <c r="G196" s="46">
        <f t="shared" si="29"/>
        <v>6</v>
      </c>
      <c r="H196" s="78">
        <v>0</v>
      </c>
      <c r="I196" s="76">
        <v>0</v>
      </c>
      <c r="J196" s="46">
        <f t="shared" si="30"/>
        <v>6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34"/>
        <v>0</v>
      </c>
      <c r="Q196" s="90">
        <v>73</v>
      </c>
      <c r="R196" s="43">
        <f t="shared" si="35"/>
        <v>0</v>
      </c>
    </row>
    <row r="197" spans="1:18" ht="26.4" customHeight="1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/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34"/>
        <v>0</v>
      </c>
      <c r="Q197" s="90">
        <v>23.74</v>
      </c>
      <c r="R197" s="43">
        <f t="shared" si="35"/>
        <v>0</v>
      </c>
    </row>
    <row r="198" spans="1:18" ht="24.6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v>34</v>
      </c>
      <c r="F198" s="71"/>
      <c r="G198" s="46">
        <f t="shared" si="29"/>
        <v>34</v>
      </c>
      <c r="H198" s="78">
        <v>0</v>
      </c>
      <c r="I198" s="76">
        <v>0</v>
      </c>
      <c r="J198" s="46">
        <f t="shared" si="30"/>
        <v>28</v>
      </c>
      <c r="K198" s="72">
        <v>6</v>
      </c>
      <c r="L198" s="20">
        <v>150</v>
      </c>
      <c r="M198" s="65">
        <f t="shared" si="33"/>
        <v>900</v>
      </c>
      <c r="N198" s="17" t="s">
        <v>16</v>
      </c>
      <c r="O198" s="18">
        <v>20</v>
      </c>
      <c r="P198" s="104">
        <f>SUM(M198-O198)</f>
        <v>880</v>
      </c>
      <c r="Q198" s="90">
        <v>64.38</v>
      </c>
      <c r="R198" s="43">
        <f t="shared" si="35"/>
        <v>386.28</v>
      </c>
    </row>
    <row r="199" spans="1:18" ht="24.6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/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34"/>
        <v>0</v>
      </c>
      <c r="Q199" s="90">
        <v>105</v>
      </c>
      <c r="R199" s="43">
        <f t="shared" si="35"/>
        <v>0</v>
      </c>
    </row>
    <row r="200" spans="1:18" ht="24.6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/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34"/>
        <v>0</v>
      </c>
      <c r="Q200" s="90">
        <v>73</v>
      </c>
      <c r="R200" s="43">
        <f t="shared" si="35"/>
        <v>0</v>
      </c>
    </row>
    <row r="201" spans="1:18" ht="24.6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/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34"/>
        <v>0</v>
      </c>
      <c r="Q201" s="90">
        <v>60</v>
      </c>
      <c r="R201" s="43">
        <f t="shared" si="35"/>
        <v>0</v>
      </c>
    </row>
    <row r="202" spans="1:18" ht="24.6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/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34"/>
        <v>0</v>
      </c>
      <c r="Q202" s="90">
        <v>60</v>
      </c>
      <c r="R202" s="43">
        <f t="shared" si="35"/>
        <v>0</v>
      </c>
    </row>
    <row r="203" spans="1:18" ht="24.6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/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34"/>
        <v>0</v>
      </c>
      <c r="Q203" s="90">
        <v>60</v>
      </c>
      <c r="R203" s="43">
        <f t="shared" si="35"/>
        <v>0</v>
      </c>
    </row>
    <row r="204" spans="1:18" ht="24.6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/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34"/>
        <v>0</v>
      </c>
      <c r="Q204" s="90">
        <v>60</v>
      </c>
      <c r="R204" s="43">
        <f t="shared" si="35"/>
        <v>0</v>
      </c>
    </row>
    <row r="205" spans="1:18" ht="24.6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v>24</v>
      </c>
      <c r="F205" s="71"/>
      <c r="G205" s="46">
        <f t="shared" si="29"/>
        <v>24</v>
      </c>
      <c r="H205" s="78">
        <v>0</v>
      </c>
      <c r="I205" s="76">
        <v>0</v>
      </c>
      <c r="J205" s="46">
        <f t="shared" si="30"/>
        <v>24</v>
      </c>
      <c r="K205" s="72"/>
      <c r="L205" s="20">
        <v>55</v>
      </c>
      <c r="M205" s="65">
        <f t="shared" si="33"/>
        <v>0</v>
      </c>
      <c r="N205" s="17" t="s">
        <v>16</v>
      </c>
      <c r="O205" s="18"/>
      <c r="P205" s="23">
        <f t="shared" si="34"/>
        <v>0</v>
      </c>
      <c r="Q205" s="90">
        <v>40</v>
      </c>
      <c r="R205" s="43">
        <f t="shared" si="35"/>
        <v>0</v>
      </c>
    </row>
    <row r="206" spans="1:18" ht="24.6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34"/>
        <v>0</v>
      </c>
      <c r="Q206" s="90">
        <v>60</v>
      </c>
      <c r="R206" s="43">
        <f t="shared" si="35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1398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2">+L207*K207</f>
        <v>0</v>
      </c>
      <c r="N207" s="17" t="s">
        <v>16</v>
      </c>
      <c r="O207" s="18"/>
      <c r="P207" s="23">
        <f t="shared" ref="P207" si="43">SUM(M207-O207)</f>
        <v>0</v>
      </c>
      <c r="Q207" s="90"/>
      <c r="R207" s="43">
        <f t="shared" ref="R207" si="44">+K207*Q207</f>
        <v>0</v>
      </c>
    </row>
    <row r="208" spans="1:18" ht="24.6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v>4</v>
      </c>
      <c r="F208" s="71"/>
      <c r="G208" s="46">
        <f t="shared" si="29"/>
        <v>4</v>
      </c>
      <c r="H208" s="78">
        <v>0</v>
      </c>
      <c r="I208" s="76">
        <v>0</v>
      </c>
      <c r="J208" s="46">
        <f t="shared" si="30"/>
        <v>4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34"/>
        <v>0</v>
      </c>
      <c r="Q208" s="90">
        <v>33</v>
      </c>
      <c r="R208" s="43">
        <f t="shared" si="35"/>
        <v>0</v>
      </c>
    </row>
    <row r="209" spans="1:18" ht="24.6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v>3</v>
      </c>
      <c r="F209" s="71"/>
      <c r="G209" s="46">
        <f t="shared" si="29"/>
        <v>3</v>
      </c>
      <c r="H209" s="78">
        <v>0</v>
      </c>
      <c r="I209" s="76">
        <v>0</v>
      </c>
      <c r="J209" s="46">
        <f t="shared" si="30"/>
        <v>3</v>
      </c>
      <c r="K209" s="72"/>
      <c r="L209" s="20">
        <v>120</v>
      </c>
      <c r="M209" s="65">
        <f t="shared" si="33"/>
        <v>0</v>
      </c>
      <c r="N209" s="17" t="s">
        <v>16</v>
      </c>
      <c r="O209" s="18"/>
      <c r="P209" s="23">
        <f t="shared" si="34"/>
        <v>0</v>
      </c>
      <c r="Q209" s="90">
        <v>83</v>
      </c>
      <c r="R209" s="43">
        <f t="shared" si="35"/>
        <v>0</v>
      </c>
    </row>
    <row r="210" spans="1:18" ht="24.6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v>1</v>
      </c>
      <c r="F210" s="71"/>
      <c r="G210" s="46">
        <f t="shared" si="29"/>
        <v>1</v>
      </c>
      <c r="H210" s="78">
        <v>0</v>
      </c>
      <c r="I210" s="76">
        <v>0</v>
      </c>
      <c r="J210" s="46">
        <f t="shared" si="30"/>
        <v>0</v>
      </c>
      <c r="K210" s="72">
        <v>1</v>
      </c>
      <c r="L210" s="20">
        <v>40</v>
      </c>
      <c r="M210" s="65">
        <f>+L210*K210</f>
        <v>40</v>
      </c>
      <c r="N210" s="17" t="s">
        <v>16</v>
      </c>
      <c r="O210" s="18">
        <v>10</v>
      </c>
      <c r="P210" s="104">
        <f>SUM(M210-O210)</f>
        <v>30</v>
      </c>
      <c r="Q210" s="90">
        <v>15</v>
      </c>
      <c r="R210" s="43">
        <f>+K210*Q210</f>
        <v>15</v>
      </c>
    </row>
    <row r="211" spans="1:18" ht="24.6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v>3</v>
      </c>
      <c r="F211" s="71"/>
      <c r="G211" s="46">
        <f t="shared" si="29"/>
        <v>3</v>
      </c>
      <c r="H211" s="78">
        <v>0</v>
      </c>
      <c r="I211" s="76">
        <v>0</v>
      </c>
      <c r="J211" s="46">
        <f t="shared" si="30"/>
        <v>0</v>
      </c>
      <c r="K211" s="72">
        <v>3</v>
      </c>
      <c r="L211" s="20">
        <v>40</v>
      </c>
      <c r="M211" s="65">
        <f t="shared" si="33"/>
        <v>120</v>
      </c>
      <c r="N211" s="17" t="s">
        <v>16</v>
      </c>
      <c r="O211" s="18"/>
      <c r="P211" s="104">
        <f t="shared" si="34"/>
        <v>120</v>
      </c>
      <c r="Q211" s="90">
        <v>15</v>
      </c>
      <c r="R211" s="43">
        <f t="shared" si="35"/>
        <v>45</v>
      </c>
    </row>
    <row r="212" spans="1:18" ht="24.6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/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4"/>
        <v>0</v>
      </c>
      <c r="Q212" s="90">
        <v>15</v>
      </c>
      <c r="R212" s="43">
        <f t="shared" si="35"/>
        <v>0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/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4"/>
        <v>0</v>
      </c>
      <c r="Q213" s="90">
        <v>15</v>
      </c>
      <c r="R213" s="43">
        <f t="shared" si="35"/>
        <v>0</v>
      </c>
    </row>
    <row r="214" spans="1:18" ht="24.6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v>1</v>
      </c>
      <c r="F214" s="71"/>
      <c r="G214" s="46">
        <f t="shared" si="29"/>
        <v>1</v>
      </c>
      <c r="H214" s="78">
        <v>0</v>
      </c>
      <c r="I214" s="76">
        <v>0</v>
      </c>
      <c r="J214" s="46">
        <f t="shared" si="30"/>
        <v>0</v>
      </c>
      <c r="K214" s="72">
        <v>1</v>
      </c>
      <c r="L214" s="20">
        <v>40</v>
      </c>
      <c r="M214" s="65">
        <f>+L214*K214</f>
        <v>40</v>
      </c>
      <c r="N214" s="17" t="s">
        <v>16</v>
      </c>
      <c r="O214" s="18"/>
      <c r="P214" s="104">
        <f>SUM(M214-O214)</f>
        <v>40</v>
      </c>
      <c r="Q214" s="90">
        <v>15</v>
      </c>
      <c r="R214" s="43">
        <f>+K214*Q214</f>
        <v>15</v>
      </c>
    </row>
    <row r="215" spans="1:18" ht="24.6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/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4.6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v>293</v>
      </c>
      <c r="F216" s="71"/>
      <c r="G216" s="46">
        <f t="shared" si="29"/>
        <v>293</v>
      </c>
      <c r="H216" s="78">
        <v>0</v>
      </c>
      <c r="I216" s="76">
        <v>0</v>
      </c>
      <c r="J216" s="46">
        <f t="shared" si="30"/>
        <v>293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4"/>
        <v>0</v>
      </c>
      <c r="Q216" s="90">
        <v>9</v>
      </c>
      <c r="R216" s="43">
        <f t="shared" si="35"/>
        <v>0</v>
      </c>
    </row>
    <row r="217" spans="1:18" ht="24.6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v>38</v>
      </c>
      <c r="F217" s="71"/>
      <c r="G217" s="46">
        <f t="shared" si="29"/>
        <v>38</v>
      </c>
      <c r="H217" s="78">
        <v>0</v>
      </c>
      <c r="I217" s="76">
        <v>0</v>
      </c>
      <c r="J217" s="46">
        <f t="shared" si="30"/>
        <v>37</v>
      </c>
      <c r="K217" s="72">
        <v>1</v>
      </c>
      <c r="L217" s="20">
        <v>10</v>
      </c>
      <c r="M217" s="65">
        <f t="shared" si="33"/>
        <v>10</v>
      </c>
      <c r="N217" s="17" t="s">
        <v>16</v>
      </c>
      <c r="O217" s="18"/>
      <c r="P217" s="104">
        <f t="shared" si="34"/>
        <v>10</v>
      </c>
      <c r="Q217" s="90"/>
      <c r="R217" s="43">
        <f t="shared" si="35"/>
        <v>0</v>
      </c>
    </row>
    <row r="218" spans="1:18" ht="24.6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v>11</v>
      </c>
      <c r="F218" s="71"/>
      <c r="G218" s="46">
        <f t="shared" si="29"/>
        <v>11</v>
      </c>
      <c r="H218" s="78">
        <v>0</v>
      </c>
      <c r="I218" s="76">
        <v>0</v>
      </c>
      <c r="J218" s="46">
        <f t="shared" si="30"/>
        <v>11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4"/>
        <v>0</v>
      </c>
      <c r="Q218" s="90">
        <v>16.670000000000002</v>
      </c>
      <c r="R218" s="43">
        <f t="shared" si="35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4"/>
        <v>0</v>
      </c>
      <c r="Q219" s="90"/>
      <c r="R219" s="43">
        <f t="shared" si="35"/>
        <v>0</v>
      </c>
    </row>
    <row r="220" spans="1:18" ht="24.6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/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4"/>
        <v>0</v>
      </c>
      <c r="Q220" s="90">
        <v>85</v>
      </c>
      <c r="R220" s="43">
        <f t="shared" si="35"/>
        <v>0</v>
      </c>
    </row>
    <row r="221" spans="1:18" ht="24.6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/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4"/>
        <v>0</v>
      </c>
      <c r="Q221" s="90">
        <v>100</v>
      </c>
      <c r="R221" s="43">
        <f t="shared" si="35"/>
        <v>0</v>
      </c>
    </row>
    <row r="222" spans="1:18" ht="24.6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/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4"/>
        <v>0</v>
      </c>
      <c r="Q222" s="90">
        <v>250</v>
      </c>
      <c r="R222" s="43">
        <f t="shared" si="35"/>
        <v>0</v>
      </c>
    </row>
    <row r="223" spans="1:18" ht="24.6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/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4"/>
        <v>0</v>
      </c>
      <c r="Q223" s="90"/>
      <c r="R223" s="43">
        <f t="shared" si="35"/>
        <v>0</v>
      </c>
    </row>
    <row r="224" spans="1:18" ht="24.6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v>312</v>
      </c>
      <c r="F224" s="71"/>
      <c r="G224" s="46">
        <f t="shared" si="29"/>
        <v>312</v>
      </c>
      <c r="H224" s="78">
        <v>0</v>
      </c>
      <c r="I224" s="76">
        <v>0</v>
      </c>
      <c r="J224" s="46">
        <f t="shared" si="30"/>
        <v>312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4"/>
        <v>0</v>
      </c>
      <c r="Q224" s="90"/>
      <c r="R224" s="43">
        <f t="shared" si="35"/>
        <v>0</v>
      </c>
    </row>
    <row r="225" spans="1:18" ht="24.6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/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4"/>
        <v>0</v>
      </c>
      <c r="Q225" s="90">
        <v>28.59</v>
      </c>
      <c r="R225" s="43">
        <f t="shared" si="35"/>
        <v>0</v>
      </c>
    </row>
    <row r="226" spans="1:18" ht="24.6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/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4"/>
        <v>0</v>
      </c>
      <c r="Q226" s="90">
        <v>23.7</v>
      </c>
      <c r="R226" s="43">
        <f t="shared" si="35"/>
        <v>0</v>
      </c>
    </row>
    <row r="227" spans="1:18" ht="24.6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/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4"/>
        <v>0</v>
      </c>
      <c r="Q227" s="90">
        <v>20.36</v>
      </c>
      <c r="R227" s="43">
        <f t="shared" si="35"/>
        <v>0</v>
      </c>
    </row>
    <row r="228" spans="1:18" ht="24.6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/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4.6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/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4"/>
        <v>0</v>
      </c>
      <c r="Q229" s="90"/>
      <c r="R229" s="43">
        <f t="shared" si="35"/>
        <v>0</v>
      </c>
    </row>
    <row r="230" spans="1:18" ht="24.6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/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4"/>
        <v>0</v>
      </c>
      <c r="Q230" s="90"/>
      <c r="R230" s="43">
        <f t="shared" si="35"/>
        <v>0</v>
      </c>
    </row>
    <row r="231" spans="1:18" ht="24.6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/>
      <c r="F231" s="71"/>
      <c r="G231" s="46">
        <f t="shared" ref="G231:G258" si="45">E231+F231</f>
        <v>0</v>
      </c>
      <c r="H231" s="78">
        <v>0</v>
      </c>
      <c r="I231" s="76">
        <v>0</v>
      </c>
      <c r="J231" s="46">
        <f t="shared" ref="J231:J258" si="46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4"/>
        <v>0</v>
      </c>
      <c r="Q231" s="90"/>
      <c r="R231" s="43">
        <f t="shared" si="35"/>
        <v>0</v>
      </c>
    </row>
    <row r="232" spans="1:18" ht="24.6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/>
      <c r="F232" s="71"/>
      <c r="G232" s="46">
        <f t="shared" si="45"/>
        <v>0</v>
      </c>
      <c r="H232" s="78">
        <v>0</v>
      </c>
      <c r="I232" s="76">
        <v>0</v>
      </c>
      <c r="J232" s="46">
        <f t="shared" si="46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4"/>
        <v>0</v>
      </c>
      <c r="Q232" s="90"/>
      <c r="R232" s="43">
        <f t="shared" si="35"/>
        <v>0</v>
      </c>
    </row>
    <row r="233" spans="1:18" ht="24.6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/>
      <c r="F233" s="71"/>
      <c r="G233" s="46">
        <f t="shared" si="45"/>
        <v>0</v>
      </c>
      <c r="H233" s="78">
        <v>0</v>
      </c>
      <c r="I233" s="76">
        <v>0</v>
      </c>
      <c r="J233" s="46">
        <f t="shared" si="46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4"/>
        <v>0</v>
      </c>
      <c r="Q233" s="90"/>
      <c r="R233" s="43">
        <f t="shared" si="35"/>
        <v>0</v>
      </c>
    </row>
    <row r="234" spans="1:18" ht="24.6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/>
      <c r="F234" s="71"/>
      <c r="G234" s="46">
        <f t="shared" si="45"/>
        <v>0</v>
      </c>
      <c r="H234" s="78">
        <v>0</v>
      </c>
      <c r="I234" s="76">
        <v>0</v>
      </c>
      <c r="J234" s="46">
        <f t="shared" si="46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4"/>
        <v>0</v>
      </c>
      <c r="Q234" s="90"/>
      <c r="R234" s="43">
        <f t="shared" si="35"/>
        <v>0</v>
      </c>
    </row>
    <row r="235" spans="1:18" ht="24.6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/>
      <c r="F235" s="71"/>
      <c r="G235" s="46">
        <f t="shared" ref="G235:G247" si="47">E235+F235</f>
        <v>0</v>
      </c>
      <c r="H235" s="78">
        <v>0</v>
      </c>
      <c r="I235" s="76">
        <v>0</v>
      </c>
      <c r="J235" s="46">
        <f t="shared" ref="J235:J247" si="48">+G235-H235-K235-I235</f>
        <v>0</v>
      </c>
      <c r="K235" s="72"/>
      <c r="L235" s="20">
        <v>100</v>
      </c>
      <c r="M235" s="65">
        <f t="shared" ref="M235:M247" si="49">+L235*K235</f>
        <v>0</v>
      </c>
      <c r="N235" s="17" t="s">
        <v>16</v>
      </c>
      <c r="O235" s="18"/>
      <c r="P235" s="23">
        <f t="shared" ref="P235:P247" si="50">SUM(M235-O235)</f>
        <v>0</v>
      </c>
      <c r="Q235" s="90"/>
      <c r="R235" s="43">
        <f t="shared" ref="R235:R247" si="51">+K235*Q235</f>
        <v>0</v>
      </c>
    </row>
    <row r="236" spans="1:18" ht="24.6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/>
      <c r="F236" s="71"/>
      <c r="G236" s="46">
        <f t="shared" si="47"/>
        <v>0</v>
      </c>
      <c r="H236" s="78">
        <v>0</v>
      </c>
      <c r="I236" s="76">
        <v>0</v>
      </c>
      <c r="J236" s="46">
        <f t="shared" si="48"/>
        <v>0</v>
      </c>
      <c r="K236" s="72"/>
      <c r="L236" s="20">
        <v>120</v>
      </c>
      <c r="M236" s="65">
        <f t="shared" si="49"/>
        <v>0</v>
      </c>
      <c r="N236" s="17" t="s">
        <v>16</v>
      </c>
      <c r="O236" s="18"/>
      <c r="P236" s="23">
        <f t="shared" si="50"/>
        <v>0</v>
      </c>
      <c r="Q236" s="90"/>
      <c r="R236" s="43">
        <f t="shared" si="51"/>
        <v>0</v>
      </c>
    </row>
    <row r="237" spans="1:18" ht="24.6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/>
      <c r="F237" s="71"/>
      <c r="G237" s="46">
        <f t="shared" si="47"/>
        <v>0</v>
      </c>
      <c r="H237" s="78">
        <v>0</v>
      </c>
      <c r="I237" s="76">
        <v>0</v>
      </c>
      <c r="J237" s="46">
        <f t="shared" si="48"/>
        <v>0</v>
      </c>
      <c r="K237" s="72"/>
      <c r="L237" s="20">
        <v>60</v>
      </c>
      <c r="M237" s="65">
        <f t="shared" si="49"/>
        <v>0</v>
      </c>
      <c r="N237" s="17" t="s">
        <v>16</v>
      </c>
      <c r="O237" s="18"/>
      <c r="P237" s="23">
        <f t="shared" si="50"/>
        <v>0</v>
      </c>
      <c r="Q237" s="90"/>
      <c r="R237" s="43">
        <f t="shared" si="51"/>
        <v>0</v>
      </c>
    </row>
    <row r="238" spans="1:18" ht="24.6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/>
      <c r="F238" s="71"/>
      <c r="G238" s="46">
        <f t="shared" si="47"/>
        <v>0</v>
      </c>
      <c r="H238" s="78">
        <v>0</v>
      </c>
      <c r="I238" s="76">
        <v>0</v>
      </c>
      <c r="J238" s="46">
        <f t="shared" si="48"/>
        <v>0</v>
      </c>
      <c r="K238" s="72"/>
      <c r="L238" s="20">
        <v>150</v>
      </c>
      <c r="M238" s="65">
        <f t="shared" si="49"/>
        <v>0</v>
      </c>
      <c r="N238" s="17" t="s">
        <v>16</v>
      </c>
      <c r="O238" s="18"/>
      <c r="P238" s="23">
        <f t="shared" si="50"/>
        <v>0</v>
      </c>
      <c r="Q238" s="90"/>
      <c r="R238" s="43">
        <f t="shared" si="51"/>
        <v>0</v>
      </c>
    </row>
    <row r="239" spans="1:18" ht="24.6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/>
      <c r="F239" s="71"/>
      <c r="G239" s="46">
        <f t="shared" si="47"/>
        <v>0</v>
      </c>
      <c r="H239" s="78">
        <v>0</v>
      </c>
      <c r="I239" s="76">
        <v>0</v>
      </c>
      <c r="J239" s="46">
        <f t="shared" si="48"/>
        <v>0</v>
      </c>
      <c r="K239" s="72"/>
      <c r="L239" s="20">
        <v>150</v>
      </c>
      <c r="M239" s="65">
        <f t="shared" si="49"/>
        <v>0</v>
      </c>
      <c r="N239" s="17" t="s">
        <v>16</v>
      </c>
      <c r="O239" s="18"/>
      <c r="P239" s="23">
        <f t="shared" si="50"/>
        <v>0</v>
      </c>
      <c r="Q239" s="90"/>
      <c r="R239" s="43">
        <f t="shared" si="51"/>
        <v>0</v>
      </c>
    </row>
    <row r="240" spans="1:1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/>
      <c r="F240" s="71"/>
      <c r="G240" s="46">
        <f t="shared" si="47"/>
        <v>0</v>
      </c>
      <c r="H240" s="78">
        <v>0</v>
      </c>
      <c r="I240" s="76">
        <v>0</v>
      </c>
      <c r="J240" s="46">
        <f t="shared" si="48"/>
        <v>0</v>
      </c>
      <c r="K240" s="72"/>
      <c r="L240" s="20">
        <v>200</v>
      </c>
      <c r="M240" s="65">
        <f t="shared" si="49"/>
        <v>0</v>
      </c>
      <c r="N240" s="17" t="s">
        <v>16</v>
      </c>
      <c r="O240" s="18"/>
      <c r="P240" s="23">
        <f t="shared" si="50"/>
        <v>0</v>
      </c>
      <c r="Q240" s="90"/>
      <c r="R240" s="43">
        <f t="shared" si="51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7"/>
        <v>0</v>
      </c>
      <c r="H241" s="78">
        <v>0</v>
      </c>
      <c r="I241" s="76">
        <v>0</v>
      </c>
      <c r="J241" s="46">
        <f t="shared" si="48"/>
        <v>0</v>
      </c>
      <c r="K241" s="72"/>
      <c r="L241" s="20"/>
      <c r="M241" s="65">
        <f t="shared" si="49"/>
        <v>0</v>
      </c>
      <c r="N241" s="17" t="s">
        <v>16</v>
      </c>
      <c r="O241" s="18"/>
      <c r="P241" s="23">
        <f t="shared" si="50"/>
        <v>0</v>
      </c>
      <c r="Q241" s="90"/>
      <c r="R241" s="43">
        <f t="shared" si="51"/>
        <v>0</v>
      </c>
    </row>
    <row r="242" spans="1:18" ht="24.6" x14ac:dyDescent="0.65">
      <c r="A242" s="10">
        <v>238</v>
      </c>
      <c r="B242" s="10"/>
      <c r="C242" s="136" t="s">
        <v>1444</v>
      </c>
      <c r="D242" s="10" t="s">
        <v>805</v>
      </c>
      <c r="E242" s="64"/>
      <c r="F242" s="71"/>
      <c r="G242" s="46">
        <f t="shared" si="47"/>
        <v>0</v>
      </c>
      <c r="H242" s="78">
        <v>0</v>
      </c>
      <c r="I242" s="76">
        <v>0</v>
      </c>
      <c r="J242" s="46">
        <f t="shared" si="48"/>
        <v>0</v>
      </c>
      <c r="K242" s="72"/>
      <c r="L242" s="20">
        <v>35</v>
      </c>
      <c r="M242" s="65">
        <f t="shared" si="49"/>
        <v>0</v>
      </c>
      <c r="N242" s="17" t="s">
        <v>16</v>
      </c>
      <c r="O242" s="18"/>
      <c r="P242" s="23">
        <f t="shared" si="50"/>
        <v>0</v>
      </c>
      <c r="Q242" s="90"/>
      <c r="R242" s="43">
        <f t="shared" si="51"/>
        <v>0</v>
      </c>
    </row>
    <row r="243" spans="1:18" ht="24.6" x14ac:dyDescent="0.65">
      <c r="A243" s="10">
        <v>239</v>
      </c>
      <c r="B243" s="10"/>
      <c r="C243" s="19" t="s">
        <v>1446</v>
      </c>
      <c r="D243" s="10" t="s">
        <v>434</v>
      </c>
      <c r="E243" s="64"/>
      <c r="F243" s="71"/>
      <c r="G243" s="46">
        <f t="shared" ref="G243:G246" si="52">E243+F243</f>
        <v>0</v>
      </c>
      <c r="H243" s="78">
        <v>0</v>
      </c>
      <c r="I243" s="76">
        <v>0</v>
      </c>
      <c r="J243" s="46">
        <f t="shared" ref="J243:J246" si="53">+G243-H243-K243-I243</f>
        <v>0</v>
      </c>
      <c r="K243" s="72"/>
      <c r="L243" s="20">
        <v>35</v>
      </c>
      <c r="M243" s="65">
        <f t="shared" ref="M243:M246" si="54">+L243*K243</f>
        <v>0</v>
      </c>
      <c r="N243" s="17" t="s">
        <v>16</v>
      </c>
      <c r="O243" s="18"/>
      <c r="P243" s="23">
        <f t="shared" ref="P243:P246" si="55">SUM(M243-O243)</f>
        <v>0</v>
      </c>
      <c r="Q243" s="90"/>
      <c r="R243" s="43">
        <f t="shared" ref="R243:R246" si="56">+K243*Q243</f>
        <v>0</v>
      </c>
    </row>
    <row r="244" spans="1:18" ht="24.6" x14ac:dyDescent="0.65">
      <c r="A244" s="10">
        <v>240</v>
      </c>
      <c r="B244" s="10"/>
      <c r="C244" s="19" t="s">
        <v>1448</v>
      </c>
      <c r="D244" s="10" t="s">
        <v>434</v>
      </c>
      <c r="E244" s="64"/>
      <c r="F244" s="71"/>
      <c r="G244" s="46">
        <f t="shared" si="52"/>
        <v>0</v>
      </c>
      <c r="H244" s="78">
        <v>0</v>
      </c>
      <c r="I244" s="76">
        <v>0</v>
      </c>
      <c r="J244" s="46">
        <f t="shared" si="53"/>
        <v>0</v>
      </c>
      <c r="K244" s="72"/>
      <c r="L244" s="20">
        <v>45</v>
      </c>
      <c r="M244" s="65">
        <f t="shared" si="54"/>
        <v>0</v>
      </c>
      <c r="N244" s="17" t="s">
        <v>16</v>
      </c>
      <c r="O244" s="18"/>
      <c r="P244" s="23">
        <f t="shared" si="55"/>
        <v>0</v>
      </c>
      <c r="Q244" s="90"/>
      <c r="R244" s="43">
        <f t="shared" si="56"/>
        <v>0</v>
      </c>
    </row>
    <row r="245" spans="1:18" ht="24.6" x14ac:dyDescent="0.65">
      <c r="A245" s="10">
        <v>241</v>
      </c>
      <c r="B245" s="10"/>
      <c r="C245" s="19"/>
      <c r="D245" s="10"/>
      <c r="E245" s="64"/>
      <c r="F245" s="71"/>
      <c r="G245" s="46">
        <f t="shared" si="52"/>
        <v>0</v>
      </c>
      <c r="H245" s="78">
        <v>0</v>
      </c>
      <c r="I245" s="76">
        <v>0</v>
      </c>
      <c r="J245" s="46">
        <f t="shared" si="53"/>
        <v>0</v>
      </c>
      <c r="K245" s="72"/>
      <c r="L245" s="20"/>
      <c r="M245" s="65">
        <f t="shared" si="54"/>
        <v>0</v>
      </c>
      <c r="N245" s="17" t="s">
        <v>16</v>
      </c>
      <c r="O245" s="18"/>
      <c r="P245" s="23">
        <f t="shared" si="55"/>
        <v>0</v>
      </c>
      <c r="Q245" s="90"/>
      <c r="R245" s="43">
        <f t="shared" si="56"/>
        <v>0</v>
      </c>
    </row>
    <row r="246" spans="1:18" ht="24.6" x14ac:dyDescent="0.65">
      <c r="A246" s="10">
        <v>242</v>
      </c>
      <c r="B246" s="10"/>
      <c r="C246" s="19"/>
      <c r="D246" s="10"/>
      <c r="E246" s="64"/>
      <c r="F246" s="71"/>
      <c r="G246" s="46">
        <f t="shared" si="52"/>
        <v>0</v>
      </c>
      <c r="H246" s="78">
        <v>0</v>
      </c>
      <c r="I246" s="76">
        <v>0</v>
      </c>
      <c r="J246" s="46">
        <f t="shared" si="53"/>
        <v>0</v>
      </c>
      <c r="K246" s="72"/>
      <c r="L246" s="20"/>
      <c r="M246" s="65">
        <f t="shared" si="54"/>
        <v>0</v>
      </c>
      <c r="N246" s="17" t="s">
        <v>16</v>
      </c>
      <c r="O246" s="18"/>
      <c r="P246" s="23">
        <f t="shared" si="55"/>
        <v>0</v>
      </c>
      <c r="Q246" s="90"/>
      <c r="R246" s="43">
        <f t="shared" si="56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/>
      <c r="F247" s="71"/>
      <c r="G247" s="46">
        <f t="shared" si="47"/>
        <v>0</v>
      </c>
      <c r="H247" s="78">
        <v>0</v>
      </c>
      <c r="I247" s="76">
        <v>0</v>
      </c>
      <c r="J247" s="46">
        <f t="shared" si="48"/>
        <v>0</v>
      </c>
      <c r="K247" s="72"/>
      <c r="L247" s="20"/>
      <c r="M247" s="65">
        <f t="shared" si="49"/>
        <v>0</v>
      </c>
      <c r="N247" s="17" t="s">
        <v>16</v>
      </c>
      <c r="O247" s="18"/>
      <c r="P247" s="23">
        <f t="shared" si="50"/>
        <v>0</v>
      </c>
      <c r="Q247" s="90"/>
      <c r="R247" s="43">
        <f t="shared" si="51"/>
        <v>0</v>
      </c>
    </row>
    <row r="248" spans="1:18" ht="24.6" x14ac:dyDescent="0.65">
      <c r="A248" s="10">
        <v>244</v>
      </c>
      <c r="B248" s="10"/>
      <c r="C248" s="19"/>
      <c r="D248" s="10"/>
      <c r="E248" s="64"/>
      <c r="F248" s="71"/>
      <c r="G248" s="46">
        <f t="shared" si="45"/>
        <v>0</v>
      </c>
      <c r="H248" s="78">
        <v>0</v>
      </c>
      <c r="I248" s="76">
        <v>0</v>
      </c>
      <c r="J248" s="46">
        <f t="shared" si="46"/>
        <v>0</v>
      </c>
      <c r="K248" s="72"/>
      <c r="L248" s="20"/>
      <c r="M248" s="65">
        <f t="shared" si="33"/>
        <v>0</v>
      </c>
      <c r="N248" s="17" t="s">
        <v>16</v>
      </c>
      <c r="O248" s="18"/>
      <c r="P248" s="23">
        <f t="shared" si="34"/>
        <v>0</v>
      </c>
      <c r="Q248" s="90"/>
      <c r="R248" s="43">
        <f t="shared" si="35"/>
        <v>0</v>
      </c>
    </row>
    <row r="249" spans="1:18" ht="24.6" x14ac:dyDescent="0.65">
      <c r="A249" s="10">
        <v>245</v>
      </c>
      <c r="B249" s="10"/>
      <c r="C249" s="19"/>
      <c r="D249" s="10"/>
      <c r="E249" s="64"/>
      <c r="F249" s="71"/>
      <c r="G249" s="46">
        <f t="shared" si="45"/>
        <v>0</v>
      </c>
      <c r="H249" s="78">
        <v>0</v>
      </c>
      <c r="I249" s="76">
        <v>0</v>
      </c>
      <c r="J249" s="46">
        <f t="shared" si="46"/>
        <v>0</v>
      </c>
      <c r="K249" s="72"/>
      <c r="L249" s="20"/>
      <c r="M249" s="65">
        <f t="shared" si="33"/>
        <v>0</v>
      </c>
      <c r="N249" s="17" t="s">
        <v>16</v>
      </c>
      <c r="O249" s="18"/>
      <c r="P249" s="23">
        <f t="shared" si="34"/>
        <v>0</v>
      </c>
      <c r="Q249" s="90"/>
      <c r="R249" s="43">
        <f t="shared" si="35"/>
        <v>0</v>
      </c>
    </row>
    <row r="250" spans="1:18" ht="24.6" x14ac:dyDescent="0.65">
      <c r="A250" s="10">
        <v>246</v>
      </c>
      <c r="B250" s="10"/>
      <c r="C250" s="19"/>
      <c r="D250" s="10"/>
      <c r="E250" s="64"/>
      <c r="F250" s="71"/>
      <c r="G250" s="46">
        <f t="shared" si="45"/>
        <v>0</v>
      </c>
      <c r="H250" s="78">
        <v>0</v>
      </c>
      <c r="I250" s="76">
        <v>0</v>
      </c>
      <c r="J250" s="46">
        <f t="shared" si="46"/>
        <v>0</v>
      </c>
      <c r="K250" s="72"/>
      <c r="L250" s="20"/>
      <c r="M250" s="65">
        <f t="shared" si="33"/>
        <v>0</v>
      </c>
      <c r="N250" s="17" t="s">
        <v>16</v>
      </c>
      <c r="O250" s="18"/>
      <c r="P250" s="23">
        <f t="shared" si="34"/>
        <v>0</v>
      </c>
      <c r="Q250" s="90"/>
      <c r="R250" s="43">
        <f t="shared" si="35"/>
        <v>0</v>
      </c>
    </row>
    <row r="251" spans="1:18" ht="24.6" x14ac:dyDescent="0.65">
      <c r="A251" s="10">
        <v>247</v>
      </c>
      <c r="B251" s="10"/>
      <c r="C251" s="19"/>
      <c r="D251" s="10"/>
      <c r="E251" s="64"/>
      <c r="F251" s="71"/>
      <c r="G251" s="46">
        <f t="shared" si="45"/>
        <v>0</v>
      </c>
      <c r="H251" s="78">
        <v>0</v>
      </c>
      <c r="I251" s="76">
        <v>0</v>
      </c>
      <c r="J251" s="46">
        <f t="shared" si="46"/>
        <v>0</v>
      </c>
      <c r="K251" s="72"/>
      <c r="L251" s="20"/>
      <c r="M251" s="65">
        <f t="shared" si="33"/>
        <v>0</v>
      </c>
      <c r="N251" s="17" t="s">
        <v>16</v>
      </c>
      <c r="O251" s="18"/>
      <c r="P251" s="23">
        <f t="shared" si="34"/>
        <v>0</v>
      </c>
      <c r="Q251" s="90"/>
      <c r="R251" s="43">
        <f t="shared" si="35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/>
      <c r="F252" s="71"/>
      <c r="G252" s="46">
        <f t="shared" si="45"/>
        <v>0</v>
      </c>
      <c r="H252" s="78">
        <v>0</v>
      </c>
      <c r="I252" s="76">
        <v>0</v>
      </c>
      <c r="J252" s="46">
        <f t="shared" si="46"/>
        <v>0</v>
      </c>
      <c r="K252" s="72"/>
      <c r="L252" s="20"/>
      <c r="M252" s="65">
        <f t="shared" si="33"/>
        <v>0</v>
      </c>
      <c r="N252" s="17" t="s">
        <v>16</v>
      </c>
      <c r="O252" s="18"/>
      <c r="P252" s="23">
        <f t="shared" si="34"/>
        <v>0</v>
      </c>
      <c r="Q252" s="90"/>
      <c r="R252" s="43">
        <f t="shared" si="35"/>
        <v>0</v>
      </c>
    </row>
    <row r="253" spans="1:18" ht="24.6" x14ac:dyDescent="0.65">
      <c r="A253" s="10">
        <v>249</v>
      </c>
      <c r="B253" s="10"/>
      <c r="C253" s="19"/>
      <c r="D253" s="10"/>
      <c r="E253" s="64"/>
      <c r="F253" s="71"/>
      <c r="G253" s="46">
        <f t="shared" ref="G253" si="57">E253+F253</f>
        <v>0</v>
      </c>
      <c r="H253" s="78">
        <v>0</v>
      </c>
      <c r="I253" s="76">
        <v>0</v>
      </c>
      <c r="J253" s="46">
        <f t="shared" ref="J253" si="58">+G253-H253-K253-I253</f>
        <v>0</v>
      </c>
      <c r="K253" s="72"/>
      <c r="L253" s="20"/>
      <c r="M253" s="65">
        <f t="shared" ref="M253" si="59">+L253*K253</f>
        <v>0</v>
      </c>
      <c r="N253" s="17" t="s">
        <v>16</v>
      </c>
      <c r="O253" s="18"/>
      <c r="P253" s="23">
        <f t="shared" ref="P253" si="60">SUM(M253-O253)</f>
        <v>0</v>
      </c>
      <c r="Q253" s="90"/>
      <c r="R253" s="43">
        <f t="shared" ref="R253" si="61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/>
      <c r="F254" s="71"/>
      <c r="G254" s="46">
        <f t="shared" si="45"/>
        <v>0</v>
      </c>
      <c r="H254" s="78">
        <v>0</v>
      </c>
      <c r="I254" s="76">
        <v>0</v>
      </c>
      <c r="J254" s="46">
        <f t="shared" si="46"/>
        <v>0</v>
      </c>
      <c r="K254" s="72"/>
      <c r="L254" s="20"/>
      <c r="M254" s="65">
        <f t="shared" si="33"/>
        <v>0</v>
      </c>
      <c r="N254" s="17" t="s">
        <v>16</v>
      </c>
      <c r="O254" s="18"/>
      <c r="P254" s="23">
        <f t="shared" si="34"/>
        <v>0</v>
      </c>
      <c r="Q254" s="90"/>
      <c r="R254" s="43">
        <f t="shared" si="35"/>
        <v>0</v>
      </c>
    </row>
    <row r="255" spans="1:18" ht="24.6" x14ac:dyDescent="0.65">
      <c r="A255" s="10">
        <v>251</v>
      </c>
      <c r="B255" s="10"/>
      <c r="C255" s="19"/>
      <c r="D255" s="10"/>
      <c r="E255" s="64"/>
      <c r="F255" s="71"/>
      <c r="G255" s="46">
        <f t="shared" si="45"/>
        <v>0</v>
      </c>
      <c r="H255" s="78">
        <v>0</v>
      </c>
      <c r="I255" s="76">
        <v>0</v>
      </c>
      <c r="J255" s="46">
        <f t="shared" si="46"/>
        <v>0</v>
      </c>
      <c r="K255" s="72"/>
      <c r="L255" s="20"/>
      <c r="M255" s="65">
        <f t="shared" si="33"/>
        <v>0</v>
      </c>
      <c r="N255" s="17" t="s">
        <v>16</v>
      </c>
      <c r="O255" s="18"/>
      <c r="P255" s="23">
        <f t="shared" si="34"/>
        <v>0</v>
      </c>
      <c r="Q255" s="90"/>
      <c r="R255" s="43">
        <f t="shared" si="35"/>
        <v>0</v>
      </c>
    </row>
    <row r="256" spans="1:18" ht="24.6" x14ac:dyDescent="0.65">
      <c r="A256" s="10">
        <v>252</v>
      </c>
      <c r="B256" s="10"/>
      <c r="C256" s="19"/>
      <c r="D256" s="10"/>
      <c r="E256" s="64"/>
      <c r="F256" s="71"/>
      <c r="G256" s="46">
        <f t="shared" si="45"/>
        <v>0</v>
      </c>
      <c r="H256" s="78">
        <v>0</v>
      </c>
      <c r="I256" s="76">
        <v>0</v>
      </c>
      <c r="J256" s="46">
        <f t="shared" si="46"/>
        <v>0</v>
      </c>
      <c r="K256" s="72"/>
      <c r="L256" s="20"/>
      <c r="M256" s="65">
        <f t="shared" si="33"/>
        <v>0</v>
      </c>
      <c r="N256" s="17" t="s">
        <v>16</v>
      </c>
      <c r="O256" s="18"/>
      <c r="P256" s="23">
        <f t="shared" si="34"/>
        <v>0</v>
      </c>
      <c r="Q256" s="90"/>
      <c r="R256" s="43">
        <f t="shared" si="35"/>
        <v>0</v>
      </c>
    </row>
    <row r="257" spans="1:21" ht="24.6" x14ac:dyDescent="0.65">
      <c r="A257" s="10">
        <v>253</v>
      </c>
      <c r="B257" s="10"/>
      <c r="C257" s="19"/>
      <c r="D257" s="10"/>
      <c r="E257" s="64"/>
      <c r="F257" s="71"/>
      <c r="G257" s="46">
        <f t="shared" ref="G257" si="62">E257+F257</f>
        <v>0</v>
      </c>
      <c r="H257" s="78">
        <v>0</v>
      </c>
      <c r="I257" s="76">
        <v>0</v>
      </c>
      <c r="J257" s="46">
        <f t="shared" ref="J257" si="63">+G257-H257-K257-I257</f>
        <v>0</v>
      </c>
      <c r="K257" s="72"/>
      <c r="L257" s="20"/>
      <c r="M257" s="65">
        <f t="shared" ref="M257" si="64">+L257*K257</f>
        <v>0</v>
      </c>
      <c r="N257" s="17" t="s">
        <v>16</v>
      </c>
      <c r="O257" s="18"/>
      <c r="P257" s="23">
        <f t="shared" ref="P257" si="65">SUM(M257-O257)</f>
        <v>0</v>
      </c>
      <c r="Q257" s="90"/>
      <c r="R257" s="43">
        <f t="shared" ref="R257" si="66">+K257*Q257</f>
        <v>0</v>
      </c>
    </row>
    <row r="258" spans="1:21" ht="24.6" x14ac:dyDescent="0.65">
      <c r="A258" s="10">
        <v>254</v>
      </c>
      <c r="B258" s="10"/>
      <c r="C258" s="19"/>
      <c r="D258" s="10"/>
      <c r="E258" s="64"/>
      <c r="F258" s="71"/>
      <c r="G258" s="46">
        <f t="shared" si="45"/>
        <v>0</v>
      </c>
      <c r="H258" s="78">
        <v>0</v>
      </c>
      <c r="I258" s="76">
        <v>0</v>
      </c>
      <c r="J258" s="46">
        <f t="shared" si="46"/>
        <v>0</v>
      </c>
      <c r="K258" s="72"/>
      <c r="L258" s="20"/>
      <c r="M258" s="65">
        <f t="shared" si="33"/>
        <v>0</v>
      </c>
      <c r="N258" s="17" t="s">
        <v>16</v>
      </c>
      <c r="O258" s="18"/>
      <c r="P258" s="23">
        <f t="shared" si="34"/>
        <v>0</v>
      </c>
      <c r="Q258" s="90"/>
      <c r="R258" s="43">
        <f t="shared" si="35"/>
        <v>0</v>
      </c>
    </row>
    <row r="259" spans="1:21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67">E259+F259</f>
        <v>0</v>
      </c>
      <c r="H259" s="78">
        <v>0</v>
      </c>
      <c r="I259" s="76">
        <v>0</v>
      </c>
      <c r="J259" s="46">
        <f t="shared" ref="J259" si="68">+G259-H259-K259-I259</f>
        <v>0</v>
      </c>
      <c r="K259" s="72"/>
      <c r="L259" s="20"/>
      <c r="M259" s="65">
        <f t="shared" ref="M259" si="69">+L259*K259</f>
        <v>0</v>
      </c>
      <c r="N259" s="17" t="s">
        <v>16</v>
      </c>
      <c r="O259" s="18"/>
      <c r="P259" s="23">
        <f t="shared" ref="P259" si="70">SUM(M259-O259)</f>
        <v>0</v>
      </c>
      <c r="Q259" s="90"/>
      <c r="R259" s="43">
        <f t="shared" ref="R259" si="71">+K259*Q259</f>
        <v>0</v>
      </c>
    </row>
    <row r="260" spans="1:21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1651.1000000000001</v>
      </c>
      <c r="S260" s="75"/>
    </row>
    <row r="261" spans="1:21" ht="25.5" customHeight="1" x14ac:dyDescent="0.6">
      <c r="A261" s="1"/>
      <c r="E261" s="1"/>
      <c r="F261" s="1"/>
      <c r="G261" s="24"/>
      <c r="H261" s="25"/>
      <c r="I261" s="25"/>
      <c r="J261" s="24"/>
      <c r="K261" s="189" t="s">
        <v>212</v>
      </c>
      <c r="L261" s="190"/>
      <c r="M261" s="30">
        <f>+O260</f>
        <v>0</v>
      </c>
      <c r="N261" s="27"/>
      <c r="O261" s="29"/>
    </row>
    <row r="262" spans="1:21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4613</v>
      </c>
    </row>
    <row r="263" spans="1:21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1870</v>
      </c>
      <c r="O264" s="2">
        <v>30</v>
      </c>
      <c r="P264" s="2">
        <v>20</v>
      </c>
      <c r="Q264" s="2">
        <v>505</v>
      </c>
      <c r="R264" s="2">
        <v>940</v>
      </c>
      <c r="S264" s="2">
        <v>200</v>
      </c>
      <c r="T264" s="2">
        <v>150</v>
      </c>
      <c r="U264" s="2">
        <v>25</v>
      </c>
    </row>
    <row r="265" spans="1:21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1186</v>
      </c>
      <c r="P267" s="122" t="s">
        <v>1434</v>
      </c>
      <c r="Q267" s="123" t="s">
        <v>1435</v>
      </c>
      <c r="R267" s="124" t="s">
        <v>1436</v>
      </c>
    </row>
    <row r="268" spans="1:21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1557</v>
      </c>
      <c r="P268" s="125"/>
      <c r="Q268" s="125"/>
      <c r="R268" s="125"/>
    </row>
    <row r="269" spans="1:21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1582</v>
      </c>
      <c r="P269" s="125"/>
      <c r="Q269" s="125"/>
      <c r="R269" s="125"/>
    </row>
    <row r="270" spans="1:21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25</v>
      </c>
      <c r="P270" s="125"/>
      <c r="Q270" s="125"/>
      <c r="R270" s="125"/>
    </row>
    <row r="271" spans="1:21" ht="24.6" x14ac:dyDescent="0.65">
      <c r="E271" s="1"/>
      <c r="F271" s="1"/>
      <c r="J271" s="2"/>
      <c r="L271" s="34" t="s">
        <v>211</v>
      </c>
      <c r="M271" s="35"/>
      <c r="N271" s="33">
        <f>+N269-N268</f>
        <v>25</v>
      </c>
      <c r="P271" s="126"/>
      <c r="Q271" s="126"/>
      <c r="R271" s="126"/>
    </row>
    <row r="272" spans="1:21" x14ac:dyDescent="0.6">
      <c r="J272" s="2"/>
      <c r="L272" s="2"/>
      <c r="P272" s="126"/>
      <c r="Q272" s="126"/>
      <c r="R272" s="126"/>
    </row>
    <row r="273" spans="10:18" ht="24.6" x14ac:dyDescent="0.65">
      <c r="J273" s="2"/>
      <c r="L273" s="73" t="s">
        <v>272</v>
      </c>
      <c r="M273" s="2" t="s">
        <v>307</v>
      </c>
      <c r="P273" s="127"/>
      <c r="Q273" s="127"/>
      <c r="R273" s="127"/>
    </row>
    <row r="274" spans="10:18" x14ac:dyDescent="0.6">
      <c r="J274" s="2"/>
      <c r="L274" s="2"/>
      <c r="P274" s="128">
        <f>SUM(P268:P273)</f>
        <v>0</v>
      </c>
      <c r="Q274" s="128">
        <f>SUM(Q268:Q273)</f>
        <v>0</v>
      </c>
      <c r="R274" s="128">
        <f>SUM(R268:R273)</f>
        <v>0</v>
      </c>
    </row>
    <row r="275" spans="10:18" x14ac:dyDescent="0.6">
      <c r="J275" s="2"/>
      <c r="L275" s="2"/>
      <c r="P275" s="129" t="s">
        <v>1437</v>
      </c>
      <c r="Q275" s="130">
        <f>Q274*30/100</f>
        <v>0</v>
      </c>
      <c r="R275" s="130">
        <f>R274*30/100</f>
        <v>0</v>
      </c>
    </row>
    <row r="276" spans="10:18" x14ac:dyDescent="0.6">
      <c r="J276" s="2"/>
      <c r="L276" s="2" t="s">
        <v>1451</v>
      </c>
      <c r="P276" s="129" t="s">
        <v>1438</v>
      </c>
      <c r="Q276" s="130">
        <f>Q275*7/100</f>
        <v>0</v>
      </c>
      <c r="R276" s="130">
        <f>R275*7/100</f>
        <v>0</v>
      </c>
    </row>
    <row r="277" spans="10:18" x14ac:dyDescent="0.6">
      <c r="J277" s="2"/>
      <c r="L277" s="2"/>
      <c r="P277" s="131" t="s">
        <v>5</v>
      </c>
      <c r="Q277" s="132">
        <f>Q274-Q275-Q276</f>
        <v>0</v>
      </c>
      <c r="R277" s="132">
        <f>R274-R275-R276</f>
        <v>0</v>
      </c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>
    <filterColumn colId="15">
      <filters blank="1">
        <filter val="-"/>
        <filter val="10.00"/>
        <filter val="100.00"/>
        <filter val="12.00"/>
        <filter val="120.00"/>
        <filter val="140.00"/>
        <filter val="20"/>
        <filter val="25.00"/>
        <filter val="255.00"/>
        <filter val="30.00"/>
        <filter val="350.00"/>
        <filter val="40.00"/>
        <filter val="50.00"/>
        <filter val="60.00"/>
        <filter val="75.00"/>
        <filter val="80.00"/>
        <filter val="880.00"/>
        <filter val="90.00"/>
        <filter val="Rookie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C245" sqref="C245"/>
      <selection pane="topRight" activeCell="C245" sqref="C245"/>
      <selection pane="bottomLeft" activeCell="C245" sqref="C245"/>
      <selection pane="bottomRight" activeCell="C245" sqref="C245"/>
    </sheetView>
  </sheetViews>
  <sheetFormatPr defaultColWidth="9" defaultRowHeight="24" x14ac:dyDescent="0.6"/>
  <cols>
    <col min="1" max="1" width="6.69921875" style="2" customWidth="1"/>
    <col min="2" max="2" width="15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78" t="s">
        <v>1431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Q2" s="89"/>
    </row>
    <row r="3" spans="1:18" s="5" customFormat="1" ht="26.4" customHeight="1" x14ac:dyDescent="0.7">
      <c r="A3" s="191" t="s">
        <v>1</v>
      </c>
      <c r="B3" s="191" t="s">
        <v>1368</v>
      </c>
      <c r="C3" s="191" t="s">
        <v>2</v>
      </c>
      <c r="D3" s="191" t="s">
        <v>1369</v>
      </c>
      <c r="E3" s="193" t="s">
        <v>3</v>
      </c>
      <c r="F3" s="193" t="s">
        <v>4</v>
      </c>
      <c r="G3" s="193" t="s">
        <v>5</v>
      </c>
      <c r="H3" s="77" t="s">
        <v>6</v>
      </c>
      <c r="I3" s="179" t="s">
        <v>273</v>
      </c>
      <c r="J3" s="193" t="s">
        <v>7</v>
      </c>
      <c r="K3" s="194" t="s">
        <v>8</v>
      </c>
      <c r="L3" s="194"/>
      <c r="M3" s="194"/>
      <c r="N3" s="193" t="s">
        <v>9</v>
      </c>
      <c r="O3" s="195" t="s">
        <v>10</v>
      </c>
      <c r="Q3" s="196" t="s">
        <v>274</v>
      </c>
      <c r="R3" s="187" t="s">
        <v>275</v>
      </c>
    </row>
    <row r="4" spans="1:18" s="5" customFormat="1" ht="26.4" x14ac:dyDescent="0.7">
      <c r="A4" s="192"/>
      <c r="B4" s="192"/>
      <c r="C4" s="192"/>
      <c r="D4" s="192"/>
      <c r="E4" s="193"/>
      <c r="F4" s="193"/>
      <c r="G4" s="193"/>
      <c r="H4" s="77" t="s">
        <v>11</v>
      </c>
      <c r="I4" s="180"/>
      <c r="J4" s="193"/>
      <c r="K4" s="69" t="s">
        <v>12</v>
      </c>
      <c r="L4" s="70" t="s">
        <v>13</v>
      </c>
      <c r="M4" s="69" t="s">
        <v>14</v>
      </c>
      <c r="N4" s="193"/>
      <c r="O4" s="195"/>
      <c r="Q4" s="197"/>
      <c r="R4" s="188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+'1'!J5</f>
        <v>21</v>
      </c>
      <c r="F5" s="71"/>
      <c r="G5" s="46">
        <f t="shared" ref="G5:G68" si="0">E5+F5</f>
        <v>21</v>
      </c>
      <c r="H5" s="78">
        <v>0</v>
      </c>
      <c r="I5" s="76">
        <v>0</v>
      </c>
      <c r="J5" s="46">
        <f t="shared" ref="J5:J26" si="1">+G5-H5-K5-I5</f>
        <v>20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50</v>
      </c>
      <c r="P5" s="23">
        <f>SUM(M5-O5)</f>
        <v>0</v>
      </c>
      <c r="Q5" s="90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+'1'!J6</f>
        <v>74</v>
      </c>
      <c r="F6" s="71"/>
      <c r="G6" s="46">
        <f t="shared" si="0"/>
        <v>74</v>
      </c>
      <c r="H6" s="78">
        <v>0</v>
      </c>
      <c r="I6" s="76">
        <v>0</v>
      </c>
      <c r="J6" s="46">
        <f t="shared" si="1"/>
        <v>71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>
        <v>150</v>
      </c>
      <c r="P6" s="104">
        <f t="shared" ref="P6:P80" si="3">SUM(M6-O6)</f>
        <v>150</v>
      </c>
      <c r="Q6" s="90">
        <v>39.29</v>
      </c>
      <c r="R6" s="43">
        <f t="shared" ref="R6:R80" si="4">+K6*Q6</f>
        <v>117.87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10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25</v>
      </c>
      <c r="P11" s="104">
        <f t="shared" si="3"/>
        <v>25</v>
      </c>
      <c r="Q11" s="90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+'1'!J16</f>
        <v>3</v>
      </c>
      <c r="F16" s="71"/>
      <c r="G16" s="46">
        <f t="shared" si="0"/>
        <v>3</v>
      </c>
      <c r="H16" s="78">
        <v>0</v>
      </c>
      <c r="I16" s="76">
        <v>0</v>
      </c>
      <c r="J16" s="46">
        <f t="shared" si="1"/>
        <v>3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+'1'!J22</f>
        <v>28</v>
      </c>
      <c r="F22" s="71"/>
      <c r="G22" s="46">
        <f t="shared" si="0"/>
        <v>28</v>
      </c>
      <c r="H22" s="78">
        <v>0</v>
      </c>
      <c r="I22" s="76">
        <v>0</v>
      </c>
      <c r="J22" s="46">
        <f t="shared" si="1"/>
        <v>28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si="0"/>
        <v>0</v>
      </c>
      <c r="H27" s="78">
        <v>0</v>
      </c>
      <c r="I27" s="76">
        <v>0</v>
      </c>
      <c r="J27" s="46">
        <f t="shared" ref="J27:J93" si="5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+'1'!J28</f>
        <v>8</v>
      </c>
      <c r="F28" s="71"/>
      <c r="G28" s="46">
        <f t="shared" si="0"/>
        <v>8</v>
      </c>
      <c r="H28" s="78">
        <v>0</v>
      </c>
      <c r="I28" s="76">
        <v>0</v>
      </c>
      <c r="J28" s="46">
        <f t="shared" si="5"/>
        <v>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+'1'!J29</f>
        <v>2</v>
      </c>
      <c r="F29" s="71"/>
      <c r="G29" s="46">
        <f t="shared" si="0"/>
        <v>2</v>
      </c>
      <c r="H29" s="78">
        <v>0</v>
      </c>
      <c r="I29" s="76">
        <v>0</v>
      </c>
      <c r="J29" s="46">
        <f t="shared" si="5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0"/>
        <v>0</v>
      </c>
      <c r="H30" s="78">
        <v>0</v>
      </c>
      <c r="I30" s="76">
        <v>0</v>
      </c>
      <c r="J30" s="46">
        <f t="shared" si="5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+'1'!J31</f>
        <v>22</v>
      </c>
      <c r="F31" s="71"/>
      <c r="G31" s="46">
        <f t="shared" si="0"/>
        <v>22</v>
      </c>
      <c r="H31" s="78">
        <v>0</v>
      </c>
      <c r="I31" s="76">
        <v>0</v>
      </c>
      <c r="J31" s="46">
        <f t="shared" si="5"/>
        <v>22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+'1'!J32</f>
        <v>0</v>
      </c>
      <c r="F32" s="71"/>
      <c r="G32" s="46">
        <f t="shared" si="0"/>
        <v>0</v>
      </c>
      <c r="H32" s="78">
        <v>0</v>
      </c>
      <c r="I32" s="76">
        <v>0</v>
      </c>
      <c r="J32" s="46">
        <f t="shared" si="5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0"/>
        <v>0</v>
      </c>
      <c r="H33" s="78">
        <v>0</v>
      </c>
      <c r="I33" s="76">
        <v>0</v>
      </c>
      <c r="J33" s="46">
        <f t="shared" si="5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0"/>
        <v>0</v>
      </c>
      <c r="H34" s="78">
        <v>0</v>
      </c>
      <c r="I34" s="76">
        <v>0</v>
      </c>
      <c r="J34" s="46">
        <f t="shared" si="5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+'1'!J35</f>
        <v>0</v>
      </c>
      <c r="F35" s="71"/>
      <c r="G35" s="46">
        <f t="shared" si="0"/>
        <v>0</v>
      </c>
      <c r="H35" s="78">
        <v>0</v>
      </c>
      <c r="I35" s="76">
        <v>0</v>
      </c>
      <c r="J35" s="46">
        <f t="shared" si="5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+'1'!J36</f>
        <v>0</v>
      </c>
      <c r="F36" s="71"/>
      <c r="G36" s="46">
        <f t="shared" si="0"/>
        <v>0</v>
      </c>
      <c r="H36" s="78">
        <v>0</v>
      </c>
      <c r="I36" s="76">
        <v>0</v>
      </c>
      <c r="J36" s="46">
        <f t="shared" si="5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0"/>
        <v>0</v>
      </c>
      <c r="H37" s="78">
        <v>0</v>
      </c>
      <c r="I37" s="76">
        <v>0</v>
      </c>
      <c r="J37" s="46">
        <f t="shared" si="5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+'1'!J38</f>
        <v>0</v>
      </c>
      <c r="F38" s="71"/>
      <c r="G38" s="46">
        <f t="shared" si="0"/>
        <v>0</v>
      </c>
      <c r="H38" s="78">
        <v>0</v>
      </c>
      <c r="I38" s="76">
        <v>0</v>
      </c>
      <c r="J38" s="46">
        <f t="shared" si="5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+'1'!J39</f>
        <v>1</v>
      </c>
      <c r="F39" s="71"/>
      <c r="G39" s="46">
        <f t="shared" si="0"/>
        <v>1</v>
      </c>
      <c r="H39" s="78">
        <v>0</v>
      </c>
      <c r="I39" s="76">
        <v>0</v>
      </c>
      <c r="J39" s="46">
        <f t="shared" si="5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+'1'!J40</f>
        <v>4</v>
      </c>
      <c r="F40" s="71"/>
      <c r="G40" s="46">
        <f t="shared" si="0"/>
        <v>4</v>
      </c>
      <c r="H40" s="78">
        <v>0</v>
      </c>
      <c r="I40" s="76">
        <v>0</v>
      </c>
      <c r="J40" s="46">
        <f t="shared" si="5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+'1'!J41</f>
        <v>4</v>
      </c>
      <c r="F41" s="71"/>
      <c r="G41" s="46">
        <f t="shared" si="0"/>
        <v>4</v>
      </c>
      <c r="H41" s="78">
        <v>0</v>
      </c>
      <c r="I41" s="76">
        <v>0</v>
      </c>
      <c r="J41" s="46">
        <f t="shared" si="5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+'1'!J42</f>
        <v>0</v>
      </c>
      <c r="F42" s="71"/>
      <c r="G42" s="46">
        <f t="shared" si="0"/>
        <v>0</v>
      </c>
      <c r="H42" s="78">
        <v>0</v>
      </c>
      <c r="I42" s="76">
        <v>0</v>
      </c>
      <c r="J42" s="46">
        <f t="shared" si="5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+'1'!J43</f>
        <v>0</v>
      </c>
      <c r="F43" s="71"/>
      <c r="G43" s="46">
        <f t="shared" si="0"/>
        <v>0</v>
      </c>
      <c r="H43" s="78">
        <v>0</v>
      </c>
      <c r="I43" s="76">
        <v>0</v>
      </c>
      <c r="J43" s="46">
        <f t="shared" si="5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+'1'!J44</f>
        <v>0</v>
      </c>
      <c r="F44" s="71"/>
      <c r="G44" s="46">
        <f t="shared" si="0"/>
        <v>0</v>
      </c>
      <c r="H44" s="78">
        <v>0</v>
      </c>
      <c r="I44" s="76">
        <v>0</v>
      </c>
      <c r="J44" s="46">
        <f t="shared" si="5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0"/>
        <v>0</v>
      </c>
      <c r="H45" s="78">
        <v>0</v>
      </c>
      <c r="I45" s="76">
        <v>0</v>
      </c>
      <c r="J45" s="46">
        <f t="shared" si="5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+'1'!J46</f>
        <v>15</v>
      </c>
      <c r="F46" s="71"/>
      <c r="G46" s="46">
        <f t="shared" si="0"/>
        <v>15</v>
      </c>
      <c r="H46" s="78">
        <v>0</v>
      </c>
      <c r="I46" s="76">
        <v>0</v>
      </c>
      <c r="J46" s="46">
        <f t="shared" si="5"/>
        <v>15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+'1'!J47</f>
        <v>13</v>
      </c>
      <c r="F47" s="71"/>
      <c r="G47" s="46">
        <f t="shared" si="0"/>
        <v>13</v>
      </c>
      <c r="H47" s="78">
        <v>0</v>
      </c>
      <c r="I47" s="76">
        <v>0</v>
      </c>
      <c r="J47" s="46">
        <f t="shared" si="5"/>
        <v>12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>
        <v>25</v>
      </c>
      <c r="P47" s="104">
        <f t="shared" si="3"/>
        <v>25</v>
      </c>
      <c r="Q47" s="90">
        <v>19.21</v>
      </c>
      <c r="R47" s="43">
        <f t="shared" si="4"/>
        <v>19.21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+'1'!J48</f>
        <v>7</v>
      </c>
      <c r="F48" s="71"/>
      <c r="G48" s="46">
        <f t="shared" si="0"/>
        <v>7</v>
      </c>
      <c r="H48" s="78">
        <v>0</v>
      </c>
      <c r="I48" s="76">
        <v>0</v>
      </c>
      <c r="J48" s="46">
        <f t="shared" si="5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+'1'!J49</f>
        <v>7</v>
      </c>
      <c r="F49" s="71"/>
      <c r="G49" s="46">
        <f t="shared" si="0"/>
        <v>7</v>
      </c>
      <c r="H49" s="78">
        <v>0</v>
      </c>
      <c r="I49" s="76">
        <v>0</v>
      </c>
      <c r="J49" s="46">
        <f t="shared" si="5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+'1'!J50</f>
        <v>9</v>
      </c>
      <c r="F50" s="71"/>
      <c r="G50" s="46">
        <f t="shared" si="0"/>
        <v>9</v>
      </c>
      <c r="H50" s="78">
        <v>0</v>
      </c>
      <c r="I50" s="76">
        <v>0</v>
      </c>
      <c r="J50" s="46">
        <f t="shared" si="5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+'1'!J51</f>
        <v>6</v>
      </c>
      <c r="F51" s="71"/>
      <c r="G51" s="46">
        <f t="shared" si="0"/>
        <v>6</v>
      </c>
      <c r="H51" s="78">
        <v>0</v>
      </c>
      <c r="I51" s="76">
        <v>0</v>
      </c>
      <c r="J51" s="46">
        <f t="shared" si="5"/>
        <v>6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0"/>
        <v>0</v>
      </c>
      <c r="H52" s="78">
        <v>0</v>
      </c>
      <c r="I52" s="76">
        <v>0</v>
      </c>
      <c r="J52" s="46">
        <f t="shared" si="5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+'1'!J53</f>
        <v>10</v>
      </c>
      <c r="F53" s="71"/>
      <c r="G53" s="46">
        <f t="shared" si="0"/>
        <v>10</v>
      </c>
      <c r="H53" s="78">
        <v>0</v>
      </c>
      <c r="I53" s="76">
        <v>0</v>
      </c>
      <c r="J53" s="46">
        <f t="shared" si="5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0"/>
        <v>0</v>
      </c>
      <c r="H54" s="78">
        <v>0</v>
      </c>
      <c r="I54" s="76">
        <v>0</v>
      </c>
      <c r="J54" s="46">
        <f t="shared" si="5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+'1'!J55</f>
        <v>2</v>
      </c>
      <c r="F55" s="71"/>
      <c r="G55" s="46">
        <f t="shared" si="0"/>
        <v>2</v>
      </c>
      <c r="H55" s="78">
        <v>0</v>
      </c>
      <c r="I55" s="76">
        <v>0</v>
      </c>
      <c r="J55" s="46">
        <f t="shared" si="5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+'1'!J56</f>
        <v>0</v>
      </c>
      <c r="F56" s="71"/>
      <c r="G56" s="46">
        <f t="shared" si="0"/>
        <v>0</v>
      </c>
      <c r="H56" s="78">
        <v>0</v>
      </c>
      <c r="I56" s="76">
        <v>0</v>
      </c>
      <c r="J56" s="46">
        <f t="shared" si="5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+'1'!J57</f>
        <v>3</v>
      </c>
      <c r="F57" s="71"/>
      <c r="G57" s="46">
        <f t="shared" si="0"/>
        <v>3</v>
      </c>
      <c r="H57" s="78">
        <v>0</v>
      </c>
      <c r="I57" s="76">
        <v>0</v>
      </c>
      <c r="J57" s="46">
        <f t="shared" si="5"/>
        <v>2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120</v>
      </c>
      <c r="P57" s="23">
        <f t="shared" si="3"/>
        <v>0</v>
      </c>
      <c r="Q57" s="90">
        <v>31.46</v>
      </c>
      <c r="R57" s="43">
        <f t="shared" si="4"/>
        <v>31.46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+'1'!J58</f>
        <v>0</v>
      </c>
      <c r="F58" s="71"/>
      <c r="G58" s="46">
        <f t="shared" si="0"/>
        <v>0</v>
      </c>
      <c r="H58" s="78">
        <v>0</v>
      </c>
      <c r="I58" s="76">
        <v>0</v>
      </c>
      <c r="J58" s="46">
        <f t="shared" si="5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+'1'!J59</f>
        <v>0</v>
      </c>
      <c r="F59" s="71"/>
      <c r="G59" s="46">
        <f t="shared" si="0"/>
        <v>0</v>
      </c>
      <c r="H59" s="78">
        <v>0</v>
      </c>
      <c r="I59" s="76">
        <v>0</v>
      </c>
      <c r="J59" s="46">
        <f t="shared" si="5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0"/>
        <v>0</v>
      </c>
      <c r="H60" s="78">
        <v>0</v>
      </c>
      <c r="I60" s="76">
        <v>0</v>
      </c>
      <c r="J60" s="46">
        <f t="shared" si="5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0"/>
        <v>0</v>
      </c>
      <c r="H61" s="78">
        <v>0</v>
      </c>
      <c r="I61" s="76">
        <v>0</v>
      </c>
      <c r="J61" s="46">
        <f t="shared" si="5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+'1'!J62</f>
        <v>3</v>
      </c>
      <c r="F62" s="71"/>
      <c r="G62" s="46">
        <f t="shared" si="0"/>
        <v>3</v>
      </c>
      <c r="H62" s="78">
        <v>0</v>
      </c>
      <c r="I62" s="76">
        <v>0</v>
      </c>
      <c r="J62" s="46">
        <f t="shared" si="5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+'1'!J63</f>
        <v>0</v>
      </c>
      <c r="F63" s="71"/>
      <c r="G63" s="46">
        <f t="shared" si="0"/>
        <v>0</v>
      </c>
      <c r="H63" s="78">
        <v>0</v>
      </c>
      <c r="I63" s="76">
        <v>0</v>
      </c>
      <c r="J63" s="46">
        <f t="shared" si="5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+'1'!J64</f>
        <v>7</v>
      </c>
      <c r="F64" s="71"/>
      <c r="G64" s="46">
        <f t="shared" si="0"/>
        <v>7</v>
      </c>
      <c r="H64" s="78">
        <v>0</v>
      </c>
      <c r="I64" s="76">
        <v>0</v>
      </c>
      <c r="J64" s="46">
        <f t="shared" si="5"/>
        <v>7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+'1'!J65</f>
        <v>6</v>
      </c>
      <c r="F65" s="71"/>
      <c r="G65" s="46">
        <f t="shared" si="0"/>
        <v>6</v>
      </c>
      <c r="H65" s="78">
        <v>0</v>
      </c>
      <c r="I65" s="76">
        <v>0</v>
      </c>
      <c r="J65" s="46">
        <f t="shared" si="5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+'1'!J66</f>
        <v>6</v>
      </c>
      <c r="F66" s="71"/>
      <c r="G66" s="46">
        <f t="shared" si="0"/>
        <v>6</v>
      </c>
      <c r="H66" s="78">
        <v>0</v>
      </c>
      <c r="I66" s="76">
        <v>0</v>
      </c>
      <c r="J66" s="46">
        <f t="shared" si="5"/>
        <v>6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0"/>
        <v>0</v>
      </c>
      <c r="H67" s="78">
        <v>0</v>
      </c>
      <c r="I67" s="76">
        <v>0</v>
      </c>
      <c r="J67" s="46">
        <f t="shared" si="5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0"/>
        <v>0</v>
      </c>
      <c r="H68" s="78">
        <v>0</v>
      </c>
      <c r="I68" s="76">
        <v>0</v>
      </c>
      <c r="J68" s="46">
        <f t="shared" si="5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ref="G69:G132" si="6">E69+F69</f>
        <v>0</v>
      </c>
      <c r="H69" s="78">
        <v>0</v>
      </c>
      <c r="I69" s="76">
        <v>0</v>
      </c>
      <c r="J69" s="46">
        <f t="shared" si="5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5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5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+'1'!J72</f>
        <v>2</v>
      </c>
      <c r="F72" s="71"/>
      <c r="G72" s="46">
        <f t="shared" si="6"/>
        <v>2</v>
      </c>
      <c r="H72" s="78">
        <v>0</v>
      </c>
      <c r="I72" s="76">
        <v>0</v>
      </c>
      <c r="J72" s="46">
        <f t="shared" si="5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5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+'1'!J74</f>
        <v>0</v>
      </c>
      <c r="F74" s="71"/>
      <c r="G74" s="46">
        <f t="shared" si="6"/>
        <v>0</v>
      </c>
      <c r="H74" s="78">
        <v>0</v>
      </c>
      <c r="I74" s="76">
        <v>0</v>
      </c>
      <c r="J74" s="46">
        <f t="shared" si="5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5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65">
      <c r="A76" s="10">
        <v>72</v>
      </c>
      <c r="B76" s="119" t="s">
        <v>1402</v>
      </c>
      <c r="C76" s="19" t="s">
        <v>1401</v>
      </c>
      <c r="D76" s="10" t="s">
        <v>434</v>
      </c>
      <c r="E76" s="64">
        <f>+'1'!J76</f>
        <v>5</v>
      </c>
      <c r="F76" s="71"/>
      <c r="G76" s="46">
        <f t="shared" si="6"/>
        <v>5</v>
      </c>
      <c r="H76" s="78">
        <v>0</v>
      </c>
      <c r="I76" s="76">
        <v>0</v>
      </c>
      <c r="J76" s="46">
        <f>+G76-H76-K76-I76</f>
        <v>4</v>
      </c>
      <c r="K76" s="72">
        <v>1</v>
      </c>
      <c r="L76" s="20">
        <v>39</v>
      </c>
      <c r="M76" s="65">
        <f>+L76*K76</f>
        <v>39</v>
      </c>
      <c r="N76" s="17" t="s">
        <v>16</v>
      </c>
      <c r="O76" s="18">
        <v>14</v>
      </c>
      <c r="P76" s="104">
        <f>SUM(M76-O76)</f>
        <v>25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>
        <f>+'1'!J77</f>
        <v>8</v>
      </c>
      <c r="F77" s="71"/>
      <c r="G77" s="46">
        <f t="shared" si="6"/>
        <v>8</v>
      </c>
      <c r="H77" s="78">
        <v>0</v>
      </c>
      <c r="I77" s="76">
        <v>0</v>
      </c>
      <c r="J77" s="46">
        <f t="shared" si="5"/>
        <v>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4.6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5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5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>
        <f>+'1'!J80</f>
        <v>5</v>
      </c>
      <c r="F80" s="71"/>
      <c r="G80" s="46">
        <f t="shared" si="6"/>
        <v>5</v>
      </c>
      <c r="H80" s="78">
        <v>0</v>
      </c>
      <c r="I80" s="76">
        <v>0</v>
      </c>
      <c r="J80" s="46">
        <f t="shared" si="5"/>
        <v>4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4">
        <f t="shared" si="3"/>
        <v>55</v>
      </c>
      <c r="Q80" s="90">
        <v>14.35</v>
      </c>
      <c r="R80" s="43">
        <f t="shared" si="4"/>
        <v>14.35</v>
      </c>
    </row>
    <row r="81" spans="1:18" ht="24.6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>
        <f>+'1'!J81</f>
        <v>3</v>
      </c>
      <c r="F81" s="71"/>
      <c r="G81" s="46">
        <f t="shared" si="6"/>
        <v>3</v>
      </c>
      <c r="H81" s="78">
        <v>0</v>
      </c>
      <c r="I81" s="76">
        <v>0</v>
      </c>
      <c r="J81" s="46">
        <f t="shared" si="5"/>
        <v>2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04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65">
      <c r="A82" s="10">
        <v>78</v>
      </c>
      <c r="B82" s="119" t="s">
        <v>1332</v>
      </c>
      <c r="C82" s="19" t="s">
        <v>1388</v>
      </c>
      <c r="D82" s="10" t="s">
        <v>566</v>
      </c>
      <c r="E82" s="64">
        <f>+'1'!J82</f>
        <v>0</v>
      </c>
      <c r="F82" s="71"/>
      <c r="G82" s="46">
        <f t="shared" si="6"/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5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5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5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9" t="s">
        <v>1404</v>
      </c>
      <c r="C86" s="19" t="s">
        <v>1403</v>
      </c>
      <c r="D86" s="10" t="s">
        <v>434</v>
      </c>
      <c r="E86" s="64">
        <f>+'1'!J86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5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1429</v>
      </c>
      <c r="D87" s="10" t="s">
        <v>434</v>
      </c>
      <c r="E87" s="64">
        <f>+'1'!J87</f>
        <v>0</v>
      </c>
      <c r="F87" s="71"/>
      <c r="G87" s="46">
        <f t="shared" si="6"/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ref="P87" si="15">SUM(M87-O87)</f>
        <v>0</v>
      </c>
      <c r="Q87" s="90"/>
      <c r="R87" s="43">
        <f t="shared" ref="R87" si="16">+K87*Q87</f>
        <v>0</v>
      </c>
    </row>
    <row r="88" spans="1:18" ht="24.6" x14ac:dyDescent="0.65">
      <c r="A88" s="10">
        <v>84</v>
      </c>
      <c r="B88" s="10">
        <v>1300016</v>
      </c>
      <c r="C88" s="19" t="s">
        <v>1430</v>
      </c>
      <c r="D88" s="10" t="s">
        <v>434</v>
      </c>
      <c r="E88" s="64">
        <f>+'1'!J88</f>
        <v>0</v>
      </c>
      <c r="F88" s="71"/>
      <c r="G88" s="46">
        <f t="shared" si="6"/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ref="P88" si="19">SUM(M88-O88)</f>
        <v>0</v>
      </c>
      <c r="Q88" s="90"/>
      <c r="R88" s="43">
        <f t="shared" ref="R88" si="20">+K88*Q88</f>
        <v>0</v>
      </c>
    </row>
    <row r="89" spans="1:18" ht="24.6" x14ac:dyDescent="0.65">
      <c r="A89" s="10">
        <v>85</v>
      </c>
      <c r="B89" s="10">
        <v>20057017</v>
      </c>
      <c r="C89" s="19" t="s">
        <v>1405</v>
      </c>
      <c r="D89" s="10" t="s">
        <v>434</v>
      </c>
      <c r="E89" s="64">
        <f>+'1'!J89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5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 x14ac:dyDescent="0.65">
      <c r="A90" s="10">
        <v>86</v>
      </c>
      <c r="B90" s="119" t="s">
        <v>1407</v>
      </c>
      <c r="C90" s="19" t="s">
        <v>1406</v>
      </c>
      <c r="D90" s="10" t="s">
        <v>434</v>
      </c>
      <c r="E90" s="64">
        <f>+'1'!J90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5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5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>
        <f>+'1'!J92</f>
        <v>5</v>
      </c>
      <c r="F92" s="71"/>
      <c r="G92" s="46">
        <f t="shared" si="6"/>
        <v>5</v>
      </c>
      <c r="H92" s="78">
        <v>0</v>
      </c>
      <c r="I92" s="76">
        <v>0</v>
      </c>
      <c r="J92" s="46">
        <f t="shared" si="5"/>
        <v>5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6"/>
        <v>0</v>
      </c>
      <c r="H93" s="78">
        <v>0</v>
      </c>
      <c r="I93" s="76">
        <v>0</v>
      </c>
      <c r="J93" s="46">
        <f t="shared" si="5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si="6"/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6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6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6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6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9" t="s">
        <v>1408</v>
      </c>
      <c r="C99" s="19" t="s">
        <v>1371</v>
      </c>
      <c r="D99" s="10" t="s">
        <v>566</v>
      </c>
      <c r="E99" s="64">
        <f>+'1'!J99</f>
        <v>0</v>
      </c>
      <c r="F99" s="71"/>
      <c r="G99" s="46">
        <f t="shared" si="6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ref="P99:P105" si="23">SUM(M99-O99)</f>
        <v>0</v>
      </c>
      <c r="Q99" s="90"/>
      <c r="R99" s="43">
        <f t="shared" ref="R99:R105" si="24">+K99*Q99</f>
        <v>0</v>
      </c>
    </row>
    <row r="100" spans="1:18" ht="24.6" x14ac:dyDescent="0.65">
      <c r="A100" s="10">
        <v>96</v>
      </c>
      <c r="B100" s="119" t="s">
        <v>1409</v>
      </c>
      <c r="C100" s="19" t="s">
        <v>1384</v>
      </c>
      <c r="D100" s="10" t="s">
        <v>434</v>
      </c>
      <c r="E100" s="64">
        <f>+'1'!J100</f>
        <v>0</v>
      </c>
      <c r="F100" s="71"/>
      <c r="G100" s="46">
        <f t="shared" si="6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23"/>
        <v>0</v>
      </c>
      <c r="Q100" s="90"/>
      <c r="R100" s="43">
        <f t="shared" si="24"/>
        <v>0</v>
      </c>
    </row>
    <row r="101" spans="1:18" ht="24.6" x14ac:dyDescent="0.65">
      <c r="A101" s="10">
        <v>97</v>
      </c>
      <c r="B101" s="119" t="s">
        <v>1410</v>
      </c>
      <c r="C101" s="19" t="s">
        <v>1385</v>
      </c>
      <c r="D101" s="10" t="s">
        <v>434</v>
      </c>
      <c r="E101" s="64">
        <f>+'1'!J101</f>
        <v>0</v>
      </c>
      <c r="F101" s="71"/>
      <c r="G101" s="46">
        <f t="shared" si="6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23"/>
        <v>0</v>
      </c>
      <c r="Q101" s="90"/>
      <c r="R101" s="43">
        <f t="shared" si="24"/>
        <v>0</v>
      </c>
    </row>
    <row r="102" spans="1:18" ht="24.6" x14ac:dyDescent="0.65">
      <c r="A102" s="10">
        <v>98</v>
      </c>
      <c r="B102" s="10">
        <v>20057679</v>
      </c>
      <c r="C102" s="19" t="s">
        <v>1399</v>
      </c>
      <c r="D102" s="10" t="s">
        <v>566</v>
      </c>
      <c r="E102" s="64">
        <f>+'1'!J102</f>
        <v>3</v>
      </c>
      <c r="F102" s="71"/>
      <c r="G102" s="46">
        <f t="shared" si="6"/>
        <v>3</v>
      </c>
      <c r="H102" s="78">
        <v>0</v>
      </c>
      <c r="I102" s="76">
        <v>0</v>
      </c>
      <c r="J102" s="46">
        <f t="shared" ref="J102" si="25">+G102-H102-K102-I102</f>
        <v>3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23"/>
        <v>0</v>
      </c>
      <c r="Q102" s="90"/>
      <c r="R102" s="43">
        <f t="shared" si="24"/>
        <v>0</v>
      </c>
    </row>
    <row r="103" spans="1:18" ht="22.95" customHeight="1" x14ac:dyDescent="0.65">
      <c r="A103" s="10">
        <v>99</v>
      </c>
      <c r="B103" s="119" t="s">
        <v>1411</v>
      </c>
      <c r="C103" s="19" t="s">
        <v>1392</v>
      </c>
      <c r="D103" s="10" t="s">
        <v>1393</v>
      </c>
      <c r="E103" s="64">
        <f>+'1'!J103</f>
        <v>0</v>
      </c>
      <c r="F103" s="71"/>
      <c r="G103" s="46">
        <f t="shared" si="6"/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23"/>
        <v>0</v>
      </c>
      <c r="Q103" s="92"/>
      <c r="R103" s="43">
        <f t="shared" si="24"/>
        <v>0</v>
      </c>
    </row>
    <row r="104" spans="1:18" ht="24" customHeight="1" x14ac:dyDescent="0.65">
      <c r="A104" s="10">
        <v>100</v>
      </c>
      <c r="B104" s="119" t="s">
        <v>1412</v>
      </c>
      <c r="C104" s="19" t="s">
        <v>1391</v>
      </c>
      <c r="D104" s="10" t="s">
        <v>1393</v>
      </c>
      <c r="E104" s="64">
        <f>+'1'!J104</f>
        <v>0</v>
      </c>
      <c r="F104" s="71"/>
      <c r="G104" s="46">
        <f t="shared" si="6"/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23"/>
        <v>0</v>
      </c>
      <c r="Q104" s="92"/>
      <c r="R104" s="43">
        <f t="shared" si="24"/>
        <v>0</v>
      </c>
    </row>
    <row r="105" spans="1:18" ht="24" customHeight="1" x14ac:dyDescent="0.65">
      <c r="A105" s="10">
        <v>101</v>
      </c>
      <c r="B105" s="119" t="s">
        <v>1413</v>
      </c>
      <c r="C105" s="19" t="s">
        <v>1394</v>
      </c>
      <c r="D105" s="10" t="s">
        <v>566</v>
      </c>
      <c r="E105" s="64">
        <f>+'1'!J105</f>
        <v>0</v>
      </c>
      <c r="F105" s="71"/>
      <c r="G105" s="46">
        <f t="shared" si="6"/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23"/>
        <v>0</v>
      </c>
      <c r="Q105" s="92"/>
      <c r="R105" s="43">
        <f t="shared" si="24"/>
        <v>0</v>
      </c>
    </row>
    <row r="106" spans="1:18" ht="24.6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+'1'!J106</f>
        <v>0</v>
      </c>
      <c r="F106" s="71"/>
      <c r="G106" s="46">
        <f t="shared" si="6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+'1'!J107</f>
        <v>0</v>
      </c>
      <c r="F107" s="71"/>
      <c r="G107" s="46">
        <f t="shared" si="6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+'1'!J108</f>
        <v>0</v>
      </c>
      <c r="F108" s="71"/>
      <c r="G108" s="46">
        <f t="shared" si="6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+'1'!J109</f>
        <v>0</v>
      </c>
      <c r="F109" s="71"/>
      <c r="G109" s="46">
        <f t="shared" si="6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+'1'!J110</f>
        <v>3</v>
      </c>
      <c r="F110" s="71"/>
      <c r="G110" s="46">
        <f t="shared" si="6"/>
        <v>3</v>
      </c>
      <c r="H110" s="78">
        <v>0</v>
      </c>
      <c r="I110" s="76">
        <v>0</v>
      </c>
      <c r="J110" s="46">
        <f t="shared" si="21"/>
        <v>3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+'1'!J111</f>
        <v>6</v>
      </c>
      <c r="F111" s="71"/>
      <c r="G111" s="46">
        <f t="shared" si="6"/>
        <v>6</v>
      </c>
      <c r="H111" s="78">
        <v>0</v>
      </c>
      <c r="I111" s="76">
        <v>0</v>
      </c>
      <c r="J111" s="46">
        <f t="shared" si="21"/>
        <v>6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+'1'!J112</f>
        <v>7</v>
      </c>
      <c r="F112" s="71"/>
      <c r="G112" s="46">
        <f t="shared" si="6"/>
        <v>7</v>
      </c>
      <c r="H112" s="78">
        <v>0</v>
      </c>
      <c r="I112" s="76">
        <v>0</v>
      </c>
      <c r="J112" s="46">
        <f t="shared" si="21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+'1'!J113</f>
        <v>13</v>
      </c>
      <c r="F113" s="71"/>
      <c r="G113" s="46">
        <f t="shared" si="6"/>
        <v>13</v>
      </c>
      <c r="H113" s="78">
        <v>0</v>
      </c>
      <c r="I113" s="76">
        <v>0</v>
      </c>
      <c r="J113" s="46">
        <f t="shared" si="21"/>
        <v>13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4.6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+'1'!J114</f>
        <v>0</v>
      </c>
      <c r="F114" s="71"/>
      <c r="G114" s="46">
        <f t="shared" si="6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+'1'!J115</f>
        <v>29</v>
      </c>
      <c r="F115" s="71"/>
      <c r="G115" s="46">
        <f t="shared" si="6"/>
        <v>29</v>
      </c>
      <c r="H115" s="78">
        <v>0</v>
      </c>
      <c r="I115" s="76">
        <v>0</v>
      </c>
      <c r="J115" s="46">
        <f t="shared" si="21"/>
        <v>29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4.6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+'1'!J116</f>
        <v>8</v>
      </c>
      <c r="F116" s="71"/>
      <c r="G116" s="46">
        <f t="shared" si="6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+'1'!J117</f>
        <v>4</v>
      </c>
      <c r="F117" s="71"/>
      <c r="G117" s="46">
        <f t="shared" si="6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6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v>8</v>
      </c>
      <c r="F119" s="71"/>
      <c r="G119" s="46">
        <f t="shared" si="6"/>
        <v>8</v>
      </c>
      <c r="H119" s="78">
        <v>0</v>
      </c>
      <c r="I119" s="76">
        <v>0</v>
      </c>
      <c r="J119" s="46">
        <f t="shared" si="21"/>
        <v>8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+'1'!J120</f>
        <v>8</v>
      </c>
      <c r="F120" s="71"/>
      <c r="G120" s="46">
        <f t="shared" si="6"/>
        <v>8</v>
      </c>
      <c r="H120" s="78">
        <v>1</v>
      </c>
      <c r="I120" s="76">
        <v>0</v>
      </c>
      <c r="J120" s="46">
        <f t="shared" si="21"/>
        <v>7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+'1'!J121</f>
        <v>4</v>
      </c>
      <c r="F121" s="71"/>
      <c r="G121" s="46">
        <f t="shared" si="6"/>
        <v>4</v>
      </c>
      <c r="H121" s="78">
        <v>0</v>
      </c>
      <c r="I121" s="76">
        <v>0</v>
      </c>
      <c r="J121" s="46">
        <f t="shared" si="21"/>
        <v>4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+'1'!J122</f>
        <v>0</v>
      </c>
      <c r="F122" s="71"/>
      <c r="G122" s="46">
        <f t="shared" si="6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6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1414</v>
      </c>
      <c r="D124" s="10" t="s">
        <v>434</v>
      </c>
      <c r="E124" s="64">
        <f>+'1'!J124</f>
        <v>0</v>
      </c>
      <c r="F124" s="71"/>
      <c r="G124" s="46">
        <f t="shared" si="6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+'1'!J125</f>
        <v>0</v>
      </c>
      <c r="F125" s="71"/>
      <c r="G125" s="46">
        <f t="shared" si="6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+'1'!J126</f>
        <v>0</v>
      </c>
      <c r="F126" s="71"/>
      <c r="G126" s="46">
        <f t="shared" si="6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6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6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6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6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+'1'!J131</f>
        <v>3</v>
      </c>
      <c r="F131" s="71"/>
      <c r="G131" s="46">
        <f t="shared" si="6"/>
        <v>3</v>
      </c>
      <c r="H131" s="78">
        <v>0</v>
      </c>
      <c r="I131" s="76">
        <v>0</v>
      </c>
      <c r="J131" s="46">
        <f t="shared" si="21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+'1'!J132</f>
        <v>4</v>
      </c>
      <c r="F132" s="71"/>
      <c r="G132" s="46">
        <f t="shared" si="6"/>
        <v>4</v>
      </c>
      <c r="H132" s="78">
        <v>0</v>
      </c>
      <c r="I132" s="76">
        <v>0</v>
      </c>
      <c r="J132" s="46">
        <f t="shared" si="21"/>
        <v>4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+'1'!J133</f>
        <v>3</v>
      </c>
      <c r="F133" s="71"/>
      <c r="G133" s="46">
        <f t="shared" ref="G133:G196" si="26">E133+F133</f>
        <v>3</v>
      </c>
      <c r="H133" s="78">
        <v>0</v>
      </c>
      <c r="I133" s="76">
        <v>0</v>
      </c>
      <c r="J133" s="46">
        <f t="shared" si="21"/>
        <v>2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4">
        <f t="shared" si="8"/>
        <v>50</v>
      </c>
      <c r="Q133" s="90">
        <v>21.75</v>
      </c>
      <c r="R133" s="43">
        <f t="shared" si="9"/>
        <v>21.75</v>
      </c>
    </row>
    <row r="134" spans="1:18" ht="24.6" x14ac:dyDescent="0.65">
      <c r="A134" s="10">
        <v>130</v>
      </c>
      <c r="B134" s="119" t="s">
        <v>1416</v>
      </c>
      <c r="C134" s="19" t="s">
        <v>1415</v>
      </c>
      <c r="D134" s="10" t="s">
        <v>434</v>
      </c>
      <c r="E134" s="64">
        <f>+'1'!J134</f>
        <v>0</v>
      </c>
      <c r="F134" s="71"/>
      <c r="G134" s="46">
        <f t="shared" si="26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 x14ac:dyDescent="0.65">
      <c r="A135" s="10">
        <v>131</v>
      </c>
      <c r="B135" s="119" t="s">
        <v>1418</v>
      </c>
      <c r="C135" s="19" t="s">
        <v>1417</v>
      </c>
      <c r="D135" s="10" t="s">
        <v>434</v>
      </c>
      <c r="E135" s="64">
        <f>+'1'!J135</f>
        <v>0</v>
      </c>
      <c r="F135" s="71"/>
      <c r="G135" s="46">
        <f t="shared" si="26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 x14ac:dyDescent="0.65">
      <c r="A136" s="10">
        <v>132</v>
      </c>
      <c r="B136" s="119" t="s">
        <v>1420</v>
      </c>
      <c r="C136" s="19" t="s">
        <v>1419</v>
      </c>
      <c r="D136" s="10" t="s">
        <v>434</v>
      </c>
      <c r="E136" s="64">
        <f>+'1'!J136</f>
        <v>0</v>
      </c>
      <c r="F136" s="71"/>
      <c r="G136" s="46">
        <f t="shared" si="26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1421</v>
      </c>
      <c r="D137" s="10" t="s">
        <v>434</v>
      </c>
      <c r="E137" s="64">
        <f>+'1'!J137</f>
        <v>0</v>
      </c>
      <c r="F137" s="71"/>
      <c r="G137" s="46">
        <f t="shared" si="26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6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6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+'1'!J140</f>
        <v>0</v>
      </c>
      <c r="F140" s="71"/>
      <c r="G140" s="46">
        <f t="shared" si="26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+'1'!J141</f>
        <v>0</v>
      </c>
      <c r="F141" s="71"/>
      <c r="G141" s="46">
        <f t="shared" si="26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+'1'!J142</f>
        <v>8</v>
      </c>
      <c r="F142" s="71"/>
      <c r="G142" s="46">
        <f t="shared" si="26"/>
        <v>8</v>
      </c>
      <c r="H142" s="78">
        <v>0</v>
      </c>
      <c r="I142" s="76">
        <v>0</v>
      </c>
      <c r="J142" s="46">
        <f t="shared" si="21"/>
        <v>8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+'1'!J143</f>
        <v>0</v>
      </c>
      <c r="F143" s="71"/>
      <c r="G143" s="46">
        <f t="shared" si="26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+'1'!J144</f>
        <v>0</v>
      </c>
      <c r="F144" s="71"/>
      <c r="G144" s="46">
        <f t="shared" si="26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+'1'!J145</f>
        <v>0</v>
      </c>
      <c r="F145" s="71"/>
      <c r="G145" s="46">
        <f t="shared" si="26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+'1'!J146</f>
        <v>0</v>
      </c>
      <c r="F146" s="71"/>
      <c r="G146" s="46">
        <f t="shared" si="26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+'1'!J147</f>
        <v>0</v>
      </c>
      <c r="F147" s="71"/>
      <c r="G147" s="46">
        <f t="shared" si="26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+'1'!J148</f>
        <v>0</v>
      </c>
      <c r="F148" s="71"/>
      <c r="G148" s="46">
        <f t="shared" si="26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6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6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6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6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6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+'1'!J154</f>
        <v>6</v>
      </c>
      <c r="F154" s="71"/>
      <c r="G154" s="46">
        <f t="shared" si="26"/>
        <v>6</v>
      </c>
      <c r="H154" s="78">
        <v>1</v>
      </c>
      <c r="I154" s="76">
        <v>0</v>
      </c>
      <c r="J154" s="46">
        <f t="shared" si="21"/>
        <v>3</v>
      </c>
      <c r="K154" s="72">
        <v>2</v>
      </c>
      <c r="L154" s="20">
        <v>25</v>
      </c>
      <c r="M154" s="65">
        <f>+L154*K154</f>
        <v>50</v>
      </c>
      <c r="N154" s="17" t="s">
        <v>16</v>
      </c>
      <c r="O154" s="18">
        <v>5</v>
      </c>
      <c r="P154" s="104">
        <f>SUM(M154-O154)</f>
        <v>45</v>
      </c>
      <c r="Q154" s="90">
        <v>16.16</v>
      </c>
      <c r="R154" s="43">
        <f>+K154*Q154</f>
        <v>32.32</v>
      </c>
    </row>
    <row r="155" spans="1:18" ht="24.6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+'1'!J155</f>
        <v>5</v>
      </c>
      <c r="F155" s="71"/>
      <c r="G155" s="46">
        <f t="shared" si="26"/>
        <v>5</v>
      </c>
      <c r="H155" s="78">
        <v>0</v>
      </c>
      <c r="I155" s="76">
        <v>0</v>
      </c>
      <c r="J155" s="46">
        <f t="shared" si="21"/>
        <v>3</v>
      </c>
      <c r="K155" s="72">
        <v>2</v>
      </c>
      <c r="L155" s="20">
        <v>25</v>
      </c>
      <c r="M155" s="65">
        <f t="shared" si="7"/>
        <v>50</v>
      </c>
      <c r="N155" s="17" t="s">
        <v>16</v>
      </c>
      <c r="O155" s="18">
        <v>5</v>
      </c>
      <c r="P155" s="104">
        <f t="shared" si="8"/>
        <v>45</v>
      </c>
      <c r="Q155" s="90">
        <v>18.63</v>
      </c>
      <c r="R155" s="43">
        <f t="shared" si="9"/>
        <v>37.26</v>
      </c>
    </row>
    <row r="156" spans="1:18" ht="24.6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6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+'1'!J157</f>
        <v>0</v>
      </c>
      <c r="F157" s="71"/>
      <c r="G157" s="46">
        <f t="shared" si="26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+'1'!J158</f>
        <v>0</v>
      </c>
      <c r="F158" s="71"/>
      <c r="G158" s="46">
        <f t="shared" si="26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6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6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6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si="26"/>
        <v>0</v>
      </c>
      <c r="H162" s="78">
        <v>0</v>
      </c>
      <c r="I162" s="76">
        <v>0</v>
      </c>
      <c r="J162" s="46">
        <f t="shared" ref="J162:J230" si="27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26"/>
        <v>0</v>
      </c>
      <c r="H163" s="78">
        <v>0</v>
      </c>
      <c r="I163" s="76">
        <v>0</v>
      </c>
      <c r="J163" s="46">
        <f t="shared" si="27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+'1'!J164</f>
        <v>0</v>
      </c>
      <c r="F164" s="71"/>
      <c r="G164" s="46">
        <f t="shared" si="26"/>
        <v>0</v>
      </c>
      <c r="H164" s="78">
        <v>0</v>
      </c>
      <c r="I164" s="76">
        <v>0</v>
      </c>
      <c r="J164" s="46">
        <f t="shared" si="27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+'1'!J165</f>
        <v>0</v>
      </c>
      <c r="F165" s="71"/>
      <c r="G165" s="46">
        <f t="shared" si="26"/>
        <v>0</v>
      </c>
      <c r="H165" s="78">
        <v>0</v>
      </c>
      <c r="I165" s="76">
        <v>0</v>
      </c>
      <c r="J165" s="46">
        <f t="shared" si="27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+'1'!J166</f>
        <v>0</v>
      </c>
      <c r="F166" s="71"/>
      <c r="G166" s="46">
        <f t="shared" si="26"/>
        <v>0</v>
      </c>
      <c r="H166" s="78">
        <v>0</v>
      </c>
      <c r="I166" s="76">
        <v>0</v>
      </c>
      <c r="J166" s="46">
        <f t="shared" si="27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26"/>
        <v>0</v>
      </c>
      <c r="H167" s="78">
        <v>0</v>
      </c>
      <c r="I167" s="76">
        <v>0</v>
      </c>
      <c r="J167" s="46">
        <f t="shared" si="27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+'1'!J168</f>
        <v>0</v>
      </c>
      <c r="F168" s="71"/>
      <c r="G168" s="46">
        <f t="shared" si="26"/>
        <v>0</v>
      </c>
      <c r="H168" s="78">
        <v>0</v>
      </c>
      <c r="I168" s="76">
        <v>0</v>
      </c>
      <c r="J168" s="46">
        <f t="shared" si="27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+'1'!J169</f>
        <v>0</v>
      </c>
      <c r="F169" s="71"/>
      <c r="G169" s="46">
        <f t="shared" si="26"/>
        <v>0</v>
      </c>
      <c r="H169" s="78">
        <v>0</v>
      </c>
      <c r="I169" s="76">
        <v>0</v>
      </c>
      <c r="J169" s="46">
        <f t="shared" si="27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26"/>
        <v>0</v>
      </c>
      <c r="H170" s="78">
        <v>0</v>
      </c>
      <c r="I170" s="76">
        <v>0</v>
      </c>
      <c r="J170" s="46">
        <f t="shared" si="27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26"/>
        <v>0</v>
      </c>
      <c r="H171" s="78">
        <v>0</v>
      </c>
      <c r="I171" s="76">
        <v>0</v>
      </c>
      <c r="J171" s="46">
        <f t="shared" si="27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+'1'!J172</f>
        <v>9</v>
      </c>
      <c r="F172" s="71"/>
      <c r="G172" s="46">
        <f t="shared" si="26"/>
        <v>9</v>
      </c>
      <c r="H172" s="78">
        <v>0</v>
      </c>
      <c r="I172" s="76">
        <v>0</v>
      </c>
      <c r="J172" s="46">
        <f t="shared" si="27"/>
        <v>9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65">
      <c r="A173" s="10">
        <v>169</v>
      </c>
      <c r="B173" s="119" t="s">
        <v>1425</v>
      </c>
      <c r="C173" s="19" t="s">
        <v>1422</v>
      </c>
      <c r="D173" s="10" t="s">
        <v>566</v>
      </c>
      <c r="E173" s="64">
        <f>+'1'!J173</f>
        <v>0</v>
      </c>
      <c r="F173" s="71"/>
      <c r="G173" s="46">
        <f t="shared" si="26"/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4.6" x14ac:dyDescent="0.65">
      <c r="A174" s="10">
        <v>170</v>
      </c>
      <c r="B174" s="10" t="s">
        <v>978</v>
      </c>
      <c r="C174" s="19" t="s">
        <v>1400</v>
      </c>
      <c r="D174" s="10" t="s">
        <v>566</v>
      </c>
      <c r="E174" s="64">
        <f>+'1'!J174</f>
        <v>2</v>
      </c>
      <c r="F174" s="71"/>
      <c r="G174" s="46">
        <f t="shared" si="26"/>
        <v>2</v>
      </c>
      <c r="H174" s="78">
        <v>0</v>
      </c>
      <c r="I174" s="76">
        <v>0</v>
      </c>
      <c r="J174" s="46">
        <f t="shared" ref="J174" si="28">+G174-H174-K174-I174</f>
        <v>1</v>
      </c>
      <c r="K174" s="72">
        <v>1</v>
      </c>
      <c r="L174" s="15">
        <v>65</v>
      </c>
      <c r="M174" s="65">
        <f>+L174*K174</f>
        <v>65</v>
      </c>
      <c r="N174" s="17" t="s">
        <v>16</v>
      </c>
      <c r="O174" s="18">
        <v>40</v>
      </c>
      <c r="P174" s="104">
        <f>SUM(M174-O174)</f>
        <v>25</v>
      </c>
      <c r="Q174" s="90">
        <v>29.96</v>
      </c>
      <c r="R174" s="43">
        <f>+K174*Q174</f>
        <v>29.96</v>
      </c>
    </row>
    <row r="175" spans="1:18" ht="24.6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+'1'!J175</f>
        <v>24</v>
      </c>
      <c r="F175" s="71"/>
      <c r="G175" s="46">
        <f t="shared" si="26"/>
        <v>24</v>
      </c>
      <c r="H175" s="78">
        <v>0</v>
      </c>
      <c r="I175" s="76">
        <v>0</v>
      </c>
      <c r="J175" s="46">
        <f t="shared" si="27"/>
        <v>24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 x14ac:dyDescent="0.65">
      <c r="A176" s="10">
        <v>172</v>
      </c>
      <c r="B176" s="119" t="s">
        <v>1424</v>
      </c>
      <c r="C176" s="19" t="s">
        <v>1423</v>
      </c>
      <c r="D176" s="10" t="s">
        <v>434</v>
      </c>
      <c r="E176" s="64">
        <f>+'1'!J176</f>
        <v>0</v>
      </c>
      <c r="F176" s="71"/>
      <c r="G176" s="46">
        <f t="shared" si="26"/>
        <v>0</v>
      </c>
      <c r="H176" s="78">
        <v>0</v>
      </c>
      <c r="I176" s="76">
        <v>0</v>
      </c>
      <c r="J176" s="46">
        <f t="shared" si="27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+'1'!J177</f>
        <v>0</v>
      </c>
      <c r="F177" s="71"/>
      <c r="G177" s="46">
        <f t="shared" si="26"/>
        <v>0</v>
      </c>
      <c r="H177" s="78">
        <v>0</v>
      </c>
      <c r="I177" s="76">
        <v>0</v>
      </c>
      <c r="J177" s="46">
        <f t="shared" si="27"/>
        <v>0</v>
      </c>
      <c r="K177" s="72"/>
      <c r="L177" s="20">
        <v>55</v>
      </c>
      <c r="M177" s="65">
        <f t="shared" ref="M177:M258" si="29">+L177*K177</f>
        <v>0</v>
      </c>
      <c r="N177" s="17" t="s">
        <v>16</v>
      </c>
      <c r="O177" s="18"/>
      <c r="P177" s="23">
        <f t="shared" ref="P177:P258" si="30">SUM(M177-O177)</f>
        <v>0</v>
      </c>
      <c r="Q177" s="90"/>
      <c r="R177" s="43">
        <f t="shared" ref="R177:R258" si="31">+K177*Q177</f>
        <v>0</v>
      </c>
    </row>
    <row r="178" spans="1:18" ht="24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+'1'!J178</f>
        <v>0</v>
      </c>
      <c r="F178" s="71"/>
      <c r="G178" s="46">
        <f t="shared" si="26"/>
        <v>0</v>
      </c>
      <c r="H178" s="78">
        <v>0</v>
      </c>
      <c r="I178" s="76">
        <v>0</v>
      </c>
      <c r="J178" s="46">
        <f t="shared" si="27"/>
        <v>0</v>
      </c>
      <c r="K178" s="72"/>
      <c r="L178" s="20">
        <v>55</v>
      </c>
      <c r="M178" s="65">
        <f t="shared" si="29"/>
        <v>0</v>
      </c>
      <c r="N178" s="17" t="s">
        <v>16</v>
      </c>
      <c r="O178" s="18"/>
      <c r="P178" s="23">
        <f t="shared" si="30"/>
        <v>0</v>
      </c>
      <c r="Q178" s="90"/>
      <c r="R178" s="43"/>
    </row>
    <row r="179" spans="1:18" ht="24.6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+'1'!J179</f>
        <v>0</v>
      </c>
      <c r="F179" s="71"/>
      <c r="G179" s="46">
        <f t="shared" si="26"/>
        <v>0</v>
      </c>
      <c r="H179" s="78">
        <v>0</v>
      </c>
      <c r="I179" s="76">
        <v>0</v>
      </c>
      <c r="J179" s="46">
        <f t="shared" si="27"/>
        <v>0</v>
      </c>
      <c r="K179" s="72"/>
      <c r="L179" s="20">
        <v>10</v>
      </c>
      <c r="M179" s="65">
        <f t="shared" si="29"/>
        <v>0</v>
      </c>
      <c r="N179" s="17" t="s">
        <v>16</v>
      </c>
      <c r="O179" s="18"/>
      <c r="P179" s="23">
        <f t="shared" si="30"/>
        <v>0</v>
      </c>
      <c r="Q179" s="90"/>
      <c r="R179" s="43">
        <f t="shared" si="31"/>
        <v>0</v>
      </c>
    </row>
    <row r="180" spans="1:18" ht="24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+'1'!J180</f>
        <v>4</v>
      </c>
      <c r="F180" s="71"/>
      <c r="G180" s="46">
        <f t="shared" si="26"/>
        <v>4</v>
      </c>
      <c r="H180" s="78">
        <v>0</v>
      </c>
      <c r="I180" s="76">
        <v>0</v>
      </c>
      <c r="J180" s="46">
        <f t="shared" si="27"/>
        <v>3</v>
      </c>
      <c r="K180" s="72">
        <v>1</v>
      </c>
      <c r="L180" s="20">
        <v>35</v>
      </c>
      <c r="M180" s="65">
        <f t="shared" si="29"/>
        <v>35</v>
      </c>
      <c r="N180" s="17" t="s">
        <v>16</v>
      </c>
      <c r="O180" s="18"/>
      <c r="P180" s="104">
        <f t="shared" si="30"/>
        <v>35</v>
      </c>
      <c r="Q180" s="90"/>
      <c r="R180" s="43">
        <f t="shared" si="31"/>
        <v>0</v>
      </c>
    </row>
    <row r="181" spans="1:18" ht="24.6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+'1'!J181</f>
        <v>0</v>
      </c>
      <c r="F181" s="71"/>
      <c r="G181" s="46">
        <f t="shared" si="26"/>
        <v>0</v>
      </c>
      <c r="H181" s="78">
        <v>0</v>
      </c>
      <c r="I181" s="76">
        <v>0</v>
      </c>
      <c r="J181" s="46">
        <f t="shared" si="27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+'1'!J182</f>
        <v>0</v>
      </c>
      <c r="F182" s="71"/>
      <c r="G182" s="46">
        <f t="shared" si="26"/>
        <v>0</v>
      </c>
      <c r="H182" s="78">
        <v>0</v>
      </c>
      <c r="I182" s="76">
        <v>0</v>
      </c>
      <c r="J182" s="46">
        <f t="shared" si="27"/>
        <v>0</v>
      </c>
      <c r="K182" s="72"/>
      <c r="L182" s="20">
        <v>40</v>
      </c>
      <c r="M182" s="65">
        <f t="shared" si="29"/>
        <v>0</v>
      </c>
      <c r="N182" s="17" t="s">
        <v>16</v>
      </c>
      <c r="O182" s="18"/>
      <c r="P182" s="23">
        <f t="shared" si="30"/>
        <v>0</v>
      </c>
      <c r="Q182" s="90"/>
      <c r="R182" s="43">
        <f t="shared" si="31"/>
        <v>0</v>
      </c>
    </row>
    <row r="183" spans="1:18" ht="24.6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26"/>
        <v>0</v>
      </c>
      <c r="H183" s="78">
        <v>0</v>
      </c>
      <c r="I183" s="76">
        <v>0</v>
      </c>
      <c r="J183" s="46">
        <f t="shared" si="27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+'1'!J184</f>
        <v>0</v>
      </c>
      <c r="F184" s="71"/>
      <c r="G184" s="46">
        <f t="shared" si="26"/>
        <v>0</v>
      </c>
      <c r="H184" s="78">
        <v>0</v>
      </c>
      <c r="I184" s="76">
        <v>0</v>
      </c>
      <c r="J184" s="46">
        <f t="shared" si="27"/>
        <v>0</v>
      </c>
      <c r="K184" s="72"/>
      <c r="L184" s="20">
        <v>50</v>
      </c>
      <c r="M184" s="65">
        <f t="shared" si="29"/>
        <v>0</v>
      </c>
      <c r="N184" s="17" t="s">
        <v>16</v>
      </c>
      <c r="O184" s="18"/>
      <c r="P184" s="23">
        <f t="shared" si="30"/>
        <v>0</v>
      </c>
      <c r="Q184" s="90">
        <v>24.99</v>
      </c>
      <c r="R184" s="43">
        <f t="shared" si="31"/>
        <v>0</v>
      </c>
    </row>
    <row r="185" spans="1:18" ht="24.6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+'1'!J185</f>
        <v>0</v>
      </c>
      <c r="F185" s="71"/>
      <c r="G185" s="46">
        <f t="shared" si="26"/>
        <v>0</v>
      </c>
      <c r="H185" s="78">
        <v>0</v>
      </c>
      <c r="I185" s="76">
        <v>0</v>
      </c>
      <c r="J185" s="46">
        <f t="shared" si="27"/>
        <v>0</v>
      </c>
      <c r="K185" s="72"/>
      <c r="L185" s="20">
        <v>80</v>
      </c>
      <c r="M185" s="65">
        <f t="shared" si="29"/>
        <v>0</v>
      </c>
      <c r="N185" s="17" t="s">
        <v>16</v>
      </c>
      <c r="O185" s="18"/>
      <c r="P185" s="23">
        <f t="shared" si="30"/>
        <v>0</v>
      </c>
      <c r="Q185" s="92"/>
      <c r="R185" s="43">
        <f t="shared" si="31"/>
        <v>0</v>
      </c>
    </row>
    <row r="186" spans="1:18" ht="24.6" x14ac:dyDescent="0.65">
      <c r="A186" s="10">
        <v>182</v>
      </c>
      <c r="B186" s="10"/>
      <c r="C186" s="19" t="s">
        <v>1387</v>
      </c>
      <c r="D186" s="10" t="s">
        <v>566</v>
      </c>
      <c r="E186" s="64">
        <f>+'1'!J186</f>
        <v>0</v>
      </c>
      <c r="F186" s="71"/>
      <c r="G186" s="46">
        <f t="shared" si="26"/>
        <v>0</v>
      </c>
      <c r="H186" s="78">
        <v>0</v>
      </c>
      <c r="I186" s="76">
        <v>0</v>
      </c>
      <c r="J186" s="46">
        <f t="shared" si="27"/>
        <v>0</v>
      </c>
      <c r="K186" s="72"/>
      <c r="L186" s="20">
        <v>15</v>
      </c>
      <c r="M186" s="65">
        <f t="shared" si="29"/>
        <v>0</v>
      </c>
      <c r="N186" s="17" t="s">
        <v>16</v>
      </c>
      <c r="O186" s="18"/>
      <c r="P186" s="23">
        <f t="shared" si="30"/>
        <v>0</v>
      </c>
      <c r="Q186" s="92"/>
      <c r="R186" s="43">
        <f t="shared" ref="R186" si="32">+K186*Q186</f>
        <v>0</v>
      </c>
    </row>
    <row r="187" spans="1:18" ht="24" customHeight="1" x14ac:dyDescent="0.65">
      <c r="A187" s="10">
        <v>183</v>
      </c>
      <c r="B187" s="119" t="s">
        <v>1426</v>
      </c>
      <c r="C187" s="19" t="s">
        <v>1395</v>
      </c>
      <c r="D187" s="10" t="s">
        <v>566</v>
      </c>
      <c r="E187" s="64">
        <f>+'1'!J187</f>
        <v>58</v>
      </c>
      <c r="F187" s="71"/>
      <c r="G187" s="46">
        <f t="shared" si="26"/>
        <v>58</v>
      </c>
      <c r="H187" s="78">
        <v>0</v>
      </c>
      <c r="I187" s="76">
        <v>0</v>
      </c>
      <c r="J187" s="46">
        <f>+G187-H187-K187-I187</f>
        <v>58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9" t="s">
        <v>1427</v>
      </c>
      <c r="C188" s="19" t="s">
        <v>1396</v>
      </c>
      <c r="D188" s="10" t="s">
        <v>566</v>
      </c>
      <c r="E188" s="64">
        <f>+'1'!J188</f>
        <v>36</v>
      </c>
      <c r="F188" s="71"/>
      <c r="G188" s="46">
        <f t="shared" si="26"/>
        <v>36</v>
      </c>
      <c r="H188" s="78">
        <v>0</v>
      </c>
      <c r="I188" s="76">
        <v>0</v>
      </c>
      <c r="J188" s="46">
        <f>+G188-H188-K188-I188</f>
        <v>36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9" t="s">
        <v>1428</v>
      </c>
      <c r="C189" s="19" t="s">
        <v>1397</v>
      </c>
      <c r="D189" s="10" t="s">
        <v>566</v>
      </c>
      <c r="E189" s="64">
        <f>+'1'!J189</f>
        <v>15</v>
      </c>
      <c r="F189" s="71"/>
      <c r="G189" s="46">
        <f t="shared" si="26"/>
        <v>15</v>
      </c>
      <c r="H189" s="78">
        <v>0</v>
      </c>
      <c r="I189" s="76">
        <v>0</v>
      </c>
      <c r="J189" s="46">
        <f>+G189-H189-K189-I189</f>
        <v>15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 x14ac:dyDescent="0.65">
      <c r="A190" s="10">
        <v>186</v>
      </c>
      <c r="B190" s="119" t="s">
        <v>1206</v>
      </c>
      <c r="C190" s="19" t="s">
        <v>1386</v>
      </c>
      <c r="D190" s="10" t="s">
        <v>606</v>
      </c>
      <c r="E190" s="64">
        <f>+'1'!J190</f>
        <v>7</v>
      </c>
      <c r="F190" s="71"/>
      <c r="G190" s="46">
        <f t="shared" si="26"/>
        <v>7</v>
      </c>
      <c r="H190" s="78">
        <v>0</v>
      </c>
      <c r="I190" s="76">
        <v>0</v>
      </c>
      <c r="J190" s="46">
        <f t="shared" si="27"/>
        <v>7</v>
      </c>
      <c r="K190" s="72"/>
      <c r="L190" s="20">
        <v>80</v>
      </c>
      <c r="M190" s="65">
        <f t="shared" si="29"/>
        <v>0</v>
      </c>
      <c r="N190" s="17" t="s">
        <v>16</v>
      </c>
      <c r="O190" s="18"/>
      <c r="P190" s="23">
        <f t="shared" si="30"/>
        <v>0</v>
      </c>
      <c r="Q190" s="92"/>
      <c r="R190" s="43">
        <f t="shared" ref="R190" si="33">+K190*Q190</f>
        <v>0</v>
      </c>
    </row>
    <row r="191" spans="1:18" ht="24.6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26"/>
        <v>0</v>
      </c>
      <c r="H191" s="78">
        <v>0</v>
      </c>
      <c r="I191" s="76">
        <v>0</v>
      </c>
      <c r="J191" s="46">
        <f t="shared" si="27"/>
        <v>0</v>
      </c>
      <c r="K191" s="72"/>
      <c r="L191" s="20">
        <v>35</v>
      </c>
      <c r="M191" s="65">
        <f t="shared" si="29"/>
        <v>0</v>
      </c>
      <c r="N191" s="17" t="s">
        <v>16</v>
      </c>
      <c r="O191" s="18"/>
      <c r="P191" s="23">
        <f t="shared" si="30"/>
        <v>0</v>
      </c>
      <c r="Q191" s="90">
        <v>40.28</v>
      </c>
      <c r="R191" s="43">
        <f t="shared" si="31"/>
        <v>0</v>
      </c>
    </row>
    <row r="192" spans="1:18" ht="24.75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+'1'!J192</f>
        <v>0</v>
      </c>
      <c r="F192" s="71"/>
      <c r="G192" s="46">
        <f t="shared" si="26"/>
        <v>0</v>
      </c>
      <c r="H192" s="78">
        <v>0</v>
      </c>
      <c r="I192" s="76">
        <v>0</v>
      </c>
      <c r="J192" s="46">
        <f t="shared" si="27"/>
        <v>0</v>
      </c>
      <c r="K192" s="72"/>
      <c r="L192" s="20">
        <v>35</v>
      </c>
      <c r="M192" s="65">
        <f t="shared" si="29"/>
        <v>0</v>
      </c>
      <c r="N192" s="17" t="s">
        <v>16</v>
      </c>
      <c r="O192" s="18"/>
      <c r="P192" s="23">
        <f t="shared" si="30"/>
        <v>0</v>
      </c>
      <c r="Q192" s="92"/>
      <c r="R192" s="43">
        <f t="shared" si="31"/>
        <v>0</v>
      </c>
    </row>
    <row r="193" spans="1:18" ht="24.75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+'1'!J193</f>
        <v>4</v>
      </c>
      <c r="F193" s="71"/>
      <c r="G193" s="46">
        <f t="shared" si="26"/>
        <v>4</v>
      </c>
      <c r="H193" s="78">
        <v>0</v>
      </c>
      <c r="I193" s="76">
        <v>0</v>
      </c>
      <c r="J193" s="46">
        <f t="shared" si="27"/>
        <v>4</v>
      </c>
      <c r="K193" s="72"/>
      <c r="L193" s="20">
        <v>60</v>
      </c>
      <c r="M193" s="65">
        <f t="shared" si="29"/>
        <v>0</v>
      </c>
      <c r="N193" s="17" t="s">
        <v>16</v>
      </c>
      <c r="O193" s="18"/>
      <c r="P193" s="23">
        <f t="shared" si="30"/>
        <v>0</v>
      </c>
      <c r="Q193" s="90">
        <v>38</v>
      </c>
      <c r="R193" s="43">
        <f t="shared" si="31"/>
        <v>0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+'1'!J194</f>
        <v>11</v>
      </c>
      <c r="F194" s="71"/>
      <c r="G194" s="46">
        <f t="shared" si="26"/>
        <v>11</v>
      </c>
      <c r="H194" s="78">
        <v>0</v>
      </c>
      <c r="I194" s="76">
        <v>0</v>
      </c>
      <c r="J194" s="46">
        <f t="shared" si="27"/>
        <v>11</v>
      </c>
      <c r="K194" s="72"/>
      <c r="L194" s="20">
        <v>120</v>
      </c>
      <c r="M194" s="65">
        <f t="shared" si="29"/>
        <v>0</v>
      </c>
      <c r="N194" s="17" t="s">
        <v>16</v>
      </c>
      <c r="O194" s="18"/>
      <c r="P194" s="23">
        <f t="shared" si="30"/>
        <v>0</v>
      </c>
      <c r="Q194" s="90">
        <v>73</v>
      </c>
      <c r="R194" s="43">
        <f t="shared" si="31"/>
        <v>0</v>
      </c>
    </row>
    <row r="195" spans="1:18" ht="24.75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+'1'!J195</f>
        <v>4</v>
      </c>
      <c r="F195" s="71"/>
      <c r="G195" s="46">
        <f t="shared" si="26"/>
        <v>4</v>
      </c>
      <c r="H195" s="78">
        <v>0</v>
      </c>
      <c r="I195" s="76">
        <v>0</v>
      </c>
      <c r="J195" s="46">
        <f t="shared" si="27"/>
        <v>4</v>
      </c>
      <c r="K195" s="72"/>
      <c r="L195" s="20">
        <v>60</v>
      </c>
      <c r="M195" s="65">
        <f t="shared" si="29"/>
        <v>0</v>
      </c>
      <c r="N195" s="17" t="s">
        <v>16</v>
      </c>
      <c r="O195" s="18"/>
      <c r="P195" s="23">
        <f t="shared" si="30"/>
        <v>0</v>
      </c>
      <c r="Q195" s="90">
        <v>38</v>
      </c>
      <c r="R195" s="43">
        <f t="shared" si="31"/>
        <v>0</v>
      </c>
    </row>
    <row r="196" spans="1:18" ht="24.75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+'1'!J196</f>
        <v>6</v>
      </c>
      <c r="F196" s="71"/>
      <c r="G196" s="46">
        <f t="shared" si="26"/>
        <v>6</v>
      </c>
      <c r="H196" s="78">
        <v>0</v>
      </c>
      <c r="I196" s="76">
        <v>0</v>
      </c>
      <c r="J196" s="46">
        <f t="shared" si="27"/>
        <v>4</v>
      </c>
      <c r="K196" s="72">
        <v>2</v>
      </c>
      <c r="L196" s="20">
        <v>120</v>
      </c>
      <c r="M196" s="65">
        <f t="shared" si="29"/>
        <v>240</v>
      </c>
      <c r="N196" s="17" t="s">
        <v>16</v>
      </c>
      <c r="O196" s="18">
        <v>110</v>
      </c>
      <c r="P196" s="104">
        <f t="shared" si="30"/>
        <v>130</v>
      </c>
      <c r="Q196" s="90">
        <v>73</v>
      </c>
      <c r="R196" s="43">
        <f t="shared" si="31"/>
        <v>146</v>
      </c>
    </row>
    <row r="197" spans="1:18" ht="26.4" customHeight="1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+'1'!J197</f>
        <v>0</v>
      </c>
      <c r="F197" s="71"/>
      <c r="G197" s="46">
        <f t="shared" ref="G197:G242" si="34">E197+F197</f>
        <v>0</v>
      </c>
      <c r="H197" s="78">
        <v>0</v>
      </c>
      <c r="I197" s="76">
        <v>0</v>
      </c>
      <c r="J197" s="46">
        <f t="shared" si="27"/>
        <v>0</v>
      </c>
      <c r="K197" s="72"/>
      <c r="L197" s="20">
        <v>50</v>
      </c>
      <c r="M197" s="65">
        <f t="shared" si="29"/>
        <v>0</v>
      </c>
      <c r="N197" s="17" t="s">
        <v>16</v>
      </c>
      <c r="O197" s="18"/>
      <c r="P197" s="23">
        <f t="shared" si="30"/>
        <v>0</v>
      </c>
      <c r="Q197" s="90">
        <v>23.74</v>
      </c>
      <c r="R197" s="43">
        <f t="shared" si="31"/>
        <v>0</v>
      </c>
    </row>
    <row r="198" spans="1:18" ht="24.6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+'1'!J198</f>
        <v>28</v>
      </c>
      <c r="F198" s="71"/>
      <c r="G198" s="46">
        <f t="shared" si="34"/>
        <v>28</v>
      </c>
      <c r="H198" s="78">
        <v>0</v>
      </c>
      <c r="I198" s="76">
        <v>0</v>
      </c>
      <c r="J198" s="46">
        <f t="shared" si="27"/>
        <v>28</v>
      </c>
      <c r="K198" s="72"/>
      <c r="L198" s="20">
        <v>150</v>
      </c>
      <c r="M198" s="65">
        <f t="shared" si="29"/>
        <v>0</v>
      </c>
      <c r="N198" s="17" t="s">
        <v>16</v>
      </c>
      <c r="O198" s="18"/>
      <c r="P198" s="23">
        <f t="shared" si="30"/>
        <v>0</v>
      </c>
      <c r="Q198" s="90">
        <v>64.38</v>
      </c>
      <c r="R198" s="43">
        <f t="shared" si="31"/>
        <v>0</v>
      </c>
    </row>
    <row r="199" spans="1:18" ht="24.6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+'1'!J199</f>
        <v>0</v>
      </c>
      <c r="F199" s="71"/>
      <c r="G199" s="46">
        <f t="shared" si="34"/>
        <v>0</v>
      </c>
      <c r="H199" s="78">
        <v>0</v>
      </c>
      <c r="I199" s="76">
        <v>0</v>
      </c>
      <c r="J199" s="46">
        <f t="shared" si="27"/>
        <v>0</v>
      </c>
      <c r="K199" s="72"/>
      <c r="L199" s="20">
        <v>135</v>
      </c>
      <c r="M199" s="65">
        <f t="shared" si="29"/>
        <v>0</v>
      </c>
      <c r="N199" s="17" t="s">
        <v>16</v>
      </c>
      <c r="O199" s="18"/>
      <c r="P199" s="23">
        <f t="shared" si="30"/>
        <v>0</v>
      </c>
      <c r="Q199" s="92"/>
      <c r="R199" s="43">
        <f t="shared" si="31"/>
        <v>0</v>
      </c>
    </row>
    <row r="200" spans="1:18" ht="24.6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+'1'!J200</f>
        <v>0</v>
      </c>
      <c r="F200" s="71"/>
      <c r="G200" s="46">
        <f t="shared" si="34"/>
        <v>0</v>
      </c>
      <c r="H200" s="78">
        <v>0</v>
      </c>
      <c r="I200" s="76">
        <v>0</v>
      </c>
      <c r="J200" s="46">
        <f t="shared" si="27"/>
        <v>0</v>
      </c>
      <c r="K200" s="72"/>
      <c r="L200" s="20">
        <v>100</v>
      </c>
      <c r="M200" s="65">
        <f t="shared" si="29"/>
        <v>0</v>
      </c>
      <c r="N200" s="17" t="s">
        <v>16</v>
      </c>
      <c r="O200" s="18"/>
      <c r="P200" s="23">
        <f t="shared" si="30"/>
        <v>0</v>
      </c>
      <c r="Q200" s="92"/>
      <c r="R200" s="43">
        <f t="shared" si="31"/>
        <v>0</v>
      </c>
    </row>
    <row r="201" spans="1:18" ht="24.6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+'1'!J201</f>
        <v>0</v>
      </c>
      <c r="F201" s="71"/>
      <c r="G201" s="46">
        <f t="shared" si="34"/>
        <v>0</v>
      </c>
      <c r="H201" s="78">
        <v>0</v>
      </c>
      <c r="I201" s="76">
        <v>0</v>
      </c>
      <c r="J201" s="46">
        <f t="shared" si="27"/>
        <v>0</v>
      </c>
      <c r="K201" s="72"/>
      <c r="L201" s="20">
        <v>90</v>
      </c>
      <c r="M201" s="65">
        <f t="shared" si="29"/>
        <v>0</v>
      </c>
      <c r="N201" s="17" t="s">
        <v>16</v>
      </c>
      <c r="O201" s="18"/>
      <c r="P201" s="23">
        <f t="shared" si="30"/>
        <v>0</v>
      </c>
      <c r="Q201" s="92"/>
      <c r="R201" s="43">
        <f t="shared" si="31"/>
        <v>0</v>
      </c>
    </row>
    <row r="202" spans="1:18" ht="24.6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+'1'!J202</f>
        <v>0</v>
      </c>
      <c r="F202" s="71"/>
      <c r="G202" s="46">
        <f t="shared" si="34"/>
        <v>0</v>
      </c>
      <c r="H202" s="78">
        <v>0</v>
      </c>
      <c r="I202" s="76">
        <v>0</v>
      </c>
      <c r="J202" s="46">
        <f t="shared" si="27"/>
        <v>0</v>
      </c>
      <c r="K202" s="72"/>
      <c r="L202" s="20">
        <v>90</v>
      </c>
      <c r="M202" s="65">
        <f t="shared" si="29"/>
        <v>0</v>
      </c>
      <c r="N202" s="17" t="s">
        <v>16</v>
      </c>
      <c r="O202" s="18"/>
      <c r="P202" s="23">
        <f t="shared" si="30"/>
        <v>0</v>
      </c>
      <c r="Q202" s="92"/>
      <c r="R202" s="43">
        <f t="shared" si="31"/>
        <v>0</v>
      </c>
    </row>
    <row r="203" spans="1:18" ht="24.6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+'1'!J203</f>
        <v>0</v>
      </c>
      <c r="F203" s="71"/>
      <c r="G203" s="46">
        <f t="shared" si="34"/>
        <v>0</v>
      </c>
      <c r="H203" s="78">
        <v>0</v>
      </c>
      <c r="I203" s="76">
        <v>0</v>
      </c>
      <c r="J203" s="46">
        <f t="shared" si="27"/>
        <v>0</v>
      </c>
      <c r="K203" s="72"/>
      <c r="L203" s="20">
        <v>90</v>
      </c>
      <c r="M203" s="65">
        <f t="shared" si="29"/>
        <v>0</v>
      </c>
      <c r="N203" s="17" t="s">
        <v>16</v>
      </c>
      <c r="O203" s="18"/>
      <c r="P203" s="23">
        <f t="shared" si="30"/>
        <v>0</v>
      </c>
      <c r="Q203" s="92"/>
      <c r="R203" s="43">
        <f t="shared" si="31"/>
        <v>0</v>
      </c>
    </row>
    <row r="204" spans="1:18" ht="24.6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+'1'!J204</f>
        <v>0</v>
      </c>
      <c r="F204" s="71"/>
      <c r="G204" s="46">
        <f t="shared" si="34"/>
        <v>0</v>
      </c>
      <c r="H204" s="78">
        <v>0</v>
      </c>
      <c r="I204" s="76">
        <v>0</v>
      </c>
      <c r="J204" s="46">
        <f t="shared" si="27"/>
        <v>0</v>
      </c>
      <c r="K204" s="72"/>
      <c r="L204" s="20">
        <v>90</v>
      </c>
      <c r="M204" s="65">
        <f t="shared" si="29"/>
        <v>0</v>
      </c>
      <c r="N204" s="17" t="s">
        <v>16</v>
      </c>
      <c r="O204" s="18"/>
      <c r="P204" s="23">
        <f t="shared" si="30"/>
        <v>0</v>
      </c>
      <c r="Q204" s="92"/>
      <c r="R204" s="43">
        <f t="shared" si="31"/>
        <v>0</v>
      </c>
    </row>
    <row r="205" spans="1:18" ht="24.6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+'1'!J205</f>
        <v>24</v>
      </c>
      <c r="F205" s="71"/>
      <c r="G205" s="46">
        <f t="shared" si="34"/>
        <v>24</v>
      </c>
      <c r="H205" s="78">
        <v>0</v>
      </c>
      <c r="I205" s="76">
        <v>0</v>
      </c>
      <c r="J205" s="46">
        <f t="shared" si="27"/>
        <v>23</v>
      </c>
      <c r="K205" s="72">
        <v>1</v>
      </c>
      <c r="L205" s="20">
        <v>55</v>
      </c>
      <c r="M205" s="65">
        <f t="shared" si="29"/>
        <v>55</v>
      </c>
      <c r="N205" s="17" t="s">
        <v>16</v>
      </c>
      <c r="O205" s="18"/>
      <c r="P205" s="104">
        <f t="shared" si="30"/>
        <v>55</v>
      </c>
      <c r="Q205" s="92"/>
      <c r="R205" s="43">
        <f t="shared" si="31"/>
        <v>0</v>
      </c>
    </row>
    <row r="206" spans="1:18" ht="24.6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4"/>
        <v>0</v>
      </c>
      <c r="H206" s="78">
        <v>0</v>
      </c>
      <c r="I206" s="76">
        <v>0</v>
      </c>
      <c r="J206" s="46">
        <f t="shared" si="27"/>
        <v>0</v>
      </c>
      <c r="K206" s="72"/>
      <c r="L206" s="20">
        <v>85</v>
      </c>
      <c r="M206" s="65">
        <f t="shared" si="29"/>
        <v>0</v>
      </c>
      <c r="N206" s="17" t="s">
        <v>16</v>
      </c>
      <c r="O206" s="18"/>
      <c r="P206" s="23">
        <f t="shared" si="30"/>
        <v>0</v>
      </c>
      <c r="Q206" s="92"/>
      <c r="R206" s="43">
        <f t="shared" si="31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1398</v>
      </c>
      <c r="D207" s="10" t="s">
        <v>434</v>
      </c>
      <c r="E207" s="64">
        <f>+'1'!J207</f>
        <v>0</v>
      </c>
      <c r="F207" s="71"/>
      <c r="G207" s="46">
        <f t="shared" si="34"/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5">+K207*Q207</f>
        <v>0</v>
      </c>
    </row>
    <row r="208" spans="1:18" ht="24.6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+'1'!J208</f>
        <v>4</v>
      </c>
      <c r="F208" s="71"/>
      <c r="G208" s="46">
        <f t="shared" si="34"/>
        <v>4</v>
      </c>
      <c r="H208" s="78">
        <v>0</v>
      </c>
      <c r="I208" s="76">
        <v>0</v>
      </c>
      <c r="J208" s="46">
        <f t="shared" si="27"/>
        <v>3</v>
      </c>
      <c r="K208" s="72">
        <v>1</v>
      </c>
      <c r="L208" s="20">
        <v>50</v>
      </c>
      <c r="M208" s="65">
        <f t="shared" si="29"/>
        <v>50</v>
      </c>
      <c r="N208" s="17" t="s">
        <v>16</v>
      </c>
      <c r="O208" s="18"/>
      <c r="P208" s="104">
        <f t="shared" si="30"/>
        <v>50</v>
      </c>
      <c r="Q208" s="90">
        <v>33</v>
      </c>
      <c r="R208" s="43">
        <f t="shared" si="31"/>
        <v>33</v>
      </c>
    </row>
    <row r="209" spans="1:18" ht="24.6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+'1'!J209</f>
        <v>3</v>
      </c>
      <c r="F209" s="71"/>
      <c r="G209" s="46">
        <f t="shared" si="34"/>
        <v>3</v>
      </c>
      <c r="H209" s="78">
        <v>0</v>
      </c>
      <c r="I209" s="76">
        <v>0</v>
      </c>
      <c r="J209" s="46">
        <f t="shared" si="27"/>
        <v>3</v>
      </c>
      <c r="K209" s="72"/>
      <c r="L209" s="20">
        <v>120</v>
      </c>
      <c r="M209" s="65">
        <f t="shared" si="29"/>
        <v>0</v>
      </c>
      <c r="N209" s="17" t="s">
        <v>16</v>
      </c>
      <c r="O209" s="18"/>
      <c r="P209" s="23">
        <f t="shared" si="30"/>
        <v>0</v>
      </c>
      <c r="Q209" s="90">
        <v>83</v>
      </c>
      <c r="R209" s="43">
        <f t="shared" si="31"/>
        <v>0</v>
      </c>
    </row>
    <row r="210" spans="1:18" ht="24.6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+'1'!J210</f>
        <v>0</v>
      </c>
      <c r="F210" s="71"/>
      <c r="G210" s="46">
        <f t="shared" si="34"/>
        <v>0</v>
      </c>
      <c r="H210" s="78">
        <v>0</v>
      </c>
      <c r="I210" s="76">
        <v>0</v>
      </c>
      <c r="J210" s="46">
        <f t="shared" si="27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+'1'!J211</f>
        <v>0</v>
      </c>
      <c r="F211" s="71"/>
      <c r="G211" s="46">
        <f t="shared" si="34"/>
        <v>0</v>
      </c>
      <c r="H211" s="78">
        <v>0</v>
      </c>
      <c r="I211" s="76">
        <v>0</v>
      </c>
      <c r="J211" s="46">
        <f t="shared" si="27"/>
        <v>0</v>
      </c>
      <c r="K211" s="72"/>
      <c r="L211" s="20">
        <v>25</v>
      </c>
      <c r="M211" s="65">
        <f t="shared" si="29"/>
        <v>0</v>
      </c>
      <c r="N211" s="17" t="s">
        <v>16</v>
      </c>
      <c r="O211" s="18"/>
      <c r="P211" s="23">
        <f t="shared" si="30"/>
        <v>0</v>
      </c>
      <c r="Q211" s="90">
        <v>15</v>
      </c>
      <c r="R211" s="43">
        <f t="shared" si="31"/>
        <v>0</v>
      </c>
    </row>
    <row r="212" spans="1:18" ht="24.6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v>3</v>
      </c>
      <c r="F212" s="71"/>
      <c r="G212" s="46">
        <f t="shared" si="34"/>
        <v>3</v>
      </c>
      <c r="H212" s="78">
        <v>0</v>
      </c>
      <c r="I212" s="76">
        <v>0</v>
      </c>
      <c r="J212" s="46">
        <f t="shared" si="27"/>
        <v>0</v>
      </c>
      <c r="K212" s="72">
        <v>3</v>
      </c>
      <c r="L212" s="20">
        <v>40</v>
      </c>
      <c r="M212" s="65">
        <f t="shared" si="29"/>
        <v>120</v>
      </c>
      <c r="N212" s="17" t="s">
        <v>16</v>
      </c>
      <c r="O212" s="18">
        <v>20</v>
      </c>
      <c r="P212" s="104">
        <f t="shared" si="30"/>
        <v>100</v>
      </c>
      <c r="Q212" s="90">
        <v>15</v>
      </c>
      <c r="R212" s="43">
        <f t="shared" si="31"/>
        <v>45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v>1</v>
      </c>
      <c r="F213" s="71"/>
      <c r="G213" s="46">
        <f t="shared" si="34"/>
        <v>1</v>
      </c>
      <c r="H213" s="78">
        <v>0</v>
      </c>
      <c r="I213" s="76">
        <v>0</v>
      </c>
      <c r="J213" s="46">
        <f t="shared" si="27"/>
        <v>0</v>
      </c>
      <c r="K213" s="72">
        <v>1</v>
      </c>
      <c r="L213" s="20">
        <v>40</v>
      </c>
      <c r="M213" s="65">
        <f t="shared" si="29"/>
        <v>40</v>
      </c>
      <c r="N213" s="17" t="s">
        <v>16</v>
      </c>
      <c r="O213" s="18"/>
      <c r="P213" s="104">
        <f t="shared" si="30"/>
        <v>40</v>
      </c>
      <c r="Q213" s="90">
        <v>15</v>
      </c>
      <c r="R213" s="43">
        <f t="shared" si="31"/>
        <v>15</v>
      </c>
    </row>
    <row r="214" spans="1:18" ht="24.6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v>2</v>
      </c>
      <c r="F214" s="71"/>
      <c r="G214" s="46">
        <f t="shared" si="34"/>
        <v>2</v>
      </c>
      <c r="H214" s="78">
        <v>0</v>
      </c>
      <c r="I214" s="76">
        <v>0</v>
      </c>
      <c r="J214" s="46">
        <f t="shared" si="27"/>
        <v>0</v>
      </c>
      <c r="K214" s="72">
        <v>2</v>
      </c>
      <c r="L214" s="20">
        <v>60</v>
      </c>
      <c r="M214" s="65">
        <f>+L214*K214</f>
        <v>120</v>
      </c>
      <c r="N214" s="17" t="s">
        <v>16</v>
      </c>
      <c r="O214" s="18">
        <v>60</v>
      </c>
      <c r="P214" s="104">
        <f>SUM(M214-O214)</f>
        <v>60</v>
      </c>
      <c r="Q214" s="90">
        <v>15</v>
      </c>
      <c r="R214" s="43">
        <f>+K214*Q214</f>
        <v>30</v>
      </c>
    </row>
    <row r="215" spans="1:18" ht="24.6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+'1'!J215</f>
        <v>0</v>
      </c>
      <c r="F215" s="71"/>
      <c r="G215" s="46">
        <f t="shared" si="34"/>
        <v>0</v>
      </c>
      <c r="H215" s="78">
        <v>0</v>
      </c>
      <c r="I215" s="76">
        <v>0</v>
      </c>
      <c r="J215" s="46">
        <f t="shared" si="27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+'1'!J216</f>
        <v>293</v>
      </c>
      <c r="F216" s="71"/>
      <c r="G216" s="46">
        <f t="shared" si="34"/>
        <v>293</v>
      </c>
      <c r="H216" s="78">
        <v>0</v>
      </c>
      <c r="I216" s="76">
        <v>0</v>
      </c>
      <c r="J216" s="46">
        <f t="shared" si="27"/>
        <v>293</v>
      </c>
      <c r="K216" s="72"/>
      <c r="L216" s="20">
        <v>10</v>
      </c>
      <c r="M216" s="65">
        <f t="shared" si="29"/>
        <v>0</v>
      </c>
      <c r="N216" s="17" t="s">
        <v>16</v>
      </c>
      <c r="O216" s="18"/>
      <c r="P216" s="23">
        <f t="shared" si="30"/>
        <v>0</v>
      </c>
      <c r="Q216" s="92"/>
      <c r="R216" s="43">
        <f t="shared" si="31"/>
        <v>0</v>
      </c>
    </row>
    <row r="217" spans="1:18" ht="24.6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+'1'!J217</f>
        <v>37</v>
      </c>
      <c r="F217" s="71"/>
      <c r="G217" s="46">
        <f t="shared" si="34"/>
        <v>37</v>
      </c>
      <c r="H217" s="78">
        <v>0</v>
      </c>
      <c r="I217" s="76">
        <v>0</v>
      </c>
      <c r="J217" s="46">
        <f t="shared" si="27"/>
        <v>37</v>
      </c>
      <c r="K217" s="72"/>
      <c r="L217" s="20">
        <v>10</v>
      </c>
      <c r="M217" s="65">
        <f t="shared" si="29"/>
        <v>0</v>
      </c>
      <c r="N217" s="17" t="s">
        <v>16</v>
      </c>
      <c r="O217" s="18"/>
      <c r="P217" s="23">
        <f t="shared" si="30"/>
        <v>0</v>
      </c>
      <c r="Q217" s="92"/>
      <c r="R217" s="43">
        <f t="shared" si="31"/>
        <v>0</v>
      </c>
    </row>
    <row r="218" spans="1:18" ht="24.6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+'1'!J218</f>
        <v>11</v>
      </c>
      <c r="F218" s="71"/>
      <c r="G218" s="46">
        <f t="shared" si="34"/>
        <v>11</v>
      </c>
      <c r="H218" s="78">
        <v>0</v>
      </c>
      <c r="I218" s="76">
        <v>0</v>
      </c>
      <c r="J218" s="46">
        <f t="shared" si="27"/>
        <v>11</v>
      </c>
      <c r="K218" s="72"/>
      <c r="L218" s="20">
        <v>20</v>
      </c>
      <c r="M218" s="65">
        <f t="shared" si="29"/>
        <v>0</v>
      </c>
      <c r="N218" s="17" t="s">
        <v>16</v>
      </c>
      <c r="O218" s="18"/>
      <c r="P218" s="23">
        <f t="shared" si="30"/>
        <v>0</v>
      </c>
      <c r="Q218" s="92"/>
      <c r="R218" s="43">
        <f t="shared" si="31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4"/>
        <v>0</v>
      </c>
      <c r="H219" s="78">
        <v>0</v>
      </c>
      <c r="I219" s="76">
        <v>0</v>
      </c>
      <c r="J219" s="46">
        <f t="shared" si="27"/>
        <v>0</v>
      </c>
      <c r="K219" s="72"/>
      <c r="L219" s="20">
        <v>800</v>
      </c>
      <c r="M219" s="65">
        <f t="shared" si="29"/>
        <v>0</v>
      </c>
      <c r="N219" s="17" t="s">
        <v>16</v>
      </c>
      <c r="O219" s="18"/>
      <c r="P219" s="23">
        <f t="shared" si="30"/>
        <v>0</v>
      </c>
      <c r="Q219" s="92"/>
      <c r="R219" s="43">
        <f t="shared" si="31"/>
        <v>0</v>
      </c>
    </row>
    <row r="220" spans="1:18" ht="24.6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4"/>
        <v>0</v>
      </c>
      <c r="H220" s="78">
        <v>0</v>
      </c>
      <c r="I220" s="76">
        <v>0</v>
      </c>
      <c r="J220" s="46">
        <f t="shared" si="27"/>
        <v>0</v>
      </c>
      <c r="K220" s="72"/>
      <c r="L220" s="20">
        <v>150</v>
      </c>
      <c r="M220" s="65">
        <f t="shared" si="29"/>
        <v>0</v>
      </c>
      <c r="N220" s="17" t="s">
        <v>16</v>
      </c>
      <c r="O220" s="18"/>
      <c r="P220" s="23">
        <f t="shared" si="30"/>
        <v>0</v>
      </c>
      <c r="Q220" s="92"/>
      <c r="R220" s="43">
        <f t="shared" si="31"/>
        <v>0</v>
      </c>
    </row>
    <row r="221" spans="1:18" ht="24.6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4"/>
        <v>0</v>
      </c>
      <c r="H221" s="78">
        <v>0</v>
      </c>
      <c r="I221" s="76">
        <v>0</v>
      </c>
      <c r="J221" s="46">
        <f t="shared" si="27"/>
        <v>0</v>
      </c>
      <c r="K221" s="72"/>
      <c r="L221" s="20">
        <v>200</v>
      </c>
      <c r="M221" s="65">
        <f t="shared" si="29"/>
        <v>0</v>
      </c>
      <c r="N221" s="17" t="s">
        <v>16</v>
      </c>
      <c r="O221" s="18"/>
      <c r="P221" s="23">
        <f t="shared" si="30"/>
        <v>0</v>
      </c>
      <c r="Q221" s="92"/>
      <c r="R221" s="43">
        <f t="shared" si="31"/>
        <v>0</v>
      </c>
    </row>
    <row r="222" spans="1:18" ht="24.6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4"/>
        <v>0</v>
      </c>
      <c r="H222" s="78">
        <v>0</v>
      </c>
      <c r="I222" s="76">
        <v>0</v>
      </c>
      <c r="J222" s="46">
        <f t="shared" si="27"/>
        <v>0</v>
      </c>
      <c r="K222" s="72"/>
      <c r="L222" s="20">
        <v>250</v>
      </c>
      <c r="M222" s="65">
        <f t="shared" si="29"/>
        <v>0</v>
      </c>
      <c r="N222" s="17" t="s">
        <v>16</v>
      </c>
      <c r="O222" s="18"/>
      <c r="P222" s="23">
        <f t="shared" si="30"/>
        <v>0</v>
      </c>
      <c r="Q222" s="92"/>
      <c r="R222" s="43">
        <f t="shared" si="31"/>
        <v>0</v>
      </c>
    </row>
    <row r="223" spans="1:18" ht="24.6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+'1'!J223</f>
        <v>0</v>
      </c>
      <c r="F223" s="71"/>
      <c r="G223" s="46">
        <f t="shared" si="34"/>
        <v>0</v>
      </c>
      <c r="H223" s="78">
        <v>0</v>
      </c>
      <c r="I223" s="76">
        <v>0</v>
      </c>
      <c r="J223" s="46">
        <f t="shared" si="27"/>
        <v>0</v>
      </c>
      <c r="K223" s="72"/>
      <c r="L223" s="20">
        <v>50</v>
      </c>
      <c r="M223" s="65">
        <f t="shared" si="29"/>
        <v>0</v>
      </c>
      <c r="N223" s="17" t="s">
        <v>16</v>
      </c>
      <c r="O223" s="18"/>
      <c r="P223" s="23">
        <f t="shared" si="30"/>
        <v>0</v>
      </c>
      <c r="Q223" s="92"/>
      <c r="R223" s="43">
        <f t="shared" si="31"/>
        <v>0</v>
      </c>
    </row>
    <row r="224" spans="1:18" ht="24.6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+'1'!J224</f>
        <v>312</v>
      </c>
      <c r="F224" s="71"/>
      <c r="G224" s="46">
        <f t="shared" si="34"/>
        <v>312</v>
      </c>
      <c r="H224" s="78">
        <v>0</v>
      </c>
      <c r="I224" s="76">
        <v>0</v>
      </c>
      <c r="J224" s="46">
        <f t="shared" si="27"/>
        <v>312</v>
      </c>
      <c r="K224" s="72"/>
      <c r="L224" s="20">
        <v>0</v>
      </c>
      <c r="M224" s="65">
        <f t="shared" si="29"/>
        <v>0</v>
      </c>
      <c r="N224" s="17" t="s">
        <v>16</v>
      </c>
      <c r="O224" s="18"/>
      <c r="P224" s="23">
        <f t="shared" si="30"/>
        <v>0</v>
      </c>
      <c r="Q224" s="92"/>
      <c r="R224" s="43">
        <f t="shared" si="31"/>
        <v>0</v>
      </c>
    </row>
    <row r="225" spans="1:18" ht="24.6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4"/>
        <v>0</v>
      </c>
      <c r="H225" s="78">
        <v>0</v>
      </c>
      <c r="I225" s="76">
        <v>0</v>
      </c>
      <c r="J225" s="46">
        <f t="shared" si="27"/>
        <v>0</v>
      </c>
      <c r="K225" s="72"/>
      <c r="L225" s="20">
        <v>45</v>
      </c>
      <c r="M225" s="65">
        <f t="shared" si="29"/>
        <v>0</v>
      </c>
      <c r="N225" s="17" t="s">
        <v>16</v>
      </c>
      <c r="O225" s="18"/>
      <c r="P225" s="23">
        <f t="shared" si="30"/>
        <v>0</v>
      </c>
      <c r="Q225" s="90"/>
      <c r="R225" s="43">
        <f t="shared" si="31"/>
        <v>0</v>
      </c>
    </row>
    <row r="226" spans="1:18" ht="24.6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4"/>
        <v>0</v>
      </c>
      <c r="H226" s="78">
        <v>0</v>
      </c>
      <c r="I226" s="76">
        <v>0</v>
      </c>
      <c r="J226" s="46">
        <f t="shared" si="27"/>
        <v>0</v>
      </c>
      <c r="K226" s="72"/>
      <c r="L226" s="20">
        <v>35</v>
      </c>
      <c r="M226" s="65">
        <f t="shared" si="29"/>
        <v>0</v>
      </c>
      <c r="N226" s="17" t="s">
        <v>16</v>
      </c>
      <c r="O226" s="18"/>
      <c r="P226" s="23">
        <f t="shared" si="30"/>
        <v>0</v>
      </c>
      <c r="Q226" s="90"/>
      <c r="R226" s="43">
        <f t="shared" si="31"/>
        <v>0</v>
      </c>
    </row>
    <row r="227" spans="1:18" ht="24.6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v>4</v>
      </c>
      <c r="F227" s="71"/>
      <c r="G227" s="46">
        <f t="shared" si="34"/>
        <v>4</v>
      </c>
      <c r="H227" s="78">
        <v>0</v>
      </c>
      <c r="I227" s="76">
        <v>0</v>
      </c>
      <c r="J227" s="46">
        <f t="shared" si="27"/>
        <v>0</v>
      </c>
      <c r="K227" s="72">
        <v>4</v>
      </c>
      <c r="L227" s="20">
        <v>25</v>
      </c>
      <c r="M227" s="65">
        <f t="shared" si="29"/>
        <v>100</v>
      </c>
      <c r="N227" s="17" t="s">
        <v>16</v>
      </c>
      <c r="O227" s="18"/>
      <c r="P227" s="104">
        <f t="shared" si="30"/>
        <v>100</v>
      </c>
      <c r="Q227" s="90"/>
      <c r="R227" s="43">
        <f t="shared" si="31"/>
        <v>0</v>
      </c>
    </row>
    <row r="228" spans="1:18" ht="24.6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+'1'!J228</f>
        <v>0</v>
      </c>
      <c r="F228" s="71"/>
      <c r="G228" s="46">
        <f t="shared" si="34"/>
        <v>0</v>
      </c>
      <c r="H228" s="78">
        <v>0</v>
      </c>
      <c r="I228" s="76">
        <v>0</v>
      </c>
      <c r="J228" s="46">
        <f t="shared" si="27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+'1'!J229</f>
        <v>0</v>
      </c>
      <c r="F229" s="71"/>
      <c r="G229" s="46">
        <f t="shared" si="34"/>
        <v>0</v>
      </c>
      <c r="H229" s="78">
        <v>0</v>
      </c>
      <c r="I229" s="76">
        <v>0</v>
      </c>
      <c r="J229" s="46">
        <f t="shared" si="27"/>
        <v>0</v>
      </c>
      <c r="K229" s="72"/>
      <c r="L229" s="20">
        <v>60</v>
      </c>
      <c r="M229" s="65">
        <f t="shared" si="29"/>
        <v>0</v>
      </c>
      <c r="N229" s="17" t="s">
        <v>16</v>
      </c>
      <c r="O229" s="18"/>
      <c r="P229" s="23">
        <f t="shared" si="30"/>
        <v>0</v>
      </c>
      <c r="Q229" s="92"/>
      <c r="R229" s="43">
        <f t="shared" si="31"/>
        <v>0</v>
      </c>
    </row>
    <row r="230" spans="1:18" ht="24.6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+'1'!J230</f>
        <v>0</v>
      </c>
      <c r="F230" s="71"/>
      <c r="G230" s="46">
        <f t="shared" si="34"/>
        <v>0</v>
      </c>
      <c r="H230" s="78">
        <v>0</v>
      </c>
      <c r="I230" s="76">
        <v>0</v>
      </c>
      <c r="J230" s="46">
        <f t="shared" si="27"/>
        <v>0</v>
      </c>
      <c r="K230" s="72"/>
      <c r="L230" s="20">
        <v>250</v>
      </c>
      <c r="M230" s="65">
        <f t="shared" si="29"/>
        <v>0</v>
      </c>
      <c r="N230" s="17" t="s">
        <v>16</v>
      </c>
      <c r="O230" s="18"/>
      <c r="P230" s="23">
        <f t="shared" si="30"/>
        <v>0</v>
      </c>
      <c r="Q230" s="92"/>
      <c r="R230" s="43">
        <f t="shared" si="31"/>
        <v>0</v>
      </c>
    </row>
    <row r="231" spans="1:18" ht="24.6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+'1'!J231</f>
        <v>0</v>
      </c>
      <c r="F231" s="71"/>
      <c r="G231" s="46">
        <f t="shared" si="34"/>
        <v>0</v>
      </c>
      <c r="H231" s="78">
        <v>0</v>
      </c>
      <c r="I231" s="76">
        <v>0</v>
      </c>
      <c r="J231" s="46">
        <f t="shared" ref="J231:J258" si="36">+G231-H231-K231-I231</f>
        <v>0</v>
      </c>
      <c r="K231" s="72"/>
      <c r="L231" s="20">
        <v>100</v>
      </c>
      <c r="M231" s="65">
        <f t="shared" si="29"/>
        <v>0</v>
      </c>
      <c r="N231" s="17" t="s">
        <v>16</v>
      </c>
      <c r="O231" s="18"/>
      <c r="P231" s="23">
        <f t="shared" si="30"/>
        <v>0</v>
      </c>
      <c r="Q231" s="92"/>
      <c r="R231" s="43">
        <f t="shared" si="31"/>
        <v>0</v>
      </c>
    </row>
    <row r="232" spans="1:18" ht="24.6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+'1'!J232</f>
        <v>0</v>
      </c>
      <c r="F232" s="71"/>
      <c r="G232" s="46">
        <f t="shared" si="34"/>
        <v>0</v>
      </c>
      <c r="H232" s="78">
        <v>0</v>
      </c>
      <c r="I232" s="76">
        <v>0</v>
      </c>
      <c r="J232" s="46">
        <f t="shared" si="36"/>
        <v>0</v>
      </c>
      <c r="K232" s="72"/>
      <c r="L232" s="20">
        <v>350</v>
      </c>
      <c r="M232" s="65">
        <f t="shared" si="29"/>
        <v>0</v>
      </c>
      <c r="N232" s="17" t="s">
        <v>16</v>
      </c>
      <c r="O232" s="18"/>
      <c r="P232" s="23">
        <f t="shared" si="30"/>
        <v>0</v>
      </c>
      <c r="Q232" s="92"/>
      <c r="R232" s="43">
        <f t="shared" si="31"/>
        <v>0</v>
      </c>
    </row>
    <row r="233" spans="1:18" ht="24.6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34"/>
        <v>0</v>
      </c>
      <c r="H233" s="78">
        <v>0</v>
      </c>
      <c r="I233" s="76">
        <v>0</v>
      </c>
      <c r="J233" s="46">
        <f t="shared" si="36"/>
        <v>0</v>
      </c>
      <c r="K233" s="72"/>
      <c r="L233" s="20">
        <v>60</v>
      </c>
      <c r="M233" s="65">
        <f t="shared" si="29"/>
        <v>0</v>
      </c>
      <c r="N233" s="17" t="s">
        <v>16</v>
      </c>
      <c r="O233" s="18"/>
      <c r="P233" s="23">
        <f t="shared" si="30"/>
        <v>0</v>
      </c>
      <c r="Q233" s="92"/>
      <c r="R233" s="43">
        <f t="shared" si="31"/>
        <v>0</v>
      </c>
    </row>
    <row r="234" spans="1:18" ht="24.6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+'1'!J234</f>
        <v>0</v>
      </c>
      <c r="F234" s="71"/>
      <c r="G234" s="46">
        <f t="shared" si="34"/>
        <v>0</v>
      </c>
      <c r="H234" s="78">
        <v>0</v>
      </c>
      <c r="I234" s="76">
        <v>0</v>
      </c>
      <c r="J234" s="46">
        <f t="shared" si="36"/>
        <v>0</v>
      </c>
      <c r="K234" s="72"/>
      <c r="L234" s="20">
        <v>50</v>
      </c>
      <c r="M234" s="65">
        <f t="shared" si="29"/>
        <v>0</v>
      </c>
      <c r="N234" s="17" t="s">
        <v>16</v>
      </c>
      <c r="O234" s="18"/>
      <c r="P234" s="23">
        <f t="shared" si="30"/>
        <v>0</v>
      </c>
      <c r="Q234" s="92"/>
      <c r="R234" s="43">
        <f t="shared" si="31"/>
        <v>0</v>
      </c>
    </row>
    <row r="235" spans="1:18" ht="24.6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+'1'!J235</f>
        <v>0</v>
      </c>
      <c r="F235" s="71"/>
      <c r="G235" s="46">
        <f t="shared" si="34"/>
        <v>0</v>
      </c>
      <c r="H235" s="78">
        <v>0</v>
      </c>
      <c r="I235" s="76">
        <v>0</v>
      </c>
      <c r="J235" s="46">
        <f t="shared" ref="J235:J247" si="37">+G235-H235-K235-I235</f>
        <v>0</v>
      </c>
      <c r="K235" s="72"/>
      <c r="L235" s="20">
        <v>100</v>
      </c>
      <c r="M235" s="65">
        <f t="shared" ref="M235:M247" si="38">+L235*K235</f>
        <v>0</v>
      </c>
      <c r="N235" s="17" t="s">
        <v>16</v>
      </c>
      <c r="O235" s="18"/>
      <c r="P235" s="23">
        <f t="shared" ref="P235:P247" si="39">SUM(M235-O235)</f>
        <v>0</v>
      </c>
      <c r="Q235" s="92"/>
      <c r="R235" s="43">
        <f t="shared" ref="R235:R247" si="40">+K235*Q235</f>
        <v>0</v>
      </c>
    </row>
    <row r="236" spans="1:18" ht="24.6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34"/>
        <v>0</v>
      </c>
      <c r="H236" s="78">
        <v>0</v>
      </c>
      <c r="I236" s="76">
        <v>0</v>
      </c>
      <c r="J236" s="46">
        <f t="shared" si="37"/>
        <v>0</v>
      </c>
      <c r="K236" s="72"/>
      <c r="L236" s="20">
        <v>120</v>
      </c>
      <c r="M236" s="65">
        <f t="shared" si="38"/>
        <v>0</v>
      </c>
      <c r="N236" s="17" t="s">
        <v>16</v>
      </c>
      <c r="O236" s="18"/>
      <c r="P236" s="23">
        <f t="shared" si="39"/>
        <v>0</v>
      </c>
      <c r="Q236" s="92"/>
      <c r="R236" s="43">
        <f t="shared" si="40"/>
        <v>0</v>
      </c>
    </row>
    <row r="237" spans="1:18" ht="24.6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+'1'!J237</f>
        <v>0</v>
      </c>
      <c r="F237" s="71"/>
      <c r="G237" s="46">
        <f t="shared" si="34"/>
        <v>0</v>
      </c>
      <c r="H237" s="78">
        <v>0</v>
      </c>
      <c r="I237" s="76">
        <v>0</v>
      </c>
      <c r="J237" s="46">
        <f t="shared" si="37"/>
        <v>0</v>
      </c>
      <c r="K237" s="72"/>
      <c r="L237" s="20">
        <v>60</v>
      </c>
      <c r="M237" s="65">
        <f t="shared" si="38"/>
        <v>0</v>
      </c>
      <c r="N237" s="17" t="s">
        <v>16</v>
      </c>
      <c r="O237" s="18"/>
      <c r="P237" s="23">
        <f t="shared" si="39"/>
        <v>0</v>
      </c>
      <c r="Q237" s="92"/>
      <c r="R237" s="43">
        <f t="shared" si="40"/>
        <v>0</v>
      </c>
    </row>
    <row r="238" spans="1:18" ht="24.6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+'1'!J238</f>
        <v>0</v>
      </c>
      <c r="F238" s="71"/>
      <c r="G238" s="46">
        <f t="shared" si="34"/>
        <v>0</v>
      </c>
      <c r="H238" s="78">
        <v>0</v>
      </c>
      <c r="I238" s="76">
        <v>0</v>
      </c>
      <c r="J238" s="46">
        <f t="shared" si="37"/>
        <v>0</v>
      </c>
      <c r="K238" s="72"/>
      <c r="L238" s="20">
        <v>150</v>
      </c>
      <c r="M238" s="65">
        <f t="shared" si="38"/>
        <v>0</v>
      </c>
      <c r="N238" s="17" t="s">
        <v>16</v>
      </c>
      <c r="O238" s="18"/>
      <c r="P238" s="23">
        <f t="shared" si="39"/>
        <v>0</v>
      </c>
      <c r="Q238" s="92"/>
      <c r="R238" s="43">
        <f t="shared" si="40"/>
        <v>0</v>
      </c>
    </row>
    <row r="239" spans="1:18" ht="24.6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+'1'!J239</f>
        <v>0</v>
      </c>
      <c r="F239" s="71"/>
      <c r="G239" s="46">
        <f t="shared" si="34"/>
        <v>0</v>
      </c>
      <c r="H239" s="78">
        <v>0</v>
      </c>
      <c r="I239" s="76">
        <v>0</v>
      </c>
      <c r="J239" s="46">
        <f t="shared" si="37"/>
        <v>0</v>
      </c>
      <c r="K239" s="72"/>
      <c r="L239" s="20">
        <v>150</v>
      </c>
      <c r="M239" s="65">
        <f t="shared" si="38"/>
        <v>0</v>
      </c>
      <c r="N239" s="17" t="s">
        <v>16</v>
      </c>
      <c r="O239" s="18"/>
      <c r="P239" s="23">
        <f t="shared" si="39"/>
        <v>0</v>
      </c>
      <c r="Q239" s="92"/>
      <c r="R239" s="43">
        <f t="shared" si="40"/>
        <v>0</v>
      </c>
    </row>
    <row r="240" spans="1:1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+'1'!J240</f>
        <v>0</v>
      </c>
      <c r="F240" s="71"/>
      <c r="G240" s="46">
        <f t="shared" si="34"/>
        <v>0</v>
      </c>
      <c r="H240" s="78">
        <v>0</v>
      </c>
      <c r="I240" s="76">
        <v>0</v>
      </c>
      <c r="J240" s="46">
        <f t="shared" si="37"/>
        <v>0</v>
      </c>
      <c r="K240" s="72"/>
      <c r="L240" s="20">
        <v>200</v>
      </c>
      <c r="M240" s="65">
        <f t="shared" si="38"/>
        <v>0</v>
      </c>
      <c r="N240" s="17" t="s">
        <v>16</v>
      </c>
      <c r="O240" s="18"/>
      <c r="P240" s="23">
        <f t="shared" si="39"/>
        <v>0</v>
      </c>
      <c r="Q240" s="92"/>
      <c r="R240" s="43">
        <f t="shared" si="40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34"/>
        <v>0</v>
      </c>
      <c r="H241" s="78">
        <v>0</v>
      </c>
      <c r="I241" s="76">
        <v>0</v>
      </c>
      <c r="J241" s="46">
        <f t="shared" si="37"/>
        <v>0</v>
      </c>
      <c r="K241" s="72"/>
      <c r="L241" s="20"/>
      <c r="M241" s="65">
        <f t="shared" si="38"/>
        <v>0</v>
      </c>
      <c r="N241" s="17" t="s">
        <v>16</v>
      </c>
      <c r="O241" s="18"/>
      <c r="P241" s="23">
        <f t="shared" si="39"/>
        <v>0</v>
      </c>
      <c r="Q241" s="92"/>
      <c r="R241" s="43">
        <f t="shared" si="40"/>
        <v>0</v>
      </c>
    </row>
    <row r="242" spans="1:18" ht="24.6" x14ac:dyDescent="0.65">
      <c r="A242" s="10">
        <v>238</v>
      </c>
      <c r="B242" s="10"/>
      <c r="C242" s="137" t="s">
        <v>1444</v>
      </c>
      <c r="D242" s="10" t="s">
        <v>805</v>
      </c>
      <c r="E242" s="64">
        <v>1</v>
      </c>
      <c r="F242" s="71"/>
      <c r="G242" s="46">
        <f t="shared" si="34"/>
        <v>1</v>
      </c>
      <c r="H242" s="78">
        <v>0</v>
      </c>
      <c r="I242" s="76">
        <v>0</v>
      </c>
      <c r="J242" s="46">
        <f t="shared" si="37"/>
        <v>0</v>
      </c>
      <c r="K242" s="72">
        <v>1</v>
      </c>
      <c r="L242" s="20">
        <v>35</v>
      </c>
      <c r="M242" s="65">
        <f t="shared" si="38"/>
        <v>35</v>
      </c>
      <c r="N242" s="17" t="s">
        <v>16</v>
      </c>
      <c r="O242" s="18"/>
      <c r="P242" s="104">
        <f t="shared" si="39"/>
        <v>35</v>
      </c>
      <c r="Q242" s="92"/>
      <c r="R242" s="43">
        <f t="shared" si="40"/>
        <v>0</v>
      </c>
    </row>
    <row r="243" spans="1:18" ht="24.6" x14ac:dyDescent="0.65">
      <c r="A243" s="10">
        <v>239</v>
      </c>
      <c r="B243" s="10"/>
      <c r="C243" s="19" t="s">
        <v>1446</v>
      </c>
      <c r="D243" s="10" t="s">
        <v>434</v>
      </c>
      <c r="E243" s="64"/>
      <c r="F243" s="71"/>
      <c r="G243" s="46">
        <f t="shared" ref="G243:G246" si="41">E243+F243</f>
        <v>0</v>
      </c>
      <c r="H243" s="78">
        <v>0</v>
      </c>
      <c r="I243" s="76">
        <v>0</v>
      </c>
      <c r="J243" s="46">
        <f t="shared" ref="J243:J246" si="42">+G243-H243-K243-I243</f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ref="P243:P246" si="44">SUM(M243-O243)</f>
        <v>0</v>
      </c>
      <c r="Q243" s="92"/>
      <c r="R243" s="43">
        <f t="shared" ref="R243:R246" si="45">+K243*Q243</f>
        <v>0</v>
      </c>
    </row>
    <row r="244" spans="1:18" ht="24.6" x14ac:dyDescent="0.65">
      <c r="A244" s="10">
        <v>240</v>
      </c>
      <c r="B244" s="10"/>
      <c r="C244" s="19" t="s">
        <v>1448</v>
      </c>
      <c r="D244" s="10" t="s">
        <v>434</v>
      </c>
      <c r="E244" s="64"/>
      <c r="F244" s="71"/>
      <c r="G244" s="46">
        <f t="shared" si="41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45</v>
      </c>
      <c r="M244" s="65">
        <f t="shared" si="43"/>
        <v>0</v>
      </c>
      <c r="N244" s="17" t="s">
        <v>16</v>
      </c>
      <c r="O244" s="18"/>
      <c r="P244" s="23">
        <f t="shared" si="44"/>
        <v>0</v>
      </c>
      <c r="Q244" s="92"/>
      <c r="R244" s="43">
        <f t="shared" si="45"/>
        <v>0</v>
      </c>
    </row>
    <row r="245" spans="1:18" ht="24.6" x14ac:dyDescent="0.65">
      <c r="A245" s="10">
        <v>241</v>
      </c>
      <c r="B245" s="10"/>
      <c r="C245" s="19"/>
      <c r="D245" s="10"/>
      <c r="E245" s="64"/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/>
      <c r="M245" s="65">
        <f t="shared" si="43"/>
        <v>0</v>
      </c>
      <c r="N245" s="17" t="s">
        <v>16</v>
      </c>
      <c r="O245" s="18"/>
      <c r="P245" s="23">
        <f t="shared" si="44"/>
        <v>0</v>
      </c>
      <c r="Q245" s="92"/>
      <c r="R245" s="43">
        <f t="shared" si="45"/>
        <v>0</v>
      </c>
    </row>
    <row r="246" spans="1:18" ht="24.6" x14ac:dyDescent="0.65">
      <c r="A246" s="10">
        <v>242</v>
      </c>
      <c r="B246" s="10"/>
      <c r="C246" s="19"/>
      <c r="D246" s="10"/>
      <c r="E246" s="64"/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/>
      <c r="M246" s="65">
        <f t="shared" si="43"/>
        <v>0</v>
      </c>
      <c r="N246" s="17" t="s">
        <v>16</v>
      </c>
      <c r="O246" s="18"/>
      <c r="P246" s="23">
        <f t="shared" si="44"/>
        <v>0</v>
      </c>
      <c r="Q246" s="92"/>
      <c r="R246" s="43">
        <f t="shared" si="45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/>
      <c r="F247" s="71"/>
      <c r="G247" s="46">
        <f t="shared" ref="G247" si="46">E247+F247</f>
        <v>0</v>
      </c>
      <c r="H247" s="78">
        <v>0</v>
      </c>
      <c r="I247" s="76">
        <v>0</v>
      </c>
      <c r="J247" s="46">
        <f t="shared" si="37"/>
        <v>0</v>
      </c>
      <c r="K247" s="72"/>
      <c r="L247" s="20"/>
      <c r="M247" s="65">
        <f t="shared" si="38"/>
        <v>0</v>
      </c>
      <c r="N247" s="17" t="s">
        <v>16</v>
      </c>
      <c r="O247" s="18"/>
      <c r="P247" s="23">
        <f t="shared" si="39"/>
        <v>0</v>
      </c>
      <c r="Q247" s="92"/>
      <c r="R247" s="43">
        <f t="shared" si="40"/>
        <v>0</v>
      </c>
    </row>
    <row r="248" spans="1:18" ht="24.6" x14ac:dyDescent="0.65">
      <c r="A248" s="10">
        <v>244</v>
      </c>
      <c r="B248" s="10"/>
      <c r="C248" s="19"/>
      <c r="D248" s="10"/>
      <c r="E248" s="64"/>
      <c r="F248" s="71"/>
      <c r="G248" s="46">
        <f t="shared" ref="G248:G258" si="47">E248+F248</f>
        <v>0</v>
      </c>
      <c r="H248" s="78">
        <v>0</v>
      </c>
      <c r="I248" s="76">
        <v>0</v>
      </c>
      <c r="J248" s="46">
        <f t="shared" si="36"/>
        <v>0</v>
      </c>
      <c r="K248" s="72"/>
      <c r="L248" s="20"/>
      <c r="M248" s="65">
        <f t="shared" si="29"/>
        <v>0</v>
      </c>
      <c r="N248" s="17" t="s">
        <v>16</v>
      </c>
      <c r="O248" s="18"/>
      <c r="P248" s="23">
        <f t="shared" si="30"/>
        <v>0</v>
      </c>
      <c r="Q248" s="92"/>
      <c r="R248" s="43">
        <f t="shared" si="31"/>
        <v>0</v>
      </c>
    </row>
    <row r="249" spans="1:18" ht="24.6" x14ac:dyDescent="0.65">
      <c r="A249" s="10">
        <v>245</v>
      </c>
      <c r="B249" s="10"/>
      <c r="C249" s="19"/>
      <c r="D249" s="10"/>
      <c r="E249" s="64"/>
      <c r="F249" s="71"/>
      <c r="G249" s="46">
        <f t="shared" si="47"/>
        <v>0</v>
      </c>
      <c r="H249" s="78">
        <v>0</v>
      </c>
      <c r="I249" s="76">
        <v>0</v>
      </c>
      <c r="J249" s="46">
        <f t="shared" si="36"/>
        <v>0</v>
      </c>
      <c r="K249" s="72"/>
      <c r="L249" s="20"/>
      <c r="M249" s="65">
        <f t="shared" si="29"/>
        <v>0</v>
      </c>
      <c r="N249" s="17" t="s">
        <v>16</v>
      </c>
      <c r="O249" s="18"/>
      <c r="P249" s="23">
        <f t="shared" si="30"/>
        <v>0</v>
      </c>
      <c r="Q249" s="92"/>
      <c r="R249" s="43">
        <f t="shared" si="31"/>
        <v>0</v>
      </c>
    </row>
    <row r="250" spans="1:18" ht="24.6" x14ac:dyDescent="0.65">
      <c r="A250" s="10">
        <v>246</v>
      </c>
      <c r="B250" s="10"/>
      <c r="C250" s="19"/>
      <c r="D250" s="10"/>
      <c r="E250" s="64"/>
      <c r="F250" s="71"/>
      <c r="G250" s="46">
        <f t="shared" si="47"/>
        <v>0</v>
      </c>
      <c r="H250" s="78">
        <v>0</v>
      </c>
      <c r="I250" s="76">
        <v>0</v>
      </c>
      <c r="J250" s="46">
        <f t="shared" si="36"/>
        <v>0</v>
      </c>
      <c r="K250" s="72"/>
      <c r="L250" s="20"/>
      <c r="M250" s="65">
        <f t="shared" si="29"/>
        <v>0</v>
      </c>
      <c r="N250" s="17" t="s">
        <v>16</v>
      </c>
      <c r="O250" s="18"/>
      <c r="P250" s="23">
        <f t="shared" si="30"/>
        <v>0</v>
      </c>
      <c r="Q250" s="92"/>
      <c r="R250" s="43">
        <f t="shared" si="31"/>
        <v>0</v>
      </c>
    </row>
    <row r="251" spans="1:18" ht="24.6" x14ac:dyDescent="0.65">
      <c r="A251" s="10">
        <v>247</v>
      </c>
      <c r="B251" s="10"/>
      <c r="C251" s="19"/>
      <c r="D251" s="10"/>
      <c r="E251" s="64"/>
      <c r="F251" s="71"/>
      <c r="G251" s="46">
        <f t="shared" si="47"/>
        <v>0</v>
      </c>
      <c r="H251" s="78">
        <v>0</v>
      </c>
      <c r="I251" s="76">
        <v>0</v>
      </c>
      <c r="J251" s="46">
        <f t="shared" si="36"/>
        <v>0</v>
      </c>
      <c r="K251" s="72"/>
      <c r="L251" s="20"/>
      <c r="M251" s="65">
        <f t="shared" si="29"/>
        <v>0</v>
      </c>
      <c r="N251" s="17" t="s">
        <v>16</v>
      </c>
      <c r="O251" s="18"/>
      <c r="P251" s="23">
        <f t="shared" si="30"/>
        <v>0</v>
      </c>
      <c r="Q251" s="92"/>
      <c r="R251" s="43">
        <f t="shared" si="31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/>
      <c r="F252" s="71"/>
      <c r="G252" s="46">
        <f t="shared" si="47"/>
        <v>0</v>
      </c>
      <c r="H252" s="78">
        <v>0</v>
      </c>
      <c r="I252" s="76">
        <v>0</v>
      </c>
      <c r="J252" s="46">
        <f t="shared" si="36"/>
        <v>0</v>
      </c>
      <c r="K252" s="72"/>
      <c r="L252" s="20"/>
      <c r="M252" s="65">
        <f t="shared" si="29"/>
        <v>0</v>
      </c>
      <c r="N252" s="17" t="s">
        <v>16</v>
      </c>
      <c r="O252" s="18"/>
      <c r="P252" s="23">
        <f t="shared" si="30"/>
        <v>0</v>
      </c>
      <c r="Q252" s="92"/>
      <c r="R252" s="43">
        <f t="shared" si="31"/>
        <v>0</v>
      </c>
    </row>
    <row r="253" spans="1:18" ht="24.6" x14ac:dyDescent="0.65">
      <c r="A253" s="10">
        <v>249</v>
      </c>
      <c r="B253" s="10"/>
      <c r="C253" s="19"/>
      <c r="D253" s="10"/>
      <c r="E253" s="64"/>
      <c r="F253" s="71"/>
      <c r="G253" s="46">
        <f t="shared" ref="G253" si="48">E253+F253</f>
        <v>0</v>
      </c>
      <c r="H253" s="78">
        <v>0</v>
      </c>
      <c r="I253" s="76">
        <v>0</v>
      </c>
      <c r="J253" s="46">
        <f t="shared" ref="J253" si="49">+G253-H253-K253-I253</f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2"/>
      <c r="R253" s="43">
        <f t="shared" ref="R253" si="52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/>
      <c r="F254" s="71"/>
      <c r="G254" s="46">
        <f t="shared" si="47"/>
        <v>0</v>
      </c>
      <c r="H254" s="78">
        <v>0</v>
      </c>
      <c r="I254" s="76">
        <v>0</v>
      </c>
      <c r="J254" s="46">
        <f t="shared" si="36"/>
        <v>0</v>
      </c>
      <c r="K254" s="72"/>
      <c r="L254" s="20"/>
      <c r="M254" s="65">
        <f t="shared" si="29"/>
        <v>0</v>
      </c>
      <c r="N254" s="17" t="s">
        <v>16</v>
      </c>
      <c r="O254" s="18"/>
      <c r="P254" s="23">
        <f t="shared" si="30"/>
        <v>0</v>
      </c>
      <c r="Q254" s="92"/>
      <c r="R254" s="43">
        <f t="shared" si="31"/>
        <v>0</v>
      </c>
    </row>
    <row r="255" spans="1:18" ht="24.6" x14ac:dyDescent="0.65">
      <c r="A255" s="10">
        <v>251</v>
      </c>
      <c r="B255" s="10"/>
      <c r="C255" s="19"/>
      <c r="D255" s="10"/>
      <c r="E255" s="64"/>
      <c r="F255" s="71"/>
      <c r="G255" s="46">
        <f t="shared" si="47"/>
        <v>0</v>
      </c>
      <c r="H255" s="78">
        <v>0</v>
      </c>
      <c r="I255" s="76">
        <v>0</v>
      </c>
      <c r="J255" s="46">
        <f t="shared" si="36"/>
        <v>0</v>
      </c>
      <c r="K255" s="72"/>
      <c r="L255" s="20"/>
      <c r="M255" s="65">
        <f t="shared" si="29"/>
        <v>0</v>
      </c>
      <c r="N255" s="17" t="s">
        <v>16</v>
      </c>
      <c r="O255" s="18"/>
      <c r="P255" s="23">
        <f t="shared" si="30"/>
        <v>0</v>
      </c>
      <c r="Q255" s="92"/>
      <c r="R255" s="43">
        <f t="shared" si="31"/>
        <v>0</v>
      </c>
    </row>
    <row r="256" spans="1:18" ht="24.6" x14ac:dyDescent="0.65">
      <c r="A256" s="10">
        <v>252</v>
      </c>
      <c r="B256" s="10"/>
      <c r="C256" s="19"/>
      <c r="D256" s="10"/>
      <c r="E256" s="64"/>
      <c r="F256" s="71"/>
      <c r="G256" s="46">
        <f t="shared" si="47"/>
        <v>0</v>
      </c>
      <c r="H256" s="78">
        <v>0</v>
      </c>
      <c r="I256" s="76">
        <v>0</v>
      </c>
      <c r="J256" s="46">
        <f t="shared" si="36"/>
        <v>0</v>
      </c>
      <c r="K256" s="72"/>
      <c r="L256" s="20"/>
      <c r="M256" s="65">
        <f t="shared" si="29"/>
        <v>0</v>
      </c>
      <c r="N256" s="17" t="s">
        <v>16</v>
      </c>
      <c r="O256" s="18"/>
      <c r="P256" s="23">
        <f t="shared" si="30"/>
        <v>0</v>
      </c>
      <c r="Q256" s="92"/>
      <c r="R256" s="43">
        <f t="shared" si="31"/>
        <v>0</v>
      </c>
    </row>
    <row r="257" spans="1:22" ht="24.6" x14ac:dyDescent="0.65">
      <c r="A257" s="10">
        <v>253</v>
      </c>
      <c r="B257" s="10"/>
      <c r="C257" s="19"/>
      <c r="D257" s="10"/>
      <c r="E257" s="64"/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2"/>
      <c r="R257" s="43">
        <f t="shared" ref="R257" si="57">+K257*Q257</f>
        <v>0</v>
      </c>
    </row>
    <row r="258" spans="1:22" ht="24.6" x14ac:dyDescent="0.65">
      <c r="A258" s="10">
        <v>254</v>
      </c>
      <c r="B258" s="10"/>
      <c r="C258" s="19"/>
      <c r="D258" s="10"/>
      <c r="E258" s="64"/>
      <c r="F258" s="71"/>
      <c r="G258" s="46">
        <f t="shared" si="47"/>
        <v>0</v>
      </c>
      <c r="H258" s="78">
        <v>0</v>
      </c>
      <c r="I258" s="76">
        <v>0</v>
      </c>
      <c r="J258" s="46">
        <f t="shared" si="36"/>
        <v>0</v>
      </c>
      <c r="K258" s="72"/>
      <c r="L258" s="20"/>
      <c r="M258" s="65">
        <f t="shared" si="29"/>
        <v>0</v>
      </c>
      <c r="N258" s="17" t="s">
        <v>16</v>
      </c>
      <c r="O258" s="18"/>
      <c r="P258" s="23">
        <f t="shared" si="30"/>
        <v>0</v>
      </c>
      <c r="Q258" s="92"/>
      <c r="R258" s="43">
        <f t="shared" si="31"/>
        <v>0</v>
      </c>
    </row>
    <row r="259" spans="1:22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2"/>
      <c r="R259" s="43">
        <f t="shared" ref="R259" si="62">+K259*Q259</f>
        <v>0</v>
      </c>
    </row>
    <row r="260" spans="1:22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624.18000000000006</v>
      </c>
      <c r="S260" s="75"/>
    </row>
    <row r="261" spans="1:22" ht="25.5" customHeight="1" x14ac:dyDescent="0.6">
      <c r="A261" s="1"/>
      <c r="E261" s="1"/>
      <c r="F261" s="1"/>
      <c r="G261" s="24"/>
      <c r="H261" s="25"/>
      <c r="I261" s="25"/>
      <c r="J261" s="24"/>
      <c r="K261" s="189" t="s">
        <v>212</v>
      </c>
      <c r="L261" s="190"/>
      <c r="M261" s="30">
        <f>+O260</f>
        <v>0</v>
      </c>
      <c r="N261" s="27"/>
      <c r="O261" s="29"/>
    </row>
    <row r="262" spans="1:22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1729</v>
      </c>
    </row>
    <row r="263" spans="1:22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635</v>
      </c>
      <c r="O264" s="2">
        <v>30</v>
      </c>
      <c r="P264" s="2">
        <v>30</v>
      </c>
      <c r="Q264" s="88">
        <v>105</v>
      </c>
      <c r="R264" s="2">
        <v>120</v>
      </c>
      <c r="S264" s="2">
        <v>130</v>
      </c>
      <c r="T264" s="2">
        <v>50</v>
      </c>
      <c r="U264" s="2">
        <v>90</v>
      </c>
      <c r="V264" s="2">
        <v>80</v>
      </c>
    </row>
    <row r="265" spans="1:22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624</v>
      </c>
      <c r="P267" s="122" t="s">
        <v>1434</v>
      </c>
      <c r="Q267" s="123" t="s">
        <v>1435</v>
      </c>
      <c r="R267" s="124" t="s">
        <v>1436</v>
      </c>
    </row>
    <row r="268" spans="1:22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470</v>
      </c>
      <c r="P268" s="125"/>
      <c r="Q268" s="125"/>
      <c r="R268" s="125"/>
    </row>
    <row r="269" spans="1:22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470</v>
      </c>
      <c r="P269" s="125"/>
      <c r="Q269" s="125"/>
      <c r="R269" s="125"/>
    </row>
    <row r="270" spans="1:22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/>
    </row>
    <row r="271" spans="1:22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  <c r="P271" s="126"/>
      <c r="Q271" s="126"/>
      <c r="R271" s="126"/>
    </row>
    <row r="272" spans="1:22" x14ac:dyDescent="0.6">
      <c r="J272" s="2"/>
      <c r="L272" s="2"/>
      <c r="P272" s="126"/>
      <c r="Q272" s="126"/>
      <c r="R272" s="126"/>
    </row>
    <row r="273" spans="10:18" ht="24.6" x14ac:dyDescent="0.65">
      <c r="J273" s="2"/>
      <c r="L273" s="73" t="s">
        <v>272</v>
      </c>
      <c r="M273" s="2" t="s">
        <v>307</v>
      </c>
      <c r="P273" s="127"/>
      <c r="Q273" s="127"/>
      <c r="R273" s="127"/>
    </row>
    <row r="274" spans="10:18" x14ac:dyDescent="0.6">
      <c r="J274" s="2"/>
      <c r="L274" s="2"/>
      <c r="P274" s="128">
        <f>SUM(P268:P273)</f>
        <v>0</v>
      </c>
      <c r="Q274" s="128">
        <f>SUM(Q268:Q273)</f>
        <v>0</v>
      </c>
      <c r="R274" s="128">
        <f>SUM(R268:R273)</f>
        <v>0</v>
      </c>
    </row>
    <row r="275" spans="10:18" x14ac:dyDescent="0.6">
      <c r="J275" s="2"/>
      <c r="L275" s="2"/>
      <c r="P275" s="129" t="s">
        <v>1437</v>
      </c>
      <c r="Q275" s="130">
        <f>Q274*30/100</f>
        <v>0</v>
      </c>
      <c r="R275" s="130">
        <f>R274*30/100</f>
        <v>0</v>
      </c>
    </row>
    <row r="276" spans="10:18" x14ac:dyDescent="0.6">
      <c r="J276" s="2"/>
      <c r="L276" s="2"/>
      <c r="P276" s="129" t="s">
        <v>1438</v>
      </c>
      <c r="Q276" s="130">
        <f>Q275*7/100</f>
        <v>0</v>
      </c>
      <c r="R276" s="130">
        <f>R275*7/100</f>
        <v>0</v>
      </c>
    </row>
    <row r="277" spans="10:18" x14ac:dyDescent="0.6">
      <c r="J277" s="2"/>
      <c r="L277" s="2"/>
      <c r="P277" s="131" t="s">
        <v>5</v>
      </c>
      <c r="Q277" s="132">
        <f>Q274-Q275-Q276</f>
        <v>0</v>
      </c>
      <c r="R277" s="132">
        <f>R274-R275-R276</f>
        <v>0</v>
      </c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46"/>
  <sheetViews>
    <sheetView zoomScale="70" zoomScaleNormal="70" workbookViewId="0">
      <pane xSplit="10" ySplit="4" topLeftCell="K254" activePane="bottomRight" state="frozen"/>
      <selection activeCell="C245" sqref="C245"/>
      <selection pane="topRight" activeCell="C245" sqref="C245"/>
      <selection pane="bottomLeft" activeCell="C245" sqref="C245"/>
      <selection pane="bottomRight" activeCell="C245" sqref="C245"/>
    </sheetView>
  </sheetViews>
  <sheetFormatPr defaultColWidth="9" defaultRowHeight="24" x14ac:dyDescent="0.6"/>
  <cols>
    <col min="1" max="1" width="6.69921875" style="2" customWidth="1"/>
    <col min="2" max="2" width="15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78" t="s">
        <v>1431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Q2" s="89"/>
    </row>
    <row r="3" spans="1:18" s="5" customFormat="1" ht="26.4" customHeight="1" x14ac:dyDescent="0.7">
      <c r="A3" s="191" t="s">
        <v>1</v>
      </c>
      <c r="B3" s="191" t="s">
        <v>1368</v>
      </c>
      <c r="C3" s="191" t="s">
        <v>2</v>
      </c>
      <c r="D3" s="191" t="s">
        <v>1369</v>
      </c>
      <c r="E3" s="193" t="s">
        <v>3</v>
      </c>
      <c r="F3" s="193" t="s">
        <v>4</v>
      </c>
      <c r="G3" s="193" t="s">
        <v>5</v>
      </c>
      <c r="H3" s="77" t="s">
        <v>6</v>
      </c>
      <c r="I3" s="179" t="s">
        <v>273</v>
      </c>
      <c r="J3" s="193" t="s">
        <v>7</v>
      </c>
      <c r="K3" s="194" t="s">
        <v>8</v>
      </c>
      <c r="L3" s="194"/>
      <c r="M3" s="194"/>
      <c r="N3" s="193" t="s">
        <v>9</v>
      </c>
      <c r="O3" s="195" t="s">
        <v>10</v>
      </c>
      <c r="Q3" s="196" t="s">
        <v>274</v>
      </c>
      <c r="R3" s="187" t="s">
        <v>275</v>
      </c>
    </row>
    <row r="4" spans="1:18" s="5" customFormat="1" ht="26.4" x14ac:dyDescent="0.7">
      <c r="A4" s="192"/>
      <c r="B4" s="192"/>
      <c r="C4" s="192"/>
      <c r="D4" s="192"/>
      <c r="E4" s="193"/>
      <c r="F4" s="193"/>
      <c r="G4" s="193"/>
      <c r="H4" s="77" t="s">
        <v>11</v>
      </c>
      <c r="I4" s="180"/>
      <c r="J4" s="193"/>
      <c r="K4" s="69" t="s">
        <v>12</v>
      </c>
      <c r="L4" s="70" t="s">
        <v>13</v>
      </c>
      <c r="M4" s="69" t="s">
        <v>14</v>
      </c>
      <c r="N4" s="193"/>
      <c r="O4" s="195"/>
      <c r="Q4" s="197"/>
      <c r="R4" s="188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10</v>
      </c>
      <c r="K5" s="72">
        <v>10</v>
      </c>
      <c r="L5" s="15">
        <v>50</v>
      </c>
      <c r="M5" s="65">
        <f>+L5*K5</f>
        <v>500</v>
      </c>
      <c r="N5" s="17" t="s">
        <v>16</v>
      </c>
      <c r="O5" s="18"/>
      <c r="P5" s="104">
        <f>SUM(M5-O5)</f>
        <v>500</v>
      </c>
      <c r="Q5" s="90">
        <v>22.48</v>
      </c>
      <c r="R5" s="43">
        <f>+K5*Q5</f>
        <v>224.8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+'2'!J6</f>
        <v>71</v>
      </c>
      <c r="F6" s="71"/>
      <c r="G6" s="46">
        <f t="shared" si="0"/>
        <v>71</v>
      </c>
      <c r="H6" s="78">
        <v>0</v>
      </c>
      <c r="I6" s="76">
        <v>0</v>
      </c>
      <c r="J6" s="46">
        <f t="shared" si="1"/>
        <v>66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>
        <v>100</v>
      </c>
      <c r="P6" s="104">
        <f t="shared" ref="P6:P80" si="3">SUM(M6-O6)</f>
        <v>400</v>
      </c>
      <c r="Q6" s="90">
        <v>39.29</v>
      </c>
      <c r="R6" s="43">
        <f t="shared" ref="R6:R80" si="4">+K6*Q6</f>
        <v>196.45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+'2'!J16</f>
        <v>3</v>
      </c>
      <c r="F16" s="71"/>
      <c r="G16" s="46">
        <f t="shared" si="0"/>
        <v>3</v>
      </c>
      <c r="H16" s="78">
        <v>0</v>
      </c>
      <c r="I16" s="76">
        <v>0</v>
      </c>
      <c r="J16" s="46">
        <f t="shared" si="1"/>
        <v>2</v>
      </c>
      <c r="K16" s="72">
        <v>1</v>
      </c>
      <c r="L16" s="15">
        <v>50</v>
      </c>
      <c r="M16" s="65">
        <f t="shared" si="2"/>
        <v>50</v>
      </c>
      <c r="N16" s="17" t="s">
        <v>16</v>
      </c>
      <c r="O16" s="18"/>
      <c r="P16" s="104">
        <f t="shared" si="3"/>
        <v>50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+'2'!J22</f>
        <v>28</v>
      </c>
      <c r="F22" s="71"/>
      <c r="G22" s="46">
        <f t="shared" si="0"/>
        <v>28</v>
      </c>
      <c r="H22" s="78">
        <v>0</v>
      </c>
      <c r="I22" s="76">
        <v>0</v>
      </c>
      <c r="J22" s="46">
        <f t="shared" si="1"/>
        <v>28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7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4">
        <f t="shared" si="3"/>
        <v>100</v>
      </c>
      <c r="Q28" s="90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+'2'!J31</f>
        <v>22</v>
      </c>
      <c r="F31" s="71"/>
      <c r="G31" s="46">
        <f t="shared" si="5"/>
        <v>22</v>
      </c>
      <c r="H31" s="78">
        <v>0</v>
      </c>
      <c r="I31" s="76">
        <v>0</v>
      </c>
      <c r="J31" s="46">
        <f t="shared" si="6"/>
        <v>21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4">
        <f t="shared" si="3"/>
        <v>100</v>
      </c>
      <c r="Q31" s="90">
        <v>38.46</v>
      </c>
      <c r="R31" s="43">
        <f t="shared" si="4"/>
        <v>38.46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4">
        <f t="shared" si="3"/>
        <v>50</v>
      </c>
      <c r="Q40" s="90">
        <v>27.12</v>
      </c>
      <c r="R40" s="43">
        <f t="shared" si="4"/>
        <v>27.12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+'2'!J46</f>
        <v>15</v>
      </c>
      <c r="F46" s="71"/>
      <c r="G46" s="46">
        <f t="shared" si="5"/>
        <v>15</v>
      </c>
      <c r="H46" s="78">
        <v>0</v>
      </c>
      <c r="I46" s="76">
        <v>0</v>
      </c>
      <c r="J46" s="46">
        <f t="shared" si="6"/>
        <v>15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+'2'!J47</f>
        <v>12</v>
      </c>
      <c r="F47" s="71"/>
      <c r="G47" s="46">
        <f t="shared" si="5"/>
        <v>12</v>
      </c>
      <c r="H47" s="78">
        <v>0</v>
      </c>
      <c r="I47" s="76">
        <v>0</v>
      </c>
      <c r="J47" s="46">
        <f t="shared" si="6"/>
        <v>12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+'2'!J51</f>
        <v>6</v>
      </c>
      <c r="F51" s="71"/>
      <c r="G51" s="46">
        <f t="shared" si="5"/>
        <v>6</v>
      </c>
      <c r="H51" s="78">
        <v>0</v>
      </c>
      <c r="I51" s="76">
        <v>0</v>
      </c>
      <c r="J51" s="46">
        <f t="shared" si="6"/>
        <v>6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+'2'!J64</f>
        <v>7</v>
      </c>
      <c r="F64" s="71"/>
      <c r="G64" s="46">
        <f t="shared" si="5"/>
        <v>7</v>
      </c>
      <c r="H64" s="78">
        <v>0</v>
      </c>
      <c r="I64" s="76">
        <v>0</v>
      </c>
      <c r="J64" s="46">
        <f t="shared" si="6"/>
        <v>7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5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50</v>
      </c>
      <c r="P65" s="23">
        <f t="shared" si="3"/>
        <v>0</v>
      </c>
      <c r="Q65" s="90">
        <v>22.49</v>
      </c>
      <c r="R65" s="43">
        <f t="shared" si="4"/>
        <v>22.49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+'2'!J66</f>
        <v>6</v>
      </c>
      <c r="F66" s="71"/>
      <c r="G66" s="46">
        <f t="shared" si="5"/>
        <v>6</v>
      </c>
      <c r="H66" s="78">
        <v>0</v>
      </c>
      <c r="I66" s="76">
        <v>0</v>
      </c>
      <c r="J66" s="46">
        <f t="shared" si="6"/>
        <v>6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65">
      <c r="A76" s="10">
        <v>72</v>
      </c>
      <c r="B76" s="119" t="s">
        <v>1402</v>
      </c>
      <c r="C76" s="19" t="s">
        <v>1401</v>
      </c>
      <c r="D76" s="10" t="s">
        <v>434</v>
      </c>
      <c r="E76" s="64">
        <f>+'2'!J76</f>
        <v>4</v>
      </c>
      <c r="F76" s="71"/>
      <c r="G76" s="46">
        <f>E76+F76</f>
        <v>4</v>
      </c>
      <c r="H76" s="78">
        <v>0</v>
      </c>
      <c r="I76" s="76">
        <v>0</v>
      </c>
      <c r="J76" s="46">
        <f>+G76-H76-K76-I76</f>
        <v>4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>
        <f>+'2'!J77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4.6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>
        <f>+'2'!J80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>
        <f>+'2'!J81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9" t="s">
        <v>1332</v>
      </c>
      <c r="C82" s="19" t="s">
        <v>1388</v>
      </c>
      <c r="D82" s="10" t="s">
        <v>566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9" t="s">
        <v>1404</v>
      </c>
      <c r="C86" s="19" t="s">
        <v>1403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1429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1430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1405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 x14ac:dyDescent="0.65">
      <c r="A90" s="10">
        <v>86</v>
      </c>
      <c r="B90" s="119" t="s">
        <v>1407</v>
      </c>
      <c r="C90" s="19" t="s">
        <v>1406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>
        <f>+'2'!J92</f>
        <v>5</v>
      </c>
      <c r="F92" s="71"/>
      <c r="G92" s="46">
        <f t="shared" si="5"/>
        <v>5</v>
      </c>
      <c r="H92" s="78">
        <v>0</v>
      </c>
      <c r="I92" s="76">
        <v>0</v>
      </c>
      <c r="J92" s="46">
        <f t="shared" si="6"/>
        <v>5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9" t="s">
        <v>1408</v>
      </c>
      <c r="C99" s="19" t="s">
        <v>1371</v>
      </c>
      <c r="D99" s="10" t="s">
        <v>566</v>
      </c>
      <c r="E99" s="64">
        <f>+'2'!J99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4.6" x14ac:dyDescent="0.65">
      <c r="A100" s="10">
        <v>96</v>
      </c>
      <c r="B100" s="119" t="s">
        <v>1409</v>
      </c>
      <c r="C100" s="19" t="s">
        <v>1384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 x14ac:dyDescent="0.65">
      <c r="A101" s="10">
        <v>97</v>
      </c>
      <c r="B101" s="119" t="s">
        <v>1410</v>
      </c>
      <c r="C101" s="19" t="s">
        <v>1385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1399</v>
      </c>
      <c r="D102" s="10" t="s">
        <v>566</v>
      </c>
      <c r="E102" s="64">
        <f>+'2'!J102</f>
        <v>3</v>
      </c>
      <c r="F102" s="71"/>
      <c r="G102" s="46">
        <f t="shared" ref="G102" si="28">E102+F102</f>
        <v>3</v>
      </c>
      <c r="H102" s="78">
        <v>0</v>
      </c>
      <c r="I102" s="76">
        <v>0</v>
      </c>
      <c r="J102" s="46">
        <f t="shared" ref="J102" si="29">+G102-H102-K102-I102</f>
        <v>3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5" customHeight="1" x14ac:dyDescent="0.65">
      <c r="A103" s="10">
        <v>99</v>
      </c>
      <c r="B103" s="119" t="s">
        <v>1411</v>
      </c>
      <c r="C103" s="19" t="s">
        <v>1392</v>
      </c>
      <c r="D103" s="10" t="s">
        <v>1393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65">
      <c r="A104" s="10">
        <v>100</v>
      </c>
      <c r="B104" s="119" t="s">
        <v>1412</v>
      </c>
      <c r="C104" s="19" t="s">
        <v>1391</v>
      </c>
      <c r="D104" s="10" t="s">
        <v>1393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65">
      <c r="A105" s="10">
        <v>101</v>
      </c>
      <c r="B105" s="119" t="s">
        <v>1413</v>
      </c>
      <c r="C105" s="19" t="s">
        <v>1394</v>
      </c>
      <c r="D105" s="10" t="s">
        <v>566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+'2'!J110</f>
        <v>3</v>
      </c>
      <c r="F110" s="71"/>
      <c r="G110" s="46">
        <f t="shared" si="23"/>
        <v>3</v>
      </c>
      <c r="H110" s="78">
        <v>0</v>
      </c>
      <c r="I110" s="76">
        <v>0</v>
      </c>
      <c r="J110" s="46">
        <f t="shared" si="24"/>
        <v>3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+'2'!J111</f>
        <v>6</v>
      </c>
      <c r="F111" s="71"/>
      <c r="G111" s="46">
        <f t="shared" si="23"/>
        <v>6</v>
      </c>
      <c r="H111" s="78">
        <v>0</v>
      </c>
      <c r="I111" s="76">
        <v>0</v>
      </c>
      <c r="J111" s="46">
        <f t="shared" si="24"/>
        <v>6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6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4">
        <f>SUM(M112-O112)</f>
        <v>100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+'2'!J113</f>
        <v>13</v>
      </c>
      <c r="F113" s="71"/>
      <c r="G113" s="46">
        <f t="shared" si="23"/>
        <v>13</v>
      </c>
      <c r="H113" s="78">
        <v>0</v>
      </c>
      <c r="I113" s="76">
        <v>0</v>
      </c>
      <c r="J113" s="46">
        <f t="shared" si="24"/>
        <v>12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4">
        <f t="shared" si="8"/>
        <v>55</v>
      </c>
      <c r="Q113" s="90"/>
      <c r="R113" s="43">
        <f t="shared" si="9"/>
        <v>0</v>
      </c>
    </row>
    <row r="114" spans="1:18" ht="24.6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+'2'!J115</f>
        <v>29</v>
      </c>
      <c r="F115" s="71"/>
      <c r="G115" s="46">
        <f t="shared" si="23"/>
        <v>29</v>
      </c>
      <c r="H115" s="78">
        <v>0</v>
      </c>
      <c r="I115" s="76">
        <v>0</v>
      </c>
      <c r="J115" s="46">
        <f t="shared" si="24"/>
        <v>29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4.6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v>7</v>
      </c>
      <c r="F119" s="71"/>
      <c r="G119" s="46">
        <f t="shared" si="23"/>
        <v>7</v>
      </c>
      <c r="H119" s="78">
        <v>0</v>
      </c>
      <c r="I119" s="76">
        <v>0</v>
      </c>
      <c r="J119" s="46">
        <f t="shared" si="24"/>
        <v>7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v>4</v>
      </c>
      <c r="F120" s="71"/>
      <c r="G120" s="46">
        <f t="shared" si="23"/>
        <v>4</v>
      </c>
      <c r="H120" s="78">
        <v>0</v>
      </c>
      <c r="I120" s="76">
        <v>0</v>
      </c>
      <c r="J120" s="46">
        <f t="shared" si="24"/>
        <v>3</v>
      </c>
      <c r="K120" s="72">
        <v>1</v>
      </c>
      <c r="L120" s="22">
        <v>40</v>
      </c>
      <c r="M120" s="65">
        <f t="shared" si="7"/>
        <v>40</v>
      </c>
      <c r="N120" s="17" t="s">
        <v>16</v>
      </c>
      <c r="O120" s="18">
        <v>10</v>
      </c>
      <c r="P120" s="104">
        <f t="shared" si="8"/>
        <v>30</v>
      </c>
      <c r="Q120" s="90">
        <v>30</v>
      </c>
      <c r="R120" s="43">
        <f t="shared" si="9"/>
        <v>30</v>
      </c>
    </row>
    <row r="121" spans="1:18" ht="24.6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1414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4">
        <f t="shared" si="8"/>
        <v>50</v>
      </c>
      <c r="Q131" s="90">
        <v>9.91</v>
      </c>
      <c r="R131" s="43">
        <f t="shared" si="9"/>
        <v>9.91</v>
      </c>
    </row>
    <row r="132" spans="1:18" ht="24.6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4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4.6" x14ac:dyDescent="0.65">
      <c r="A134" s="10">
        <v>130</v>
      </c>
      <c r="B134" s="119" t="s">
        <v>1416</v>
      </c>
      <c r="C134" s="19" t="s">
        <v>1415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 x14ac:dyDescent="0.65">
      <c r="A135" s="10">
        <v>131</v>
      </c>
      <c r="B135" s="119" t="s">
        <v>1418</v>
      </c>
      <c r="C135" s="19" t="s">
        <v>1417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 x14ac:dyDescent="0.65">
      <c r="A136" s="10">
        <v>132</v>
      </c>
      <c r="B136" s="119" t="s">
        <v>1420</v>
      </c>
      <c r="C136" s="19" t="s">
        <v>1419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1421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+'2'!J142</f>
        <v>8</v>
      </c>
      <c r="F142" s="71"/>
      <c r="G142" s="46">
        <f t="shared" si="23"/>
        <v>8</v>
      </c>
      <c r="H142" s="78">
        <v>0</v>
      </c>
      <c r="I142" s="76">
        <v>0</v>
      </c>
      <c r="J142" s="46">
        <f t="shared" si="24"/>
        <v>8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0</v>
      </c>
      <c r="K154" s="72">
        <v>3</v>
      </c>
      <c r="L154" s="20">
        <v>25</v>
      </c>
      <c r="M154" s="65">
        <f>+L154*K154</f>
        <v>75</v>
      </c>
      <c r="N154" s="17" t="s">
        <v>16</v>
      </c>
      <c r="O154" s="18">
        <v>7.5</v>
      </c>
      <c r="P154" s="104">
        <f>SUM(M154-O154)</f>
        <v>67.5</v>
      </c>
      <c r="Q154" s="90">
        <v>16.16</v>
      </c>
      <c r="R154" s="43">
        <f>+K154*Q154</f>
        <v>48.480000000000004</v>
      </c>
    </row>
    <row r="155" spans="1:18" ht="24.6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+'2'!J155</f>
        <v>3</v>
      </c>
      <c r="F155" s="71"/>
      <c r="G155" s="46">
        <f t="shared" si="23"/>
        <v>3</v>
      </c>
      <c r="H155" s="78">
        <v>0</v>
      </c>
      <c r="I155" s="76">
        <v>0</v>
      </c>
      <c r="J155" s="46">
        <f t="shared" si="24"/>
        <v>2</v>
      </c>
      <c r="K155" s="72">
        <v>1</v>
      </c>
      <c r="L155" s="20">
        <v>25</v>
      </c>
      <c r="M155" s="65">
        <f t="shared" si="7"/>
        <v>25</v>
      </c>
      <c r="N155" s="17" t="s">
        <v>16</v>
      </c>
      <c r="O155" s="18">
        <v>2.5</v>
      </c>
      <c r="P155" s="104">
        <f t="shared" si="8"/>
        <v>22.5</v>
      </c>
      <c r="Q155" s="90">
        <v>18.63</v>
      </c>
      <c r="R155" s="43">
        <f t="shared" si="9"/>
        <v>18.63</v>
      </c>
    </row>
    <row r="156" spans="1:18" ht="24.6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+'2'!J172</f>
        <v>9</v>
      </c>
      <c r="F172" s="71"/>
      <c r="G172" s="46">
        <f t="shared" si="30"/>
        <v>9</v>
      </c>
      <c r="H172" s="78">
        <v>0</v>
      </c>
      <c r="I172" s="76">
        <v>0</v>
      </c>
      <c r="J172" s="46">
        <f t="shared" si="31"/>
        <v>9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65">
      <c r="A173" s="10">
        <v>169</v>
      </c>
      <c r="B173" s="119" t="s">
        <v>1425</v>
      </c>
      <c r="C173" s="19" t="s">
        <v>1422</v>
      </c>
      <c r="D173" s="10" t="s">
        <v>566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4.6" x14ac:dyDescent="0.65">
      <c r="A174" s="10">
        <v>170</v>
      </c>
      <c r="B174" s="10" t="s">
        <v>978</v>
      </c>
      <c r="C174" s="19" t="s">
        <v>1400</v>
      </c>
      <c r="D174" s="10" t="s">
        <v>566</v>
      </c>
      <c r="E174" s="64">
        <f>+'2'!J174</f>
        <v>1</v>
      </c>
      <c r="F174" s="71"/>
      <c r="G174" s="46">
        <f t="shared" ref="G174" si="32">E174+F174</f>
        <v>1</v>
      </c>
      <c r="H174" s="78">
        <v>0</v>
      </c>
      <c r="I174" s="76">
        <v>0</v>
      </c>
      <c r="J174" s="46">
        <f t="shared" ref="J174" si="33">+G174-H174-K174-I174</f>
        <v>0</v>
      </c>
      <c r="K174" s="72">
        <v>1</v>
      </c>
      <c r="L174" s="15">
        <v>65</v>
      </c>
      <c r="M174" s="65">
        <f>+L174*K174</f>
        <v>65</v>
      </c>
      <c r="N174" s="17" t="s">
        <v>16</v>
      </c>
      <c r="O174" s="18">
        <v>40</v>
      </c>
      <c r="P174" s="104">
        <f>SUM(M174-O174)</f>
        <v>25</v>
      </c>
      <c r="Q174" s="90">
        <v>29.96</v>
      </c>
      <c r="R174" s="43">
        <f>+K174*Q174</f>
        <v>29.96</v>
      </c>
    </row>
    <row r="175" spans="1:18" ht="24.6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+'2'!J175</f>
        <v>24</v>
      </c>
      <c r="F175" s="71"/>
      <c r="G175" s="46">
        <f t="shared" si="30"/>
        <v>24</v>
      </c>
      <c r="H175" s="78">
        <v>0</v>
      </c>
      <c r="I175" s="76">
        <v>0</v>
      </c>
      <c r="J175" s="46">
        <f t="shared" si="31"/>
        <v>23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>
        <v>10</v>
      </c>
      <c r="P175" s="104">
        <f>SUM(M175-O175)</f>
        <v>40</v>
      </c>
      <c r="Q175" s="90">
        <v>29.96</v>
      </c>
      <c r="R175" s="43">
        <f>+K175*Q175</f>
        <v>29.96</v>
      </c>
    </row>
    <row r="176" spans="1:18" ht="24.6" x14ac:dyDescent="0.65">
      <c r="A176" s="10">
        <v>172</v>
      </c>
      <c r="B176" s="119" t="s">
        <v>1424</v>
      </c>
      <c r="C176" s="19" t="s">
        <v>1423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1387</v>
      </c>
      <c r="D186" s="10" t="s">
        <v>566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9" t="s">
        <v>1426</v>
      </c>
      <c r="C187" s="19" t="s">
        <v>1395</v>
      </c>
      <c r="D187" s="10" t="s">
        <v>566</v>
      </c>
      <c r="E187" s="64">
        <f>+'2'!J187</f>
        <v>58</v>
      </c>
      <c r="F187" s="71"/>
      <c r="G187" s="46">
        <f>E187+F187</f>
        <v>58</v>
      </c>
      <c r="H187" s="78">
        <v>0</v>
      </c>
      <c r="I187" s="76">
        <v>0</v>
      </c>
      <c r="J187" s="46">
        <f>+G187-H187-K187-I187</f>
        <v>38</v>
      </c>
      <c r="K187" s="72">
        <v>20</v>
      </c>
      <c r="L187" s="20">
        <v>15</v>
      </c>
      <c r="M187" s="65">
        <f>+L187*K187</f>
        <v>300</v>
      </c>
      <c r="N187" s="17" t="s">
        <v>16</v>
      </c>
      <c r="O187" s="18">
        <v>60</v>
      </c>
      <c r="P187" s="104">
        <f>SUM(M187-O187)</f>
        <v>240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9" t="s">
        <v>1427</v>
      </c>
      <c r="C188" s="19" t="s">
        <v>1396</v>
      </c>
      <c r="D188" s="10" t="s">
        <v>566</v>
      </c>
      <c r="E188" s="64">
        <f>+'2'!J188</f>
        <v>36</v>
      </c>
      <c r="F188" s="71"/>
      <c r="G188" s="46">
        <f>E188+F188</f>
        <v>36</v>
      </c>
      <c r="H188" s="78">
        <v>0</v>
      </c>
      <c r="I188" s="76">
        <v>0</v>
      </c>
      <c r="J188" s="46">
        <f>+G188-H188-K188-I188</f>
        <v>16</v>
      </c>
      <c r="K188" s="72">
        <v>20</v>
      </c>
      <c r="L188" s="20">
        <v>15</v>
      </c>
      <c r="M188" s="65">
        <f>+L188*K188</f>
        <v>300</v>
      </c>
      <c r="N188" s="17" t="s">
        <v>16</v>
      </c>
      <c r="O188" s="18">
        <v>60</v>
      </c>
      <c r="P188" s="104">
        <f>SUM(M188-O188)</f>
        <v>240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9" t="s">
        <v>1428</v>
      </c>
      <c r="C189" s="19" t="s">
        <v>1397</v>
      </c>
      <c r="D189" s="10" t="s">
        <v>566</v>
      </c>
      <c r="E189" s="64">
        <f>+'2'!J189</f>
        <v>15</v>
      </c>
      <c r="F189" s="71"/>
      <c r="G189" s="46">
        <f>E189+F189</f>
        <v>15</v>
      </c>
      <c r="H189" s="78">
        <v>0</v>
      </c>
      <c r="I189" s="76">
        <v>0</v>
      </c>
      <c r="J189" s="46">
        <f>+G189-H189-K189-I189</f>
        <v>5</v>
      </c>
      <c r="K189" s="72">
        <v>10</v>
      </c>
      <c r="L189" s="20">
        <v>15</v>
      </c>
      <c r="M189" s="65">
        <f>+L189*K189</f>
        <v>150</v>
      </c>
      <c r="N189" s="17" t="s">
        <v>16</v>
      </c>
      <c r="O189" s="18">
        <v>30</v>
      </c>
      <c r="P189" s="104">
        <f>SUM(M189-O189)</f>
        <v>120</v>
      </c>
      <c r="Q189" s="92"/>
      <c r="R189" s="43">
        <f>+K189*Q189</f>
        <v>0</v>
      </c>
    </row>
    <row r="190" spans="1:18" ht="24.6" x14ac:dyDescent="0.65">
      <c r="A190" s="10">
        <v>186</v>
      </c>
      <c r="B190" s="119" t="s">
        <v>1206</v>
      </c>
      <c r="C190" s="19" t="s">
        <v>1386</v>
      </c>
      <c r="D190" s="10" t="s">
        <v>606</v>
      </c>
      <c r="E190" s="64">
        <f>+'2'!J190</f>
        <v>7</v>
      </c>
      <c r="F190" s="71"/>
      <c r="G190" s="46">
        <f t="shared" si="30"/>
        <v>7</v>
      </c>
      <c r="H190" s="78">
        <v>0</v>
      </c>
      <c r="I190" s="76">
        <v>0</v>
      </c>
      <c r="J190" s="46">
        <f t="shared" si="31"/>
        <v>7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+'2'!J193</f>
        <v>4</v>
      </c>
      <c r="F193" s="71"/>
      <c r="G193" s="46">
        <f t="shared" si="30"/>
        <v>4</v>
      </c>
      <c r="H193" s="78">
        <v>0</v>
      </c>
      <c r="I193" s="76">
        <v>0</v>
      </c>
      <c r="J193" s="46">
        <f t="shared" si="31"/>
        <v>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+'2'!J194</f>
        <v>11</v>
      </c>
      <c r="F194" s="71"/>
      <c r="G194" s="46">
        <f t="shared" si="30"/>
        <v>11</v>
      </c>
      <c r="H194" s="78">
        <v>0</v>
      </c>
      <c r="I194" s="76">
        <v>0</v>
      </c>
      <c r="J194" s="46">
        <f t="shared" si="31"/>
        <v>11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+'2'!J195</f>
        <v>4</v>
      </c>
      <c r="F195" s="71"/>
      <c r="G195" s="46">
        <f t="shared" si="30"/>
        <v>4</v>
      </c>
      <c r="H195" s="78">
        <v>0</v>
      </c>
      <c r="I195" s="76">
        <v>0</v>
      </c>
      <c r="J195" s="46">
        <f t="shared" si="31"/>
        <v>4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+'2'!J196</f>
        <v>4</v>
      </c>
      <c r="F196" s="71"/>
      <c r="G196" s="46">
        <f t="shared" si="30"/>
        <v>4</v>
      </c>
      <c r="H196" s="78">
        <v>0</v>
      </c>
      <c r="I196" s="76">
        <v>0</v>
      </c>
      <c r="J196" s="46">
        <f t="shared" si="31"/>
        <v>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+'2'!J198</f>
        <v>28</v>
      </c>
      <c r="F198" s="71"/>
      <c r="G198" s="46">
        <f t="shared" si="30"/>
        <v>28</v>
      </c>
      <c r="H198" s="78">
        <v>0</v>
      </c>
      <c r="I198" s="76">
        <v>0</v>
      </c>
      <c r="J198" s="46">
        <f t="shared" si="31"/>
        <v>26</v>
      </c>
      <c r="K198" s="72">
        <v>2</v>
      </c>
      <c r="L198" s="20">
        <v>150</v>
      </c>
      <c r="M198" s="65">
        <f t="shared" si="34"/>
        <v>300</v>
      </c>
      <c r="N198" s="17" t="s">
        <v>16</v>
      </c>
      <c r="O198" s="18"/>
      <c r="P198" s="104">
        <f t="shared" si="35"/>
        <v>300</v>
      </c>
      <c r="Q198" s="90">
        <v>64.38</v>
      </c>
      <c r="R198" s="43">
        <f t="shared" si="36"/>
        <v>128.76</v>
      </c>
    </row>
    <row r="199" spans="1:18" ht="24.6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+'2'!J205</f>
        <v>23</v>
      </c>
      <c r="F205" s="71"/>
      <c r="G205" s="46">
        <f t="shared" si="30"/>
        <v>23</v>
      </c>
      <c r="H205" s="78">
        <v>0</v>
      </c>
      <c r="I205" s="76">
        <v>0</v>
      </c>
      <c r="J205" s="46">
        <f t="shared" si="31"/>
        <v>22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4">
        <f t="shared" si="35"/>
        <v>55</v>
      </c>
      <c r="Q205" s="92"/>
      <c r="R205" s="43">
        <f t="shared" si="36"/>
        <v>0</v>
      </c>
    </row>
    <row r="206" spans="1:18" ht="24.6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1398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3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+'2'!J216</f>
        <v>293</v>
      </c>
      <c r="F216" s="71"/>
      <c r="G216" s="46">
        <f t="shared" si="30"/>
        <v>293</v>
      </c>
      <c r="H216" s="78">
        <v>0</v>
      </c>
      <c r="I216" s="76">
        <v>0</v>
      </c>
      <c r="J216" s="46">
        <f t="shared" si="31"/>
        <v>293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+'2'!J217</f>
        <v>37</v>
      </c>
      <c r="F217" s="71"/>
      <c r="G217" s="46">
        <f t="shared" si="30"/>
        <v>37</v>
      </c>
      <c r="H217" s="78">
        <v>0</v>
      </c>
      <c r="I217" s="76">
        <v>0</v>
      </c>
      <c r="J217" s="46">
        <f t="shared" si="31"/>
        <v>37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+'2'!J218</f>
        <v>11</v>
      </c>
      <c r="F218" s="71"/>
      <c r="G218" s="46">
        <f t="shared" si="30"/>
        <v>11</v>
      </c>
      <c r="H218" s="78">
        <v>0</v>
      </c>
      <c r="I218" s="76">
        <v>0</v>
      </c>
      <c r="J218" s="46">
        <f t="shared" si="31"/>
        <v>11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+'2'!J224</f>
        <v>312</v>
      </c>
      <c r="F224" s="71"/>
      <c r="G224" s="46">
        <f t="shared" si="30"/>
        <v>312</v>
      </c>
      <c r="H224" s="78">
        <v>0</v>
      </c>
      <c r="I224" s="76">
        <v>0</v>
      </c>
      <c r="J224" s="46">
        <f t="shared" si="31"/>
        <v>312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 x14ac:dyDescent="0.65">
      <c r="A242" s="10">
        <v>238</v>
      </c>
      <c r="B242" s="10"/>
      <c r="C242" s="137" t="s">
        <v>1444</v>
      </c>
      <c r="D242" s="10" t="s">
        <v>805</v>
      </c>
      <c r="E242" s="64">
        <v>1</v>
      </c>
      <c r="F242" s="71"/>
      <c r="G242" s="46">
        <f t="shared" si="42"/>
        <v>1</v>
      </c>
      <c r="H242" s="78">
        <v>0</v>
      </c>
      <c r="I242" s="76">
        <v>0</v>
      </c>
      <c r="J242" s="46">
        <f t="shared" si="43"/>
        <v>0</v>
      </c>
      <c r="K242" s="72">
        <v>1</v>
      </c>
      <c r="L242" s="20">
        <v>35</v>
      </c>
      <c r="M242" s="65">
        <f t="shared" si="44"/>
        <v>35</v>
      </c>
      <c r="N242" s="17" t="s">
        <v>16</v>
      </c>
      <c r="O242" s="18"/>
      <c r="P242" s="104">
        <f t="shared" si="45"/>
        <v>35</v>
      </c>
      <c r="Q242" s="92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1446</v>
      </c>
      <c r="D243" s="10" t="s">
        <v>434</v>
      </c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1448</v>
      </c>
      <c r="D244" s="10" t="s">
        <v>434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4.6" x14ac:dyDescent="0.65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 x14ac:dyDescent="0.65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 x14ac:dyDescent="0.65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4.6" x14ac:dyDescent="0.65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4.6" x14ac:dyDescent="0.65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836.99</v>
      </c>
      <c r="S260" s="75"/>
    </row>
    <row r="261" spans="1:19" ht="25.5" customHeight="1" x14ac:dyDescent="0.6">
      <c r="A261" s="1"/>
      <c r="E261" s="1"/>
      <c r="F261" s="1"/>
      <c r="G261" s="24"/>
      <c r="H261" s="25"/>
      <c r="I261" s="25"/>
      <c r="J261" s="24"/>
      <c r="K261" s="189" t="s">
        <v>212</v>
      </c>
      <c r="L261" s="190"/>
      <c r="M261" s="30">
        <f>+O260</f>
        <v>0</v>
      </c>
      <c r="N261" s="27"/>
      <c r="O261" s="29"/>
    </row>
    <row r="262" spans="1:19" ht="24.6" x14ac:dyDescent="0.65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2950</v>
      </c>
    </row>
    <row r="263" spans="1:19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245</v>
      </c>
      <c r="O264" s="2">
        <v>25</v>
      </c>
      <c r="P264" s="2">
        <v>140</v>
      </c>
      <c r="Q264" s="88">
        <v>50</v>
      </c>
      <c r="R264" s="2">
        <v>30</v>
      </c>
    </row>
    <row r="265" spans="1:19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>
        <v>50</v>
      </c>
    </row>
    <row r="267" spans="1:19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370</v>
      </c>
      <c r="P267" s="122" t="s">
        <v>1434</v>
      </c>
      <c r="Q267" s="123" t="s">
        <v>1435</v>
      </c>
      <c r="R267" s="124" t="s">
        <v>1436</v>
      </c>
    </row>
    <row r="268" spans="1:19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2285</v>
      </c>
      <c r="P268" s="125"/>
      <c r="Q268" s="125"/>
      <c r="R268" s="125">
        <v>50</v>
      </c>
    </row>
    <row r="269" spans="1:19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2285</v>
      </c>
      <c r="P269" s="125"/>
      <c r="Q269" s="125"/>
      <c r="R269" s="125"/>
    </row>
    <row r="270" spans="1:19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/>
    </row>
    <row r="271" spans="1:19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  <c r="P271" s="126"/>
      <c r="Q271" s="126"/>
      <c r="R271" s="126"/>
    </row>
    <row r="272" spans="1:19" x14ac:dyDescent="0.6">
      <c r="J272" s="2"/>
      <c r="L272" s="2"/>
      <c r="P272" s="126"/>
      <c r="Q272" s="126"/>
      <c r="R272" s="126"/>
    </row>
    <row r="273" spans="10:18" ht="24.6" x14ac:dyDescent="0.65">
      <c r="J273" s="2"/>
      <c r="L273" s="73" t="s">
        <v>272</v>
      </c>
      <c r="M273" s="2" t="s">
        <v>307</v>
      </c>
      <c r="P273" s="127"/>
      <c r="Q273" s="127"/>
      <c r="R273" s="127"/>
    </row>
    <row r="274" spans="10:18" x14ac:dyDescent="0.6">
      <c r="J274" s="2"/>
      <c r="L274" s="2"/>
      <c r="P274" s="128">
        <f>SUM(P268:P273)</f>
        <v>0</v>
      </c>
      <c r="Q274" s="128">
        <f>SUM(Q268:Q273)</f>
        <v>0</v>
      </c>
      <c r="R274" s="128">
        <f>SUM(R268:R273)</f>
        <v>50</v>
      </c>
    </row>
    <row r="275" spans="10:18" x14ac:dyDescent="0.6">
      <c r="J275" s="2"/>
      <c r="L275" s="2"/>
      <c r="P275" s="129" t="s">
        <v>1437</v>
      </c>
      <c r="Q275" s="130">
        <f>Q274*30/100</f>
        <v>0</v>
      </c>
      <c r="R275" s="130">
        <f>R274*30/100</f>
        <v>15</v>
      </c>
    </row>
    <row r="276" spans="10:18" x14ac:dyDescent="0.6">
      <c r="J276" s="2"/>
      <c r="L276" s="2"/>
      <c r="P276" s="129" t="s">
        <v>1438</v>
      </c>
      <c r="Q276" s="130">
        <f>Q275*7/100</f>
        <v>0</v>
      </c>
      <c r="R276" s="130">
        <f>R275*7/100</f>
        <v>1.05</v>
      </c>
    </row>
    <row r="277" spans="10:18" x14ac:dyDescent="0.6">
      <c r="J277" s="2"/>
      <c r="L277" s="2"/>
      <c r="P277" s="131" t="s">
        <v>5</v>
      </c>
      <c r="Q277" s="132">
        <f>Q274-Q275-Q276</f>
        <v>0</v>
      </c>
      <c r="R277" s="132">
        <f>R274-R275-R276</f>
        <v>33.950000000000003</v>
      </c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46"/>
  <sheetViews>
    <sheetView zoomScale="70" zoomScaleNormal="70" workbookViewId="0">
      <pane xSplit="10" ySplit="4" topLeftCell="K278" activePane="bottomRight" state="frozen"/>
      <selection activeCell="C245" sqref="C245"/>
      <selection pane="topRight" activeCell="C245" sqref="C245"/>
      <selection pane="bottomLeft" activeCell="C245" sqref="C245"/>
      <selection pane="bottomRight" activeCell="F298" sqref="F298"/>
    </sheetView>
  </sheetViews>
  <sheetFormatPr defaultColWidth="9" defaultRowHeight="24" x14ac:dyDescent="0.6"/>
  <cols>
    <col min="1" max="1" width="6.69921875" style="2" customWidth="1"/>
    <col min="2" max="2" width="15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78" t="s">
        <v>1431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Q2" s="89"/>
    </row>
    <row r="3" spans="1:18" s="5" customFormat="1" ht="26.4" customHeight="1" x14ac:dyDescent="0.7">
      <c r="A3" s="191" t="s">
        <v>1</v>
      </c>
      <c r="B3" s="191" t="s">
        <v>1368</v>
      </c>
      <c r="C3" s="191" t="s">
        <v>2</v>
      </c>
      <c r="D3" s="191" t="s">
        <v>1369</v>
      </c>
      <c r="E3" s="193" t="s">
        <v>3</v>
      </c>
      <c r="F3" s="193" t="s">
        <v>4</v>
      </c>
      <c r="G3" s="193" t="s">
        <v>5</v>
      </c>
      <c r="H3" s="77" t="s">
        <v>6</v>
      </c>
      <c r="I3" s="179" t="s">
        <v>273</v>
      </c>
      <c r="J3" s="193" t="s">
        <v>7</v>
      </c>
      <c r="K3" s="194" t="s">
        <v>8</v>
      </c>
      <c r="L3" s="194"/>
      <c r="M3" s="194"/>
      <c r="N3" s="193" t="s">
        <v>9</v>
      </c>
      <c r="O3" s="195" t="s">
        <v>10</v>
      </c>
      <c r="Q3" s="196" t="s">
        <v>274</v>
      </c>
      <c r="R3" s="187" t="s">
        <v>275</v>
      </c>
    </row>
    <row r="4" spans="1:18" s="5" customFormat="1" ht="26.4" x14ac:dyDescent="0.7">
      <c r="A4" s="192"/>
      <c r="B4" s="192"/>
      <c r="C4" s="192"/>
      <c r="D4" s="192"/>
      <c r="E4" s="193"/>
      <c r="F4" s="193"/>
      <c r="G4" s="193"/>
      <c r="H4" s="77" t="s">
        <v>11</v>
      </c>
      <c r="I4" s="180"/>
      <c r="J4" s="193"/>
      <c r="K4" s="69" t="s">
        <v>12</v>
      </c>
      <c r="L4" s="70" t="s">
        <v>13</v>
      </c>
      <c r="M4" s="69" t="s">
        <v>14</v>
      </c>
      <c r="N4" s="193"/>
      <c r="O4" s="195"/>
      <c r="Q4" s="197"/>
      <c r="R4" s="188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v>8</v>
      </c>
      <c r="F5" s="71">
        <v>20</v>
      </c>
      <c r="G5" s="46">
        <f t="shared" ref="G5:G26" si="0">E5+F5</f>
        <v>28</v>
      </c>
      <c r="H5" s="78">
        <v>0</v>
      </c>
      <c r="I5" s="76">
        <v>0</v>
      </c>
      <c r="J5" s="46">
        <f t="shared" ref="J5:J26" si="1">+G5-H5-K5-I5</f>
        <v>27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0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v>64</v>
      </c>
      <c r="F6" s="71">
        <v>20</v>
      </c>
      <c r="G6" s="46">
        <f t="shared" si="0"/>
        <v>84</v>
      </c>
      <c r="H6" s="78">
        <v>0</v>
      </c>
      <c r="I6" s="76">
        <v>0</v>
      </c>
      <c r="J6" s="46">
        <f t="shared" si="1"/>
        <v>78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>
        <v>30</v>
      </c>
      <c r="P6" s="104">
        <f t="shared" ref="P6:P80" si="3">SUM(M6-O6)</f>
        <v>570</v>
      </c>
      <c r="Q6" s="90">
        <v>39.29</v>
      </c>
      <c r="R6" s="43">
        <f t="shared" ref="R6:R80" si="4">+K6*Q6</f>
        <v>235.74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+'3'!J11</f>
        <v>10</v>
      </c>
      <c r="F11" s="71">
        <v>5</v>
      </c>
      <c r="G11" s="46">
        <f t="shared" si="0"/>
        <v>15</v>
      </c>
      <c r="H11" s="78">
        <v>0</v>
      </c>
      <c r="I11" s="76">
        <v>0</v>
      </c>
      <c r="J11" s="46">
        <f t="shared" si="1"/>
        <v>14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25</v>
      </c>
      <c r="P11" s="104">
        <f t="shared" si="3"/>
        <v>25</v>
      </c>
      <c r="Q11" s="90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+'3'!J15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+'3'!J16</f>
        <v>2</v>
      </c>
      <c r="F16" s="71"/>
      <c r="G16" s="46">
        <f t="shared" si="0"/>
        <v>2</v>
      </c>
      <c r="H16" s="78">
        <v>0</v>
      </c>
      <c r="I16" s="76">
        <v>0</v>
      </c>
      <c r="J16" s="46">
        <f t="shared" si="1"/>
        <v>2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v>5</v>
      </c>
      <c r="F17" s="71"/>
      <c r="G17" s="46">
        <f t="shared" si="0"/>
        <v>5</v>
      </c>
      <c r="H17" s="78">
        <v>5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1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50</v>
      </c>
      <c r="P18" s="23">
        <f t="shared" si="3"/>
        <v>0</v>
      </c>
      <c r="Q18" s="90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+'3'!J20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+'3'!J21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+'3'!J22</f>
        <v>28</v>
      </c>
      <c r="F22" s="71">
        <v>10</v>
      </c>
      <c r="G22" s="46">
        <f t="shared" si="0"/>
        <v>38</v>
      </c>
      <c r="H22" s="78">
        <v>0</v>
      </c>
      <c r="I22" s="76">
        <v>0</v>
      </c>
      <c r="J22" s="46">
        <f t="shared" si="1"/>
        <v>37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4">
        <f t="shared" si="3"/>
        <v>100</v>
      </c>
      <c r="Q22" s="90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3</v>
      </c>
      <c r="F24" s="71">
        <v>3</v>
      </c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+'3'!J26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+'3'!J28</f>
        <v>7</v>
      </c>
      <c r="F28" s="71">
        <v>3</v>
      </c>
      <c r="G28" s="46">
        <f t="shared" si="5"/>
        <v>10</v>
      </c>
      <c r="H28" s="78">
        <v>0</v>
      </c>
      <c r="I28" s="76">
        <v>0</v>
      </c>
      <c r="J28" s="46">
        <f t="shared" si="6"/>
        <v>9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20</v>
      </c>
      <c r="P28" s="104">
        <f t="shared" si="3"/>
        <v>80</v>
      </c>
      <c r="Q28" s="90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+'3'!J29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+'3'!J31</f>
        <v>21</v>
      </c>
      <c r="F31" s="71">
        <v>10</v>
      </c>
      <c r="G31" s="46">
        <f t="shared" si="5"/>
        <v>31</v>
      </c>
      <c r="H31" s="78">
        <v>0</v>
      </c>
      <c r="I31" s="76">
        <v>0</v>
      </c>
      <c r="J31" s="46">
        <f t="shared" si="6"/>
        <v>31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+'3'!J32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+'3'!J39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10</v>
      </c>
      <c r="P39" s="104">
        <f t="shared" si="3"/>
        <v>40</v>
      </c>
      <c r="Q39" s="90">
        <v>27.84</v>
      </c>
      <c r="R39" s="43">
        <f t="shared" si="4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+'3'!J40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50</v>
      </c>
      <c r="P40" s="23">
        <f t="shared" si="3"/>
        <v>0</v>
      </c>
      <c r="Q40" s="90">
        <v>27.12</v>
      </c>
      <c r="R40" s="43">
        <f t="shared" si="4"/>
        <v>27.12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+'3'!J41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3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10</v>
      </c>
      <c r="P41" s="104">
        <f t="shared" si="3"/>
        <v>40</v>
      </c>
      <c r="Q41" s="90">
        <v>15.42</v>
      </c>
      <c r="R41" s="43">
        <f t="shared" si="4"/>
        <v>15.42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+'3'!J46</f>
        <v>15</v>
      </c>
      <c r="F46" s="71"/>
      <c r="G46" s="46">
        <f t="shared" si="5"/>
        <v>15</v>
      </c>
      <c r="H46" s="78">
        <v>0</v>
      </c>
      <c r="I46" s="76">
        <v>0</v>
      </c>
      <c r="J46" s="46">
        <f t="shared" si="6"/>
        <v>12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>
        <v>25</v>
      </c>
      <c r="P46" s="104">
        <f t="shared" si="3"/>
        <v>125</v>
      </c>
      <c r="Q46" s="90">
        <v>19.05</v>
      </c>
      <c r="R46" s="43">
        <f t="shared" si="4"/>
        <v>57.150000000000006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+'3'!J47</f>
        <v>12</v>
      </c>
      <c r="F47" s="71"/>
      <c r="G47" s="46">
        <f t="shared" si="5"/>
        <v>12</v>
      </c>
      <c r="H47" s="78">
        <v>0</v>
      </c>
      <c r="I47" s="76">
        <v>0</v>
      </c>
      <c r="J47" s="46">
        <f t="shared" si="6"/>
        <v>9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>
        <v>25</v>
      </c>
      <c r="P47" s="104">
        <f t="shared" si="3"/>
        <v>125</v>
      </c>
      <c r="Q47" s="90">
        <v>19.21</v>
      </c>
      <c r="R47" s="43">
        <f t="shared" si="4"/>
        <v>57.63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+'3'!J48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+'3'!J49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+'3'!J50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8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25</v>
      </c>
      <c r="P50" s="104">
        <f t="shared" si="3"/>
        <v>25</v>
      </c>
      <c r="Q50" s="90">
        <v>21.81</v>
      </c>
      <c r="R50" s="43">
        <f t="shared" si="4"/>
        <v>21.81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+'3'!J51</f>
        <v>6</v>
      </c>
      <c r="F51" s="71"/>
      <c r="G51" s="46">
        <f t="shared" si="5"/>
        <v>6</v>
      </c>
      <c r="H51" s="78">
        <v>0</v>
      </c>
      <c r="I51" s="76">
        <v>0</v>
      </c>
      <c r="J51" s="46">
        <f t="shared" si="6"/>
        <v>5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>
        <v>25</v>
      </c>
      <c r="P51" s="104">
        <f>SUM(M51-O51)</f>
        <v>25</v>
      </c>
      <c r="Q51" s="90">
        <v>14.65</v>
      </c>
      <c r="R51" s="43">
        <f>+K51*Q51</f>
        <v>14.65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+'3'!J53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+'3'!J55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0</v>
      </c>
      <c r="K55" s="72">
        <v>2</v>
      </c>
      <c r="L55" s="15">
        <v>120</v>
      </c>
      <c r="M55" s="65">
        <f>+L55*K55</f>
        <v>240</v>
      </c>
      <c r="N55" s="17" t="s">
        <v>16</v>
      </c>
      <c r="O55" s="18"/>
      <c r="P55" s="104">
        <f>SUM(M55-O55)</f>
        <v>240</v>
      </c>
      <c r="Q55" s="90">
        <v>29.34</v>
      </c>
      <c r="R55" s="43">
        <f>+K55*Q55</f>
        <v>58.68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+'3'!J57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+'3'!J59</f>
        <v>0</v>
      </c>
      <c r="F59" s="71">
        <v>2</v>
      </c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+'3'!J62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+'3'!J64</f>
        <v>7</v>
      </c>
      <c r="F64" s="71"/>
      <c r="G64" s="46">
        <f t="shared" si="5"/>
        <v>7</v>
      </c>
      <c r="H64" s="78">
        <v>0</v>
      </c>
      <c r="I64" s="76">
        <v>0</v>
      </c>
      <c r="J64" s="46">
        <f t="shared" si="6"/>
        <v>7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+'3'!J65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4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4">
        <f t="shared" si="3"/>
        <v>50</v>
      </c>
      <c r="Q65" s="90">
        <v>22.49</v>
      </c>
      <c r="R65" s="43">
        <f t="shared" si="4"/>
        <v>22.49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+'3'!J66</f>
        <v>6</v>
      </c>
      <c r="F66" s="71"/>
      <c r="G66" s="46">
        <f t="shared" si="5"/>
        <v>6</v>
      </c>
      <c r="H66" s="78">
        <v>0</v>
      </c>
      <c r="I66" s="76">
        <v>0</v>
      </c>
      <c r="J66" s="46">
        <f t="shared" si="6"/>
        <v>5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4">
        <f t="shared" si="3"/>
        <v>50</v>
      </c>
      <c r="Q66" s="90">
        <v>23.12</v>
      </c>
      <c r="R66" s="43">
        <f t="shared" si="4"/>
        <v>23.12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+'3'!J72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+'3'!J74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65">
      <c r="A76" s="10">
        <v>72</v>
      </c>
      <c r="B76" s="119" t="s">
        <v>1402</v>
      </c>
      <c r="C76" s="19" t="s">
        <v>1401</v>
      </c>
      <c r="D76" s="10" t="s">
        <v>434</v>
      </c>
      <c r="E76" s="64">
        <f>+'3'!J76</f>
        <v>4</v>
      </c>
      <c r="F76" s="71"/>
      <c r="G76" s="46">
        <f>E76+F76</f>
        <v>4</v>
      </c>
      <c r="H76" s="78">
        <v>4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>
        <f>+'3'!J77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4.6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>
        <f>+'3'!J80</f>
        <v>4</v>
      </c>
      <c r="F80" s="71">
        <v>2</v>
      </c>
      <c r="G80" s="46">
        <f t="shared" si="5"/>
        <v>6</v>
      </c>
      <c r="H80" s="78">
        <v>0</v>
      </c>
      <c r="I80" s="76">
        <v>0</v>
      </c>
      <c r="J80" s="46">
        <f t="shared" si="6"/>
        <v>5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27</v>
      </c>
      <c r="P80" s="104">
        <f t="shared" si="3"/>
        <v>28</v>
      </c>
      <c r="Q80" s="90">
        <v>14.35</v>
      </c>
      <c r="R80" s="43">
        <f t="shared" si="4"/>
        <v>14.35</v>
      </c>
    </row>
    <row r="81" spans="1:18" ht="24.6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>
        <f>+'3'!J81</f>
        <v>2</v>
      </c>
      <c r="F81" s="71">
        <v>2</v>
      </c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9" t="s">
        <v>1332</v>
      </c>
      <c r="C82" s="19" t="s">
        <v>1388</v>
      </c>
      <c r="D82" s="10" t="s">
        <v>566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9" t="s">
        <v>1404</v>
      </c>
      <c r="C86" s="19" t="s">
        <v>1403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1429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1430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1405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 x14ac:dyDescent="0.65">
      <c r="A90" s="10">
        <v>86</v>
      </c>
      <c r="B90" s="119" t="s">
        <v>1407</v>
      </c>
      <c r="C90" s="19" t="s">
        <v>1406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>
        <v>5</v>
      </c>
      <c r="F93" s="71">
        <v>10</v>
      </c>
      <c r="G93" s="46">
        <f t="shared" si="5"/>
        <v>15</v>
      </c>
      <c r="H93" s="78">
        <v>0</v>
      </c>
      <c r="I93" s="76">
        <v>0</v>
      </c>
      <c r="J93" s="46">
        <f t="shared" si="6"/>
        <v>15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9" t="s">
        <v>1408</v>
      </c>
      <c r="C99" s="19" t="s">
        <v>1371</v>
      </c>
      <c r="D99" s="10" t="s">
        <v>566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4.6" x14ac:dyDescent="0.65">
      <c r="A100" s="10">
        <v>96</v>
      </c>
      <c r="B100" s="119" t="s">
        <v>1409</v>
      </c>
      <c r="C100" s="19" t="s">
        <v>1384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 x14ac:dyDescent="0.65">
      <c r="A101" s="10">
        <v>97</v>
      </c>
      <c r="B101" s="119" t="s">
        <v>1410</v>
      </c>
      <c r="C101" s="19" t="s">
        <v>1385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1399</v>
      </c>
      <c r="D102" s="10" t="s">
        <v>566</v>
      </c>
      <c r="E102" s="64">
        <f>+'3'!J102</f>
        <v>3</v>
      </c>
      <c r="F102" s="71"/>
      <c r="G102" s="46">
        <f t="shared" ref="G102" si="28">E102+F102</f>
        <v>3</v>
      </c>
      <c r="H102" s="78">
        <v>0</v>
      </c>
      <c r="I102" s="76">
        <v>0</v>
      </c>
      <c r="J102" s="46">
        <f t="shared" ref="J102" si="29">+G102-H102-K102-I102</f>
        <v>3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5" customHeight="1" x14ac:dyDescent="0.65">
      <c r="A103" s="10">
        <v>99</v>
      </c>
      <c r="B103" s="119" t="s">
        <v>1411</v>
      </c>
      <c r="C103" s="19" t="s">
        <v>1392</v>
      </c>
      <c r="D103" s="10" t="s">
        <v>1393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65">
      <c r="A104" s="10">
        <v>100</v>
      </c>
      <c r="B104" s="119" t="s">
        <v>1412</v>
      </c>
      <c r="C104" s="19" t="s">
        <v>1391</v>
      </c>
      <c r="D104" s="10" t="s">
        <v>1393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65">
      <c r="A105" s="10">
        <v>101</v>
      </c>
      <c r="B105" s="119" t="s">
        <v>1413</v>
      </c>
      <c r="C105" s="19" t="s">
        <v>1394</v>
      </c>
      <c r="D105" s="10" t="s">
        <v>566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+'3'!J110</f>
        <v>3</v>
      </c>
      <c r="F110" s="71">
        <v>8</v>
      </c>
      <c r="G110" s="46">
        <f t="shared" si="23"/>
        <v>11</v>
      </c>
      <c r="H110" s="78">
        <v>0</v>
      </c>
      <c r="I110" s="76">
        <v>0</v>
      </c>
      <c r="J110" s="46">
        <f t="shared" si="24"/>
        <v>10</v>
      </c>
      <c r="K110" s="72">
        <v>1</v>
      </c>
      <c r="L110" s="22">
        <v>120</v>
      </c>
      <c r="M110" s="65">
        <f t="shared" si="7"/>
        <v>120</v>
      </c>
      <c r="N110" s="17" t="s">
        <v>16</v>
      </c>
      <c r="O110" s="18"/>
      <c r="P110" s="104">
        <f t="shared" si="8"/>
        <v>120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+'3'!J111</f>
        <v>6</v>
      </c>
      <c r="F111" s="71">
        <v>1</v>
      </c>
      <c r="G111" s="46">
        <f t="shared" si="23"/>
        <v>7</v>
      </c>
      <c r="H111" s="78">
        <v>0</v>
      </c>
      <c r="I111" s="76">
        <v>0</v>
      </c>
      <c r="J111" s="46">
        <f t="shared" si="24"/>
        <v>6</v>
      </c>
      <c r="K111" s="72">
        <v>1</v>
      </c>
      <c r="L111" s="20">
        <v>250</v>
      </c>
      <c r="M111" s="65">
        <f t="shared" si="7"/>
        <v>250</v>
      </c>
      <c r="N111" s="17" t="s">
        <v>16</v>
      </c>
      <c r="O111" s="18"/>
      <c r="P111" s="104">
        <f t="shared" si="8"/>
        <v>250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+'3'!J112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+'3'!J113</f>
        <v>12</v>
      </c>
      <c r="F113" s="71"/>
      <c r="G113" s="46">
        <f t="shared" si="23"/>
        <v>12</v>
      </c>
      <c r="H113" s="78">
        <v>0</v>
      </c>
      <c r="I113" s="76">
        <v>0</v>
      </c>
      <c r="J113" s="46">
        <f t="shared" si="24"/>
        <v>12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4.6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+'3'!J115</f>
        <v>29</v>
      </c>
      <c r="F115" s="71"/>
      <c r="G115" s="46">
        <f t="shared" si="23"/>
        <v>29</v>
      </c>
      <c r="H115" s="78">
        <v>0</v>
      </c>
      <c r="I115" s="76">
        <v>0</v>
      </c>
      <c r="J115" s="46">
        <f t="shared" si="24"/>
        <v>29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4.6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+'3'!J116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+'3'!J117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+'3'!J119</f>
        <v>7</v>
      </c>
      <c r="F119" s="71"/>
      <c r="G119" s="46">
        <f t="shared" si="23"/>
        <v>7</v>
      </c>
      <c r="H119" s="78">
        <v>7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+'3'!J120</f>
        <v>3</v>
      </c>
      <c r="F120" s="71"/>
      <c r="G120" s="46">
        <f t="shared" si="23"/>
        <v>3</v>
      </c>
      <c r="H120" s="78">
        <v>3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+'3'!J123</f>
        <v>0</v>
      </c>
      <c r="F123" s="71">
        <v>4</v>
      </c>
      <c r="G123" s="46">
        <f t="shared" si="23"/>
        <v>4</v>
      </c>
      <c r="H123" s="78">
        <v>0</v>
      </c>
      <c r="I123" s="76">
        <v>0</v>
      </c>
      <c r="J123" s="46">
        <f t="shared" si="24"/>
        <v>4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1414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+'3'!J131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+'3'!J132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4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+'3'!J133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1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10</v>
      </c>
      <c r="P133" s="104">
        <f t="shared" si="8"/>
        <v>40</v>
      </c>
      <c r="Q133" s="90">
        <v>21.75</v>
      </c>
      <c r="R133" s="43">
        <f t="shared" si="9"/>
        <v>21.75</v>
      </c>
    </row>
    <row r="134" spans="1:18" ht="24.6" x14ac:dyDescent="0.65">
      <c r="A134" s="10">
        <v>130</v>
      </c>
      <c r="B134" s="119" t="s">
        <v>1416</v>
      </c>
      <c r="C134" s="19" t="s">
        <v>1415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 x14ac:dyDescent="0.65">
      <c r="A135" s="10">
        <v>131</v>
      </c>
      <c r="B135" s="119" t="s">
        <v>1418</v>
      </c>
      <c r="C135" s="19" t="s">
        <v>1417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 x14ac:dyDescent="0.65">
      <c r="A136" s="10">
        <v>132</v>
      </c>
      <c r="B136" s="119" t="s">
        <v>1420</v>
      </c>
      <c r="C136" s="19" t="s">
        <v>1419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1421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+'3'!J142</f>
        <v>8</v>
      </c>
      <c r="F142" s="71"/>
      <c r="G142" s="46">
        <f t="shared" si="23"/>
        <v>8</v>
      </c>
      <c r="H142" s="78">
        <v>0</v>
      </c>
      <c r="I142" s="76">
        <v>0</v>
      </c>
      <c r="J142" s="46">
        <f t="shared" si="24"/>
        <v>8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+'3'!J155</f>
        <v>2</v>
      </c>
      <c r="F155" s="71"/>
      <c r="G155" s="46">
        <f t="shared" si="23"/>
        <v>2</v>
      </c>
      <c r="H155" s="78">
        <v>0</v>
      </c>
      <c r="I155" s="76">
        <v>0</v>
      </c>
      <c r="J155" s="46">
        <f t="shared" si="24"/>
        <v>1</v>
      </c>
      <c r="K155" s="72">
        <v>1</v>
      </c>
      <c r="L155" s="20">
        <v>25</v>
      </c>
      <c r="M155" s="65">
        <f t="shared" si="7"/>
        <v>25</v>
      </c>
      <c r="N155" s="17" t="s">
        <v>16</v>
      </c>
      <c r="O155" s="18">
        <v>25</v>
      </c>
      <c r="P155" s="23">
        <f t="shared" si="8"/>
        <v>0</v>
      </c>
      <c r="Q155" s="90">
        <v>18.63</v>
      </c>
      <c r="R155" s="43">
        <f t="shared" si="9"/>
        <v>18.63</v>
      </c>
    </row>
    <row r="156" spans="1:18" ht="24.6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+'3'!J172</f>
        <v>9</v>
      </c>
      <c r="F172" s="71"/>
      <c r="G172" s="46">
        <f t="shared" si="30"/>
        <v>9</v>
      </c>
      <c r="H172" s="78">
        <v>0</v>
      </c>
      <c r="I172" s="76">
        <v>0</v>
      </c>
      <c r="J172" s="46">
        <f t="shared" si="31"/>
        <v>9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65">
      <c r="A173" s="10">
        <v>169</v>
      </c>
      <c r="B173" s="119" t="s">
        <v>1425</v>
      </c>
      <c r="C173" s="19" t="s">
        <v>1422</v>
      </c>
      <c r="D173" s="10" t="s">
        <v>566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4.6" x14ac:dyDescent="0.65">
      <c r="A174" s="10">
        <v>170</v>
      </c>
      <c r="B174" s="10" t="s">
        <v>978</v>
      </c>
      <c r="C174" s="19" t="s">
        <v>1400</v>
      </c>
      <c r="D174" s="10" t="s">
        <v>566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+'3'!J175</f>
        <v>23</v>
      </c>
      <c r="F175" s="71"/>
      <c r="G175" s="46">
        <f t="shared" si="30"/>
        <v>23</v>
      </c>
      <c r="H175" s="78">
        <v>0</v>
      </c>
      <c r="I175" s="76">
        <v>0</v>
      </c>
      <c r="J175" s="46">
        <f t="shared" si="31"/>
        <v>23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 x14ac:dyDescent="0.65">
      <c r="A176" s="10">
        <v>172</v>
      </c>
      <c r="B176" s="119" t="s">
        <v>1424</v>
      </c>
      <c r="C176" s="19" t="s">
        <v>1423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+'3'!J180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1387</v>
      </c>
      <c r="D186" s="10" t="s">
        <v>566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9" t="s">
        <v>1426</v>
      </c>
      <c r="C187" s="19" t="s">
        <v>1395</v>
      </c>
      <c r="D187" s="10" t="s">
        <v>566</v>
      </c>
      <c r="E187" s="64">
        <f>+'3'!J187</f>
        <v>38</v>
      </c>
      <c r="F187" s="71"/>
      <c r="G187" s="46">
        <f>E187+F187</f>
        <v>38</v>
      </c>
      <c r="H187" s="78">
        <v>0</v>
      </c>
      <c r="I187" s="76">
        <v>0</v>
      </c>
      <c r="J187" s="46">
        <f>+G187-H187-K187-I187</f>
        <v>38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9" t="s">
        <v>1427</v>
      </c>
      <c r="C188" s="19" t="s">
        <v>1396</v>
      </c>
      <c r="D188" s="10" t="s">
        <v>566</v>
      </c>
      <c r="E188" s="64">
        <f>+'3'!J188</f>
        <v>16</v>
      </c>
      <c r="F188" s="71"/>
      <c r="G188" s="46">
        <f>E188+F188</f>
        <v>16</v>
      </c>
      <c r="H188" s="78">
        <v>0</v>
      </c>
      <c r="I188" s="76">
        <v>0</v>
      </c>
      <c r="J188" s="46">
        <f>+G188-H188-K188-I188</f>
        <v>16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9" t="s">
        <v>1428</v>
      </c>
      <c r="C189" s="19" t="s">
        <v>1397</v>
      </c>
      <c r="D189" s="10" t="s">
        <v>566</v>
      </c>
      <c r="E189" s="64">
        <f>+'3'!J189</f>
        <v>5</v>
      </c>
      <c r="F189" s="71"/>
      <c r="G189" s="46">
        <f>E189+F189</f>
        <v>5</v>
      </c>
      <c r="H189" s="78">
        <v>0</v>
      </c>
      <c r="I189" s="76">
        <v>0</v>
      </c>
      <c r="J189" s="46">
        <f>+G189-H189-K189-I189</f>
        <v>5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 x14ac:dyDescent="0.65">
      <c r="A190" s="10">
        <v>186</v>
      </c>
      <c r="B190" s="119" t="s">
        <v>1206</v>
      </c>
      <c r="C190" s="19" t="s">
        <v>1386</v>
      </c>
      <c r="D190" s="10" t="s">
        <v>606</v>
      </c>
      <c r="E190" s="64">
        <f>+'3'!J190</f>
        <v>7</v>
      </c>
      <c r="F190" s="71"/>
      <c r="G190" s="46">
        <f t="shared" si="30"/>
        <v>7</v>
      </c>
      <c r="H190" s="78">
        <v>0</v>
      </c>
      <c r="I190" s="76">
        <v>0</v>
      </c>
      <c r="J190" s="46">
        <f t="shared" si="31"/>
        <v>7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+'3'!J193</f>
        <v>4</v>
      </c>
      <c r="F193" s="71"/>
      <c r="G193" s="46">
        <f t="shared" si="30"/>
        <v>4</v>
      </c>
      <c r="H193" s="78">
        <v>0</v>
      </c>
      <c r="I193" s="76">
        <v>0</v>
      </c>
      <c r="J193" s="46">
        <f t="shared" si="31"/>
        <v>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+'3'!J194</f>
        <v>11</v>
      </c>
      <c r="F194" s="71"/>
      <c r="G194" s="46">
        <f t="shared" si="30"/>
        <v>11</v>
      </c>
      <c r="H194" s="78">
        <v>0</v>
      </c>
      <c r="I194" s="76">
        <v>0</v>
      </c>
      <c r="J194" s="46">
        <f t="shared" si="31"/>
        <v>11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+'3'!J195</f>
        <v>4</v>
      </c>
      <c r="F195" s="71"/>
      <c r="G195" s="46">
        <f t="shared" si="30"/>
        <v>4</v>
      </c>
      <c r="H195" s="78">
        <v>0</v>
      </c>
      <c r="I195" s="76">
        <v>0</v>
      </c>
      <c r="J195" s="46">
        <f t="shared" si="31"/>
        <v>4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+'3'!J196</f>
        <v>4</v>
      </c>
      <c r="F196" s="71"/>
      <c r="G196" s="46">
        <f t="shared" si="30"/>
        <v>4</v>
      </c>
      <c r="H196" s="78">
        <v>0</v>
      </c>
      <c r="I196" s="76">
        <v>0</v>
      </c>
      <c r="J196" s="46">
        <f t="shared" si="31"/>
        <v>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+'3'!J198</f>
        <v>26</v>
      </c>
      <c r="F198" s="71">
        <v>15</v>
      </c>
      <c r="G198" s="46">
        <f t="shared" si="30"/>
        <v>41</v>
      </c>
      <c r="H198" s="78">
        <v>0</v>
      </c>
      <c r="I198" s="76">
        <v>0</v>
      </c>
      <c r="J198" s="46">
        <f t="shared" si="31"/>
        <v>41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4.6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+'3'!J205</f>
        <v>22</v>
      </c>
      <c r="F205" s="71"/>
      <c r="G205" s="46">
        <f t="shared" si="30"/>
        <v>22</v>
      </c>
      <c r="H205" s="78">
        <v>0</v>
      </c>
      <c r="I205" s="76">
        <v>0</v>
      </c>
      <c r="J205" s="46">
        <f t="shared" si="31"/>
        <v>22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1398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+'3'!J208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3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+'3'!J209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+'3'!J216</f>
        <v>293</v>
      </c>
      <c r="F216" s="71"/>
      <c r="G216" s="46">
        <f t="shared" si="30"/>
        <v>293</v>
      </c>
      <c r="H216" s="78">
        <v>0</v>
      </c>
      <c r="I216" s="76">
        <v>0</v>
      </c>
      <c r="J216" s="46">
        <f t="shared" si="31"/>
        <v>293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+'3'!J217</f>
        <v>37</v>
      </c>
      <c r="F217" s="71"/>
      <c r="G217" s="46">
        <f t="shared" si="30"/>
        <v>37</v>
      </c>
      <c r="H217" s="78">
        <v>0</v>
      </c>
      <c r="I217" s="76">
        <v>0</v>
      </c>
      <c r="J217" s="46">
        <f t="shared" si="31"/>
        <v>36</v>
      </c>
      <c r="K217" s="72">
        <v>1</v>
      </c>
      <c r="L217" s="20">
        <v>10</v>
      </c>
      <c r="M217" s="65">
        <f t="shared" si="34"/>
        <v>10</v>
      </c>
      <c r="N217" s="17" t="s">
        <v>16</v>
      </c>
      <c r="O217" s="18"/>
      <c r="P217" s="104">
        <f t="shared" si="35"/>
        <v>10</v>
      </c>
      <c r="Q217" s="92"/>
      <c r="R217" s="43">
        <f t="shared" si="36"/>
        <v>0</v>
      </c>
    </row>
    <row r="218" spans="1:18" ht="24.6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+'3'!J218</f>
        <v>11</v>
      </c>
      <c r="F218" s="71"/>
      <c r="G218" s="46">
        <f t="shared" si="30"/>
        <v>11</v>
      </c>
      <c r="H218" s="78">
        <v>0</v>
      </c>
      <c r="I218" s="76">
        <v>0</v>
      </c>
      <c r="J218" s="46">
        <f t="shared" si="31"/>
        <v>11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+'3'!J224</f>
        <v>312</v>
      </c>
      <c r="F224" s="71"/>
      <c r="G224" s="46">
        <f t="shared" si="30"/>
        <v>312</v>
      </c>
      <c r="H224" s="78">
        <v>0</v>
      </c>
      <c r="I224" s="76">
        <v>0</v>
      </c>
      <c r="J224" s="46">
        <f t="shared" si="31"/>
        <v>312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+'3'!J235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 x14ac:dyDescent="0.65">
      <c r="A242" s="10">
        <v>238</v>
      </c>
      <c r="B242" s="10"/>
      <c r="C242" s="137" t="s">
        <v>1444</v>
      </c>
      <c r="D242" s="10" t="s">
        <v>805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1446</v>
      </c>
      <c r="D243" s="10" t="s">
        <v>434</v>
      </c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1448</v>
      </c>
      <c r="D244" s="10" t="s">
        <v>434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4.6" x14ac:dyDescent="0.65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 x14ac:dyDescent="0.65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 x14ac:dyDescent="0.65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4.6" x14ac:dyDescent="0.65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4.6" x14ac:dyDescent="0.65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733.13999999999987</v>
      </c>
      <c r="S260" s="75"/>
    </row>
    <row r="261" spans="1:19" ht="25.5" customHeight="1" x14ac:dyDescent="0.6">
      <c r="A261" s="1"/>
      <c r="E261" s="1"/>
      <c r="F261" s="1"/>
      <c r="G261" s="24"/>
      <c r="H261" s="25"/>
      <c r="I261" s="25"/>
      <c r="J261" s="24"/>
      <c r="K261" s="189" t="s">
        <v>212</v>
      </c>
      <c r="L261" s="190"/>
      <c r="M261" s="30">
        <f>+O260</f>
        <v>0</v>
      </c>
      <c r="N261" s="27"/>
      <c r="O261" s="29"/>
    </row>
    <row r="262" spans="1:19" ht="24.6" x14ac:dyDescent="0.65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2350</v>
      </c>
    </row>
    <row r="263" spans="1:19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953</v>
      </c>
      <c r="O264" s="2">
        <v>153</v>
      </c>
      <c r="P264" s="2">
        <v>160</v>
      </c>
      <c r="Q264" s="88">
        <v>270</v>
      </c>
      <c r="R264" s="2">
        <v>250</v>
      </c>
      <c r="S264" s="2">
        <v>120</v>
      </c>
    </row>
    <row r="265" spans="1:19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>
        <v>90</v>
      </c>
      <c r="O266" s="2" t="s">
        <v>1389</v>
      </c>
    </row>
    <row r="267" spans="1:19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357</v>
      </c>
      <c r="P267" s="122" t="s">
        <v>1434</v>
      </c>
      <c r="Q267" s="123" t="s">
        <v>1435</v>
      </c>
      <c r="R267" s="124" t="s">
        <v>1436</v>
      </c>
    </row>
    <row r="268" spans="1:19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950</v>
      </c>
      <c r="P268" s="125"/>
      <c r="Q268" s="125"/>
      <c r="R268" s="125">
        <v>205</v>
      </c>
    </row>
    <row r="269" spans="1:19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950</v>
      </c>
      <c r="P269" s="125"/>
      <c r="Q269" s="125"/>
      <c r="R269" s="125"/>
    </row>
    <row r="270" spans="1:19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/>
    </row>
    <row r="271" spans="1:19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  <c r="P271" s="126"/>
      <c r="Q271" s="126"/>
      <c r="R271" s="126"/>
    </row>
    <row r="272" spans="1:19" x14ac:dyDescent="0.6">
      <c r="J272" s="2"/>
      <c r="L272" s="2"/>
      <c r="P272" s="126"/>
      <c r="Q272" s="126"/>
      <c r="R272" s="126"/>
    </row>
    <row r="273" spans="10:18" ht="24.6" x14ac:dyDescent="0.65">
      <c r="J273" s="2"/>
      <c r="L273" s="73" t="s">
        <v>272</v>
      </c>
      <c r="M273" s="2" t="s">
        <v>307</v>
      </c>
      <c r="P273" s="127"/>
      <c r="Q273" s="127"/>
      <c r="R273" s="127"/>
    </row>
    <row r="274" spans="10:18" x14ac:dyDescent="0.6">
      <c r="J274" s="2"/>
      <c r="L274" s="2"/>
      <c r="P274" s="128">
        <f>SUM(P268:P273)</f>
        <v>0</v>
      </c>
      <c r="Q274" s="128">
        <f>SUM(Q268:Q273)</f>
        <v>0</v>
      </c>
      <c r="R274" s="128">
        <f>SUM(R268:R273)</f>
        <v>205</v>
      </c>
    </row>
    <row r="275" spans="10:18" x14ac:dyDescent="0.6">
      <c r="J275" s="2"/>
      <c r="L275" s="2"/>
      <c r="P275" s="129" t="s">
        <v>1437</v>
      </c>
      <c r="Q275" s="130">
        <f>Q274*30/100</f>
        <v>0</v>
      </c>
      <c r="R275" s="130">
        <f>R274*30/100</f>
        <v>61.5</v>
      </c>
    </row>
    <row r="276" spans="10:18" x14ac:dyDescent="0.6">
      <c r="J276" s="2"/>
      <c r="L276" s="2"/>
      <c r="P276" s="129" t="s">
        <v>1438</v>
      </c>
      <c r="Q276" s="130">
        <f>Q275*7/100</f>
        <v>0</v>
      </c>
      <c r="R276" s="130">
        <f>R275*7/100</f>
        <v>4.3049999999999997</v>
      </c>
    </row>
    <row r="277" spans="10:18" x14ac:dyDescent="0.6">
      <c r="J277" s="2"/>
      <c r="L277" s="2"/>
      <c r="P277" s="131" t="s">
        <v>5</v>
      </c>
      <c r="Q277" s="132">
        <f>Q274-Q275-Q276</f>
        <v>0</v>
      </c>
      <c r="R277" s="132">
        <f>R274-R275-R276</f>
        <v>139.19499999999999</v>
      </c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C245" sqref="C245"/>
      <selection pane="topRight" activeCell="C245" sqref="C245"/>
      <selection pane="bottomLeft" activeCell="C245" sqref="C245"/>
      <selection pane="bottomRight" activeCell="C245" sqref="C245"/>
    </sheetView>
  </sheetViews>
  <sheetFormatPr defaultColWidth="9" defaultRowHeight="24" x14ac:dyDescent="0.6"/>
  <cols>
    <col min="1" max="1" width="6.69921875" style="2" customWidth="1"/>
    <col min="2" max="2" width="15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78" t="s">
        <v>1431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Q2" s="89"/>
    </row>
    <row r="3" spans="1:18" s="5" customFormat="1" ht="26.4" customHeight="1" x14ac:dyDescent="0.7">
      <c r="A3" s="191" t="s">
        <v>1</v>
      </c>
      <c r="B3" s="191" t="s">
        <v>1368</v>
      </c>
      <c r="C3" s="191" t="s">
        <v>2</v>
      </c>
      <c r="D3" s="191" t="s">
        <v>1369</v>
      </c>
      <c r="E3" s="193" t="s">
        <v>3</v>
      </c>
      <c r="F3" s="193" t="s">
        <v>4</v>
      </c>
      <c r="G3" s="193" t="s">
        <v>5</v>
      </c>
      <c r="H3" s="77" t="s">
        <v>6</v>
      </c>
      <c r="I3" s="179" t="s">
        <v>273</v>
      </c>
      <c r="J3" s="193" t="s">
        <v>7</v>
      </c>
      <c r="K3" s="194" t="s">
        <v>8</v>
      </c>
      <c r="L3" s="194"/>
      <c r="M3" s="194"/>
      <c r="N3" s="193" t="s">
        <v>9</v>
      </c>
      <c r="O3" s="195" t="s">
        <v>10</v>
      </c>
      <c r="Q3" s="196" t="s">
        <v>274</v>
      </c>
      <c r="R3" s="187" t="s">
        <v>275</v>
      </c>
    </row>
    <row r="4" spans="1:18" s="5" customFormat="1" ht="26.4" x14ac:dyDescent="0.7">
      <c r="A4" s="192"/>
      <c r="B4" s="192"/>
      <c r="C4" s="192"/>
      <c r="D4" s="192"/>
      <c r="E4" s="193"/>
      <c r="F4" s="193"/>
      <c r="G4" s="193"/>
      <c r="H4" s="77" t="s">
        <v>11</v>
      </c>
      <c r="I4" s="180"/>
      <c r="J4" s="193"/>
      <c r="K4" s="69" t="s">
        <v>12</v>
      </c>
      <c r="L4" s="70" t="s">
        <v>13</v>
      </c>
      <c r="M4" s="69" t="s">
        <v>14</v>
      </c>
      <c r="N4" s="193"/>
      <c r="O4" s="195"/>
      <c r="Q4" s="197"/>
      <c r="R4" s="188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+'4'!J5</f>
        <v>27</v>
      </c>
      <c r="F5" s="71"/>
      <c r="G5" s="46">
        <f t="shared" ref="G5:G26" si="0">E5+F5</f>
        <v>27</v>
      </c>
      <c r="H5" s="78">
        <v>0</v>
      </c>
      <c r="I5" s="76">
        <v>0</v>
      </c>
      <c r="J5" s="46">
        <f t="shared" ref="J5:J26" si="1">+G5-H5-K5-I5</f>
        <v>17</v>
      </c>
      <c r="K5" s="72">
        <v>10</v>
      </c>
      <c r="L5" s="15">
        <v>50</v>
      </c>
      <c r="M5" s="65">
        <f>+L5*K5</f>
        <v>500</v>
      </c>
      <c r="N5" s="17" t="s">
        <v>16</v>
      </c>
      <c r="O5" s="18">
        <v>100</v>
      </c>
      <c r="P5" s="104">
        <f>SUM(M5-O5)</f>
        <v>400</v>
      </c>
      <c r="Q5" s="90">
        <v>22.48</v>
      </c>
      <c r="R5" s="43">
        <f>+K5*Q5</f>
        <v>224.8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+'4'!J6</f>
        <v>78</v>
      </c>
      <c r="F6" s="71"/>
      <c r="G6" s="46">
        <f t="shared" si="0"/>
        <v>78</v>
      </c>
      <c r="H6" s="78">
        <v>5</v>
      </c>
      <c r="I6" s="76">
        <v>0</v>
      </c>
      <c r="J6" s="46">
        <f t="shared" si="1"/>
        <v>72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4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+'4'!J11</f>
        <v>14</v>
      </c>
      <c r="F11" s="71"/>
      <c r="G11" s="46">
        <f t="shared" si="0"/>
        <v>14</v>
      </c>
      <c r="H11" s="78">
        <v>0</v>
      </c>
      <c r="I11" s="76">
        <v>0</v>
      </c>
      <c r="J11" s="46">
        <f t="shared" si="1"/>
        <v>12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20</v>
      </c>
      <c r="P11" s="104">
        <f t="shared" si="3"/>
        <v>80</v>
      </c>
      <c r="Q11" s="90">
        <v>16.940000000000001</v>
      </c>
      <c r="R11" s="43">
        <f t="shared" si="4"/>
        <v>33.880000000000003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+'4'!J15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+'4'!J16</f>
        <v>2</v>
      </c>
      <c r="F16" s="71"/>
      <c r="G16" s="46">
        <f t="shared" si="0"/>
        <v>2</v>
      </c>
      <c r="H16" s="78">
        <v>0</v>
      </c>
      <c r="I16" s="76">
        <v>0</v>
      </c>
      <c r="J16" s="46">
        <f t="shared" si="1"/>
        <v>2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+'4'!J17</f>
        <v>0</v>
      </c>
      <c r="F17" s="71">
        <v>5</v>
      </c>
      <c r="G17" s="46">
        <f t="shared" si="0"/>
        <v>5</v>
      </c>
      <c r="H17" s="78">
        <v>0</v>
      </c>
      <c r="I17" s="76">
        <v>0</v>
      </c>
      <c r="J17" s="46">
        <f t="shared" si="1"/>
        <v>0</v>
      </c>
      <c r="K17" s="72">
        <v>5</v>
      </c>
      <c r="L17" s="15">
        <v>50</v>
      </c>
      <c r="M17" s="65">
        <f t="shared" si="2"/>
        <v>250</v>
      </c>
      <c r="N17" s="17" t="s">
        <v>16</v>
      </c>
      <c r="O17" s="18">
        <v>125</v>
      </c>
      <c r="P17" s="104">
        <f t="shared" si="3"/>
        <v>125</v>
      </c>
      <c r="Q17" s="90">
        <v>15.05</v>
      </c>
      <c r="R17" s="43">
        <f t="shared" si="4"/>
        <v>75.25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+'4'!J18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0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25</v>
      </c>
      <c r="P18" s="104">
        <f t="shared" si="3"/>
        <v>25</v>
      </c>
      <c r="Q18" s="90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+'4'!J20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+'4'!J21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+'4'!J22</f>
        <v>37</v>
      </c>
      <c r="F22" s="71"/>
      <c r="G22" s="46">
        <f t="shared" si="0"/>
        <v>37</v>
      </c>
      <c r="H22" s="78">
        <v>0</v>
      </c>
      <c r="I22" s="76">
        <v>0</v>
      </c>
      <c r="J22" s="46">
        <f t="shared" si="1"/>
        <v>36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4">
        <f t="shared" si="3"/>
        <v>100</v>
      </c>
      <c r="Q22" s="90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+'4'!J26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+'4'!J28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+'4'!J29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+'4'!J31</f>
        <v>31</v>
      </c>
      <c r="F31" s="71"/>
      <c r="G31" s="46">
        <f t="shared" si="5"/>
        <v>31</v>
      </c>
      <c r="H31" s="78">
        <v>0</v>
      </c>
      <c r="I31" s="76">
        <v>0</v>
      </c>
      <c r="J31" s="46">
        <f t="shared" si="6"/>
        <v>31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+'4'!J32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+'4'!J39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+'4'!J40</f>
        <v>2</v>
      </c>
      <c r="F40" s="71"/>
      <c r="G40" s="46">
        <f t="shared" si="5"/>
        <v>2</v>
      </c>
      <c r="H40" s="78">
        <v>2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+'4'!J41</f>
        <v>3</v>
      </c>
      <c r="F41" s="71"/>
      <c r="G41" s="46">
        <f t="shared" si="5"/>
        <v>3</v>
      </c>
      <c r="H41" s="78">
        <v>2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+'4'!J46</f>
        <v>12</v>
      </c>
      <c r="F46" s="71"/>
      <c r="G46" s="46">
        <f t="shared" si="5"/>
        <v>12</v>
      </c>
      <c r="H46" s="78">
        <v>10</v>
      </c>
      <c r="I46" s="76">
        <v>0</v>
      </c>
      <c r="J46" s="46">
        <f t="shared" si="6"/>
        <v>0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>
        <v>20</v>
      </c>
      <c r="P46" s="104">
        <f t="shared" si="3"/>
        <v>80</v>
      </c>
      <c r="Q46" s="90">
        <v>19.05</v>
      </c>
      <c r="R46" s="43">
        <f t="shared" si="4"/>
        <v>38.1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+'4'!J47</f>
        <v>9</v>
      </c>
      <c r="F47" s="71"/>
      <c r="G47" s="46">
        <f t="shared" si="5"/>
        <v>9</v>
      </c>
      <c r="H47" s="78"/>
      <c r="I47" s="76">
        <v>0</v>
      </c>
      <c r="J47" s="46">
        <f t="shared" si="6"/>
        <v>3</v>
      </c>
      <c r="K47" s="72">
        <v>6</v>
      </c>
      <c r="L47" s="15">
        <v>50</v>
      </c>
      <c r="M47" s="65">
        <f t="shared" si="2"/>
        <v>300</v>
      </c>
      <c r="N47" s="17" t="s">
        <v>16</v>
      </c>
      <c r="O47" s="18">
        <v>65</v>
      </c>
      <c r="P47" s="104">
        <f t="shared" si="3"/>
        <v>235</v>
      </c>
      <c r="Q47" s="90">
        <v>19.21</v>
      </c>
      <c r="R47" s="43">
        <f t="shared" si="4"/>
        <v>115.26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+'4'!J48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3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>
        <v>30</v>
      </c>
      <c r="P48" s="104">
        <f>SUM(M48-O48)</f>
        <v>170</v>
      </c>
      <c r="Q48" s="90">
        <v>18.88</v>
      </c>
      <c r="R48" s="43">
        <f>+K48*Q48</f>
        <v>75.52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+'4'!J49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2</v>
      </c>
      <c r="K49" s="72">
        <v>5</v>
      </c>
      <c r="L49" s="20">
        <v>50</v>
      </c>
      <c r="M49" s="65">
        <f>+L49*K49</f>
        <v>250</v>
      </c>
      <c r="N49" s="17" t="s">
        <v>16</v>
      </c>
      <c r="O49" s="18">
        <v>185</v>
      </c>
      <c r="P49" s="104">
        <f>SUM(M49-O49)</f>
        <v>65</v>
      </c>
      <c r="Q49" s="90">
        <v>20.43</v>
      </c>
      <c r="R49" s="43">
        <f>+K49*Q49</f>
        <v>102.15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+'4'!J50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6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>
        <v>25</v>
      </c>
      <c r="P50" s="104">
        <f t="shared" si="3"/>
        <v>75</v>
      </c>
      <c r="Q50" s="90">
        <v>21.81</v>
      </c>
      <c r="R50" s="43">
        <f t="shared" si="4"/>
        <v>43.62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+'4'!J51</f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4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4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+'4'!J53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1</v>
      </c>
      <c r="K53" s="72">
        <v>9</v>
      </c>
      <c r="L53" s="20">
        <v>50</v>
      </c>
      <c r="M53" s="65">
        <f>+L53*K53</f>
        <v>450</v>
      </c>
      <c r="N53" s="17" t="s">
        <v>16</v>
      </c>
      <c r="O53" s="18">
        <v>55</v>
      </c>
      <c r="P53" s="104">
        <f>SUM(M53-O53)</f>
        <v>395</v>
      </c>
      <c r="Q53" s="90">
        <v>17.53</v>
      </c>
      <c r="R53" s="43">
        <f>+K53*Q53</f>
        <v>157.77000000000001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+'4'!J57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+'4'!J59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+'4'!J62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+'4'!J64</f>
        <v>7</v>
      </c>
      <c r="F64" s="71"/>
      <c r="G64" s="46">
        <f t="shared" si="5"/>
        <v>7</v>
      </c>
      <c r="H64" s="78">
        <v>0</v>
      </c>
      <c r="I64" s="76">
        <v>0</v>
      </c>
      <c r="J64" s="46">
        <f t="shared" si="6"/>
        <v>5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>
        <v>50</v>
      </c>
      <c r="P64" s="104">
        <f t="shared" si="3"/>
        <v>50</v>
      </c>
      <c r="Q64" s="90">
        <v>23.69</v>
      </c>
      <c r="R64" s="43">
        <f t="shared" si="4"/>
        <v>47.38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+'4'!J65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+'4'!J66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+'4'!J72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+'4'!J74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65">
      <c r="A76" s="10">
        <v>72</v>
      </c>
      <c r="B76" s="119" t="s">
        <v>1402</v>
      </c>
      <c r="C76" s="19" t="s">
        <v>1401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>
        <f>+'4'!J77</f>
        <v>8</v>
      </c>
      <c r="F77" s="71"/>
      <c r="G77" s="46">
        <f t="shared" si="5"/>
        <v>8</v>
      </c>
      <c r="H77" s="78">
        <v>4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4.6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>
        <f>+'4'!J80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>
        <f>+'4'!J81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9" t="s">
        <v>1332</v>
      </c>
      <c r="C82" s="19" t="s">
        <v>1388</v>
      </c>
      <c r="D82" s="10" t="s">
        <v>566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9" t="s">
        <v>1404</v>
      </c>
      <c r="C86" s="19" t="s">
        <v>1403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1429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1430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1405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 x14ac:dyDescent="0.65">
      <c r="A90" s="10">
        <v>86</v>
      </c>
      <c r="B90" s="119" t="s">
        <v>1407</v>
      </c>
      <c r="C90" s="19" t="s">
        <v>1406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>
        <v>10</v>
      </c>
      <c r="F93" s="71"/>
      <c r="G93" s="46">
        <f t="shared" si="5"/>
        <v>10</v>
      </c>
      <c r="H93" s="78">
        <v>0</v>
      </c>
      <c r="I93" s="76">
        <v>0</v>
      </c>
      <c r="J93" s="46">
        <f t="shared" si="6"/>
        <v>10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9" t="s">
        <v>1408</v>
      </c>
      <c r="C99" s="19" t="s">
        <v>1371</v>
      </c>
      <c r="D99" s="10" t="s">
        <v>566</v>
      </c>
      <c r="E99" s="64">
        <f>+'4'!J99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4.6" x14ac:dyDescent="0.65">
      <c r="A100" s="10">
        <v>96</v>
      </c>
      <c r="B100" s="119" t="s">
        <v>1409</v>
      </c>
      <c r="C100" s="19" t="s">
        <v>1384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 x14ac:dyDescent="0.65">
      <c r="A101" s="10">
        <v>97</v>
      </c>
      <c r="B101" s="119" t="s">
        <v>1410</v>
      </c>
      <c r="C101" s="19" t="s">
        <v>1385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1399</v>
      </c>
      <c r="D102" s="10" t="s">
        <v>566</v>
      </c>
      <c r="E102" s="64">
        <f>+'4'!J102</f>
        <v>3</v>
      </c>
      <c r="F102" s="71"/>
      <c r="G102" s="46">
        <f t="shared" ref="G102" si="28">E102+F102</f>
        <v>3</v>
      </c>
      <c r="H102" s="78">
        <v>0</v>
      </c>
      <c r="I102" s="76">
        <v>0</v>
      </c>
      <c r="J102" s="46">
        <f t="shared" ref="J102" si="29">+G102-H102-K102-I102</f>
        <v>3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5" customHeight="1" x14ac:dyDescent="0.65">
      <c r="A103" s="10">
        <v>99</v>
      </c>
      <c r="B103" s="119" t="s">
        <v>1411</v>
      </c>
      <c r="C103" s="19" t="s">
        <v>1392</v>
      </c>
      <c r="D103" s="10" t="s">
        <v>1393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65">
      <c r="A104" s="10">
        <v>100</v>
      </c>
      <c r="B104" s="119" t="s">
        <v>1412</v>
      </c>
      <c r="C104" s="19" t="s">
        <v>1391</v>
      </c>
      <c r="D104" s="10" t="s">
        <v>1393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65">
      <c r="A105" s="10">
        <v>101</v>
      </c>
      <c r="B105" s="119" t="s">
        <v>1413</v>
      </c>
      <c r="C105" s="19" t="s">
        <v>1394</v>
      </c>
      <c r="D105" s="10" t="s">
        <v>566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+'4'!J110</f>
        <v>10</v>
      </c>
      <c r="F110" s="71"/>
      <c r="G110" s="46">
        <f t="shared" si="23"/>
        <v>10</v>
      </c>
      <c r="H110" s="78">
        <v>0</v>
      </c>
      <c r="I110" s="76">
        <v>0</v>
      </c>
      <c r="J110" s="46">
        <f t="shared" si="24"/>
        <v>8</v>
      </c>
      <c r="K110" s="72">
        <v>2</v>
      </c>
      <c r="L110" s="22">
        <v>120</v>
      </c>
      <c r="M110" s="65">
        <f t="shared" si="7"/>
        <v>240</v>
      </c>
      <c r="N110" s="17" t="s">
        <v>16</v>
      </c>
      <c r="O110" s="18">
        <v>20</v>
      </c>
      <c r="P110" s="104">
        <f t="shared" si="8"/>
        <v>220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+'4'!J111</f>
        <v>6</v>
      </c>
      <c r="F111" s="71"/>
      <c r="G111" s="46">
        <f t="shared" si="23"/>
        <v>6</v>
      </c>
      <c r="H111" s="78">
        <v>0</v>
      </c>
      <c r="I111" s="76">
        <v>0</v>
      </c>
      <c r="J111" s="46">
        <f t="shared" si="24"/>
        <v>5</v>
      </c>
      <c r="K111" s="72">
        <v>1</v>
      </c>
      <c r="L111" s="20">
        <v>250</v>
      </c>
      <c r="M111" s="65">
        <f t="shared" si="7"/>
        <v>250</v>
      </c>
      <c r="N111" s="17" t="s">
        <v>16</v>
      </c>
      <c r="O111" s="18">
        <v>50</v>
      </c>
      <c r="P111" s="104">
        <f t="shared" si="8"/>
        <v>200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+'4'!J112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+'4'!J113</f>
        <v>12</v>
      </c>
      <c r="F113" s="71"/>
      <c r="G113" s="46">
        <f t="shared" si="23"/>
        <v>12</v>
      </c>
      <c r="H113" s="78">
        <v>0</v>
      </c>
      <c r="I113" s="76">
        <v>0</v>
      </c>
      <c r="J113" s="46">
        <f t="shared" si="24"/>
        <v>12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4.6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+'4'!J115</f>
        <v>29</v>
      </c>
      <c r="F115" s="71"/>
      <c r="G115" s="46">
        <f t="shared" si="23"/>
        <v>29</v>
      </c>
      <c r="H115" s="78">
        <v>0</v>
      </c>
      <c r="I115" s="76">
        <v>0</v>
      </c>
      <c r="J115" s="46">
        <f t="shared" si="24"/>
        <v>29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4.6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+'4'!J116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+'4'!J117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+'4'!J123</f>
        <v>4</v>
      </c>
      <c r="F123" s="71"/>
      <c r="G123" s="46">
        <f t="shared" si="23"/>
        <v>4</v>
      </c>
      <c r="H123" s="78">
        <v>0</v>
      </c>
      <c r="I123" s="76">
        <v>0</v>
      </c>
      <c r="J123" s="46">
        <f t="shared" si="24"/>
        <v>4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1414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+'4'!J131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4">
        <f t="shared" si="8"/>
        <v>50</v>
      </c>
      <c r="Q131" s="90">
        <v>9.91</v>
      </c>
      <c r="R131" s="43">
        <f t="shared" si="9"/>
        <v>9.91</v>
      </c>
    </row>
    <row r="132" spans="1:18" ht="24.6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+'4'!J132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4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+'4'!J133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4.6" x14ac:dyDescent="0.65">
      <c r="A134" s="10">
        <v>130</v>
      </c>
      <c r="B134" s="119" t="s">
        <v>1416</v>
      </c>
      <c r="C134" s="19" t="s">
        <v>1415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 x14ac:dyDescent="0.65">
      <c r="A135" s="10">
        <v>131</v>
      </c>
      <c r="B135" s="119" t="s">
        <v>1418</v>
      </c>
      <c r="C135" s="19" t="s">
        <v>1417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 x14ac:dyDescent="0.65">
      <c r="A136" s="10">
        <v>132</v>
      </c>
      <c r="B136" s="119" t="s">
        <v>1420</v>
      </c>
      <c r="C136" s="19" t="s">
        <v>1419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1421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+'4'!J142</f>
        <v>8</v>
      </c>
      <c r="F142" s="71"/>
      <c r="G142" s="46">
        <f t="shared" si="23"/>
        <v>8</v>
      </c>
      <c r="H142" s="78">
        <v>8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+'4'!J155</f>
        <v>1</v>
      </c>
      <c r="F155" s="71">
        <v>15</v>
      </c>
      <c r="G155" s="46">
        <f t="shared" si="23"/>
        <v>16</v>
      </c>
      <c r="H155" s="78">
        <v>0</v>
      </c>
      <c r="I155" s="76">
        <v>0</v>
      </c>
      <c r="J155" s="46">
        <f t="shared" si="24"/>
        <v>14</v>
      </c>
      <c r="K155" s="72">
        <v>2</v>
      </c>
      <c r="L155" s="20">
        <v>25</v>
      </c>
      <c r="M155" s="65">
        <f t="shared" si="7"/>
        <v>50</v>
      </c>
      <c r="N155" s="17" t="s">
        <v>16</v>
      </c>
      <c r="O155" s="18"/>
      <c r="P155" s="104">
        <f t="shared" si="8"/>
        <v>50</v>
      </c>
      <c r="Q155" s="90">
        <v>18.63</v>
      </c>
      <c r="R155" s="43">
        <f t="shared" si="9"/>
        <v>37.26</v>
      </c>
    </row>
    <row r="156" spans="1:18" ht="24.6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+'4'!J172</f>
        <v>9</v>
      </c>
      <c r="F172" s="71"/>
      <c r="G172" s="46">
        <f t="shared" si="30"/>
        <v>9</v>
      </c>
      <c r="H172" s="78">
        <v>0</v>
      </c>
      <c r="I172" s="76">
        <v>0</v>
      </c>
      <c r="J172" s="46">
        <f t="shared" si="31"/>
        <v>9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65">
      <c r="A173" s="10">
        <v>169</v>
      </c>
      <c r="B173" s="119" t="s">
        <v>1425</v>
      </c>
      <c r="C173" s="19" t="s">
        <v>1422</v>
      </c>
      <c r="D173" s="10" t="s">
        <v>566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4.6" x14ac:dyDescent="0.65">
      <c r="A174" s="10">
        <v>170</v>
      </c>
      <c r="B174" s="10" t="s">
        <v>978</v>
      </c>
      <c r="C174" s="19" t="s">
        <v>1400</v>
      </c>
      <c r="D174" s="10" t="s">
        <v>566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+'4'!J175</f>
        <v>23</v>
      </c>
      <c r="F175" s="71"/>
      <c r="G175" s="46">
        <f t="shared" si="30"/>
        <v>23</v>
      </c>
      <c r="H175" s="78">
        <v>0</v>
      </c>
      <c r="I175" s="76">
        <v>0</v>
      </c>
      <c r="J175" s="46">
        <f t="shared" si="31"/>
        <v>3</v>
      </c>
      <c r="K175" s="72">
        <v>20</v>
      </c>
      <c r="L175" s="15">
        <v>50</v>
      </c>
      <c r="M175" s="65">
        <f>+L175*K175</f>
        <v>1000</v>
      </c>
      <c r="N175" s="17" t="s">
        <v>16</v>
      </c>
      <c r="O175" s="18">
        <v>200</v>
      </c>
      <c r="P175" s="104">
        <f>SUM(M175-O175)</f>
        <v>800</v>
      </c>
      <c r="Q175" s="90">
        <v>29.96</v>
      </c>
      <c r="R175" s="43">
        <f>+K175*Q175</f>
        <v>599.20000000000005</v>
      </c>
    </row>
    <row r="176" spans="1:18" ht="24.6" x14ac:dyDescent="0.65">
      <c r="A176" s="10">
        <v>172</v>
      </c>
      <c r="B176" s="119" t="s">
        <v>1424</v>
      </c>
      <c r="C176" s="19" t="s">
        <v>1423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+'4'!J180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1387</v>
      </c>
      <c r="D186" s="10" t="s">
        <v>566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9" t="s">
        <v>1426</v>
      </c>
      <c r="C187" s="19" t="s">
        <v>1395</v>
      </c>
      <c r="D187" s="10" t="s">
        <v>566</v>
      </c>
      <c r="E187" s="64">
        <f>+'4'!J187</f>
        <v>38</v>
      </c>
      <c r="F187" s="71"/>
      <c r="G187" s="46">
        <f>E187+F187</f>
        <v>38</v>
      </c>
      <c r="H187" s="78">
        <v>0</v>
      </c>
      <c r="I187" s="76">
        <v>0</v>
      </c>
      <c r="J187" s="46">
        <f>+G187-H187-K187-I187</f>
        <v>37</v>
      </c>
      <c r="K187" s="72">
        <v>1</v>
      </c>
      <c r="L187" s="20">
        <v>15</v>
      </c>
      <c r="M187" s="65">
        <f>+L187*K187</f>
        <v>15</v>
      </c>
      <c r="N187" s="17" t="s">
        <v>16</v>
      </c>
      <c r="O187" s="18"/>
      <c r="P187" s="104">
        <f>SUM(M187-O187)</f>
        <v>15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9" t="s">
        <v>1427</v>
      </c>
      <c r="C188" s="19" t="s">
        <v>1396</v>
      </c>
      <c r="D188" s="10" t="s">
        <v>566</v>
      </c>
      <c r="E188" s="64">
        <f>+'4'!J188</f>
        <v>16</v>
      </c>
      <c r="F188" s="71"/>
      <c r="G188" s="46">
        <f>E188+F188</f>
        <v>16</v>
      </c>
      <c r="H188" s="78">
        <v>0</v>
      </c>
      <c r="I188" s="76">
        <v>0</v>
      </c>
      <c r="J188" s="46">
        <f>+G188-H188-K188-I188</f>
        <v>16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9" t="s">
        <v>1428</v>
      </c>
      <c r="C189" s="19" t="s">
        <v>1397</v>
      </c>
      <c r="D189" s="10" t="s">
        <v>566</v>
      </c>
      <c r="E189" s="64">
        <f>+'4'!J189</f>
        <v>5</v>
      </c>
      <c r="F189" s="71"/>
      <c r="G189" s="46">
        <f>E189+F189</f>
        <v>5</v>
      </c>
      <c r="H189" s="78">
        <v>0</v>
      </c>
      <c r="I189" s="76">
        <v>0</v>
      </c>
      <c r="J189" s="46">
        <f>+G189-H189-K189-I189</f>
        <v>5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 x14ac:dyDescent="0.65">
      <c r="A190" s="10">
        <v>186</v>
      </c>
      <c r="B190" s="119" t="s">
        <v>1206</v>
      </c>
      <c r="C190" s="19" t="s">
        <v>1386</v>
      </c>
      <c r="D190" s="10" t="s">
        <v>606</v>
      </c>
      <c r="E190" s="64">
        <f>+'4'!J190</f>
        <v>7</v>
      </c>
      <c r="F190" s="71"/>
      <c r="G190" s="46">
        <f t="shared" si="30"/>
        <v>7</v>
      </c>
      <c r="H190" s="78">
        <v>0</v>
      </c>
      <c r="I190" s="76">
        <v>0</v>
      </c>
      <c r="J190" s="46">
        <f t="shared" si="31"/>
        <v>6</v>
      </c>
      <c r="K190" s="72">
        <v>1</v>
      </c>
      <c r="L190" s="20">
        <v>80</v>
      </c>
      <c r="M190" s="65">
        <f t="shared" si="34"/>
        <v>80</v>
      </c>
      <c r="N190" s="17" t="s">
        <v>16</v>
      </c>
      <c r="O190" s="18">
        <v>15</v>
      </c>
      <c r="P190" s="104">
        <f t="shared" si="35"/>
        <v>65</v>
      </c>
      <c r="Q190" s="92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+'4'!J193</f>
        <v>4</v>
      </c>
      <c r="F193" s="71"/>
      <c r="G193" s="46">
        <f t="shared" si="30"/>
        <v>4</v>
      </c>
      <c r="H193" s="78">
        <v>0</v>
      </c>
      <c r="I193" s="76">
        <v>0</v>
      </c>
      <c r="J193" s="46">
        <f t="shared" si="31"/>
        <v>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+'4'!J194</f>
        <v>11</v>
      </c>
      <c r="F194" s="71"/>
      <c r="G194" s="46">
        <f t="shared" si="30"/>
        <v>11</v>
      </c>
      <c r="H194" s="78">
        <v>0</v>
      </c>
      <c r="I194" s="76">
        <v>0</v>
      </c>
      <c r="J194" s="46">
        <f t="shared" si="31"/>
        <v>11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+'4'!J195</f>
        <v>4</v>
      </c>
      <c r="F195" s="71"/>
      <c r="G195" s="46">
        <f t="shared" si="30"/>
        <v>4</v>
      </c>
      <c r="H195" s="78">
        <v>0</v>
      </c>
      <c r="I195" s="76">
        <v>0</v>
      </c>
      <c r="J195" s="46">
        <f t="shared" si="31"/>
        <v>4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+'4'!J196</f>
        <v>4</v>
      </c>
      <c r="F196" s="71"/>
      <c r="G196" s="46">
        <f t="shared" si="30"/>
        <v>4</v>
      </c>
      <c r="H196" s="78">
        <v>0</v>
      </c>
      <c r="I196" s="76">
        <v>0</v>
      </c>
      <c r="J196" s="46">
        <f t="shared" si="31"/>
        <v>3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04">
        <f t="shared" si="35"/>
        <v>120</v>
      </c>
      <c r="Q196" s="90">
        <v>73</v>
      </c>
      <c r="R196" s="43">
        <f t="shared" si="36"/>
        <v>73</v>
      </c>
    </row>
    <row r="197" spans="1:18" ht="26.4" customHeight="1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+'4'!J198</f>
        <v>41</v>
      </c>
      <c r="F198" s="71"/>
      <c r="G198" s="46">
        <f t="shared" si="30"/>
        <v>41</v>
      </c>
      <c r="H198" s="78">
        <v>0</v>
      </c>
      <c r="I198" s="76">
        <v>0</v>
      </c>
      <c r="J198" s="46">
        <f t="shared" si="31"/>
        <v>41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4.6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+'4'!J205</f>
        <v>22</v>
      </c>
      <c r="F205" s="71"/>
      <c r="G205" s="46">
        <f t="shared" si="30"/>
        <v>22</v>
      </c>
      <c r="H205" s="78">
        <v>0</v>
      </c>
      <c r="I205" s="76">
        <v>0</v>
      </c>
      <c r="J205" s="46">
        <f t="shared" si="31"/>
        <v>22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1398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+'4'!J208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3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+'4'!J209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/>
      <c r="F211" s="71">
        <v>1</v>
      </c>
      <c r="G211" s="46">
        <f t="shared" si="30"/>
        <v>1</v>
      </c>
      <c r="H211" s="78">
        <v>0</v>
      </c>
      <c r="I211" s="76">
        <v>0</v>
      </c>
      <c r="J211" s="46">
        <f t="shared" si="31"/>
        <v>0</v>
      </c>
      <c r="K211" s="72">
        <v>1</v>
      </c>
      <c r="L211" s="20">
        <v>40</v>
      </c>
      <c r="M211" s="65">
        <f t="shared" si="34"/>
        <v>40</v>
      </c>
      <c r="N211" s="17" t="s">
        <v>16</v>
      </c>
      <c r="O211" s="18"/>
      <c r="P211" s="104">
        <f t="shared" si="35"/>
        <v>40</v>
      </c>
      <c r="Q211" s="90">
        <v>15</v>
      </c>
      <c r="R211" s="43">
        <f t="shared" si="36"/>
        <v>15</v>
      </c>
    </row>
    <row r="212" spans="1:18" ht="24.6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+'4'!J216</f>
        <v>293</v>
      </c>
      <c r="F216" s="71"/>
      <c r="G216" s="46">
        <f t="shared" si="30"/>
        <v>293</v>
      </c>
      <c r="H216" s="78">
        <v>0</v>
      </c>
      <c r="I216" s="76">
        <v>0</v>
      </c>
      <c r="J216" s="46">
        <f t="shared" si="31"/>
        <v>293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+'4'!J217</f>
        <v>36</v>
      </c>
      <c r="F217" s="71"/>
      <c r="G217" s="46">
        <f t="shared" si="30"/>
        <v>36</v>
      </c>
      <c r="H217" s="78">
        <v>0</v>
      </c>
      <c r="I217" s="76">
        <v>0</v>
      </c>
      <c r="J217" s="46">
        <f t="shared" si="31"/>
        <v>36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+'4'!J218</f>
        <v>11</v>
      </c>
      <c r="F218" s="71"/>
      <c r="G218" s="46">
        <f t="shared" si="30"/>
        <v>11</v>
      </c>
      <c r="H218" s="78">
        <v>0</v>
      </c>
      <c r="I218" s="76">
        <v>0</v>
      </c>
      <c r="J218" s="46">
        <f t="shared" si="31"/>
        <v>10</v>
      </c>
      <c r="K218" s="72">
        <v>1</v>
      </c>
      <c r="L218" s="20">
        <v>20</v>
      </c>
      <c r="M218" s="65">
        <f t="shared" si="34"/>
        <v>20</v>
      </c>
      <c r="N218" s="17" t="s">
        <v>16</v>
      </c>
      <c r="O218" s="18"/>
      <c r="P218" s="104">
        <f t="shared" si="35"/>
        <v>20</v>
      </c>
      <c r="Q218" s="92"/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+'4'!J224</f>
        <v>312</v>
      </c>
      <c r="F224" s="71"/>
      <c r="G224" s="46">
        <f t="shared" si="30"/>
        <v>312</v>
      </c>
      <c r="H224" s="78">
        <v>0</v>
      </c>
      <c r="I224" s="76">
        <v>0</v>
      </c>
      <c r="J224" s="46">
        <f t="shared" si="31"/>
        <v>312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+'4'!J235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 x14ac:dyDescent="0.65">
      <c r="A242" s="10">
        <v>238</v>
      </c>
      <c r="B242" s="10"/>
      <c r="C242" s="137" t="s">
        <v>1444</v>
      </c>
      <c r="D242" s="10" t="s">
        <v>805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1446</v>
      </c>
      <c r="D243" s="10" t="s">
        <v>434</v>
      </c>
      <c r="E243" s="64">
        <f>+'4'!J243</f>
        <v>0</v>
      </c>
      <c r="F243" s="71">
        <v>15</v>
      </c>
      <c r="G243" s="46">
        <f t="shared" ref="G243:G246" si="47">E243+F243</f>
        <v>15</v>
      </c>
      <c r="H243" s="78">
        <v>0</v>
      </c>
      <c r="I243" s="76">
        <v>0</v>
      </c>
      <c r="J243" s="46">
        <f t="shared" ref="J243:J246" si="48">+G243-H243-K243-I243</f>
        <v>15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1448</v>
      </c>
      <c r="D244" s="10" t="s">
        <v>434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4.6" x14ac:dyDescent="0.65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 x14ac:dyDescent="0.65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 x14ac:dyDescent="0.65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0" ht="24.6" x14ac:dyDescent="0.65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0" ht="24.6" x14ac:dyDescent="0.65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0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0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1747.41</v>
      </c>
      <c r="S260" s="75"/>
    </row>
    <row r="261" spans="1:20" ht="25.5" customHeight="1" x14ac:dyDescent="0.6">
      <c r="A261" s="1"/>
      <c r="E261" s="1"/>
      <c r="F261" s="1"/>
      <c r="G261" s="24"/>
      <c r="H261" s="25"/>
      <c r="I261" s="25"/>
      <c r="J261" s="24"/>
      <c r="K261" s="189" t="s">
        <v>212</v>
      </c>
      <c r="L261" s="190"/>
      <c r="M261" s="30">
        <f>+O260</f>
        <v>0</v>
      </c>
      <c r="N261" s="27"/>
      <c r="O261" s="29"/>
    </row>
    <row r="262" spans="1:20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4515</v>
      </c>
    </row>
    <row r="263" spans="1:20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2955</v>
      </c>
      <c r="O264" s="2">
        <v>170</v>
      </c>
      <c r="P264" s="2">
        <v>150</v>
      </c>
      <c r="Q264" s="88">
        <v>250</v>
      </c>
      <c r="R264" s="2">
        <v>2000</v>
      </c>
      <c r="S264" s="2">
        <v>165</v>
      </c>
      <c r="T264" s="2">
        <v>220</v>
      </c>
    </row>
    <row r="265" spans="1:20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985</v>
      </c>
      <c r="P267" s="122" t="s">
        <v>1434</v>
      </c>
      <c r="Q267" s="123" t="s">
        <v>1435</v>
      </c>
      <c r="R267" s="124" t="s">
        <v>1436</v>
      </c>
    </row>
    <row r="268" spans="1:20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575</v>
      </c>
      <c r="P268" s="125"/>
      <c r="Q268" s="125"/>
      <c r="R268" s="125"/>
    </row>
    <row r="269" spans="1:20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575</v>
      </c>
      <c r="P269" s="125"/>
      <c r="Q269" s="125"/>
      <c r="R269" s="125"/>
    </row>
    <row r="270" spans="1:20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/>
    </row>
    <row r="271" spans="1:20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  <c r="P271" s="126"/>
      <c r="Q271" s="126"/>
      <c r="R271" s="126"/>
    </row>
    <row r="272" spans="1:20" x14ac:dyDescent="0.6">
      <c r="J272" s="2"/>
      <c r="L272" s="2"/>
      <c r="P272" s="126"/>
      <c r="Q272" s="126"/>
      <c r="R272" s="126"/>
    </row>
    <row r="273" spans="10:18" ht="24.6" x14ac:dyDescent="0.65">
      <c r="J273" s="2"/>
      <c r="L273" s="73" t="s">
        <v>272</v>
      </c>
      <c r="M273" s="2" t="s">
        <v>307</v>
      </c>
      <c r="P273" s="127"/>
      <c r="Q273" s="127"/>
      <c r="R273" s="127"/>
    </row>
    <row r="274" spans="10:18" x14ac:dyDescent="0.6">
      <c r="J274" s="2"/>
      <c r="L274" s="2"/>
      <c r="P274" s="128">
        <f>SUM(P268:P273)</f>
        <v>0</v>
      </c>
      <c r="Q274" s="128">
        <f>SUM(Q268:Q273)</f>
        <v>0</v>
      </c>
      <c r="R274" s="128">
        <f>SUM(R268:R273)</f>
        <v>0</v>
      </c>
    </row>
    <row r="275" spans="10:18" x14ac:dyDescent="0.6">
      <c r="J275" s="2"/>
      <c r="L275" s="2"/>
      <c r="P275" s="129" t="s">
        <v>1437</v>
      </c>
      <c r="Q275" s="130">
        <f>Q274*30/100</f>
        <v>0</v>
      </c>
      <c r="R275" s="130">
        <f>R274*30/100</f>
        <v>0</v>
      </c>
    </row>
    <row r="276" spans="10:18" x14ac:dyDescent="0.6">
      <c r="J276" s="2"/>
      <c r="L276" s="2"/>
      <c r="P276" s="129" t="s">
        <v>1438</v>
      </c>
      <c r="Q276" s="130">
        <f>Q275*7/100</f>
        <v>0</v>
      </c>
      <c r="R276" s="130">
        <f>R275*7/100</f>
        <v>0</v>
      </c>
    </row>
    <row r="277" spans="10:18" x14ac:dyDescent="0.6">
      <c r="J277" s="2"/>
      <c r="L277" s="2"/>
      <c r="P277" s="131" t="s">
        <v>5</v>
      </c>
      <c r="Q277" s="132">
        <f>Q274-Q275-Q276</f>
        <v>0</v>
      </c>
      <c r="R277" s="132">
        <f>R274-R275-R276</f>
        <v>0</v>
      </c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C245" sqref="C245"/>
      <selection pane="topRight" activeCell="C245" sqref="C245"/>
      <selection pane="bottomLeft" activeCell="C245" sqref="C245"/>
      <selection pane="bottomRight" activeCell="C245" sqref="C245"/>
    </sheetView>
  </sheetViews>
  <sheetFormatPr defaultColWidth="9" defaultRowHeight="24" x14ac:dyDescent="0.6"/>
  <cols>
    <col min="1" max="1" width="6.69921875" style="2" customWidth="1"/>
    <col min="2" max="2" width="15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78" t="s">
        <v>1431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Q2" s="89"/>
    </row>
    <row r="3" spans="1:18" s="5" customFormat="1" ht="26.4" customHeight="1" x14ac:dyDescent="0.7">
      <c r="A3" s="191" t="s">
        <v>1</v>
      </c>
      <c r="B3" s="191" t="s">
        <v>1368</v>
      </c>
      <c r="C3" s="191" t="s">
        <v>2</v>
      </c>
      <c r="D3" s="191" t="s">
        <v>1369</v>
      </c>
      <c r="E3" s="193" t="s">
        <v>3</v>
      </c>
      <c r="F3" s="193" t="s">
        <v>4</v>
      </c>
      <c r="G3" s="193" t="s">
        <v>5</v>
      </c>
      <c r="H3" s="77" t="s">
        <v>6</v>
      </c>
      <c r="I3" s="179" t="s">
        <v>273</v>
      </c>
      <c r="J3" s="193" t="s">
        <v>7</v>
      </c>
      <c r="K3" s="194" t="s">
        <v>8</v>
      </c>
      <c r="L3" s="194"/>
      <c r="M3" s="194"/>
      <c r="N3" s="193" t="s">
        <v>9</v>
      </c>
      <c r="O3" s="195" t="s">
        <v>10</v>
      </c>
      <c r="Q3" s="196" t="s">
        <v>274</v>
      </c>
      <c r="R3" s="187" t="s">
        <v>275</v>
      </c>
    </row>
    <row r="4" spans="1:18" s="5" customFormat="1" ht="26.4" x14ac:dyDescent="0.7">
      <c r="A4" s="192"/>
      <c r="B4" s="192"/>
      <c r="C4" s="192"/>
      <c r="D4" s="192"/>
      <c r="E4" s="193"/>
      <c r="F4" s="193"/>
      <c r="G4" s="193"/>
      <c r="H4" s="77" t="s">
        <v>11</v>
      </c>
      <c r="I4" s="180"/>
      <c r="J4" s="193"/>
      <c r="K4" s="69" t="s">
        <v>12</v>
      </c>
      <c r="L4" s="70" t="s">
        <v>13</v>
      </c>
      <c r="M4" s="69" t="s">
        <v>14</v>
      </c>
      <c r="N4" s="193"/>
      <c r="O4" s="195"/>
      <c r="Q4" s="197"/>
      <c r="R4" s="188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+'5'!J5</f>
        <v>17</v>
      </c>
      <c r="F5" s="71">
        <v>30</v>
      </c>
      <c r="G5" s="46">
        <f t="shared" ref="G5:G26" si="0">E5+F5</f>
        <v>47</v>
      </c>
      <c r="H5" s="78">
        <v>0</v>
      </c>
      <c r="I5" s="76">
        <v>0</v>
      </c>
      <c r="J5" s="46">
        <f t="shared" ref="J5:J26" si="1">+G5-H5-K5-I5</f>
        <v>46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25</v>
      </c>
      <c r="P5" s="104">
        <f>SUM(M5-O5)</f>
        <v>25</v>
      </c>
      <c r="Q5" s="90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+'5'!J6</f>
        <v>72</v>
      </c>
      <c r="F6" s="71">
        <v>30</v>
      </c>
      <c r="G6" s="46">
        <f t="shared" si="0"/>
        <v>102</v>
      </c>
      <c r="H6" s="78">
        <v>2</v>
      </c>
      <c r="I6" s="76">
        <v>0</v>
      </c>
      <c r="J6" s="46">
        <f t="shared" si="1"/>
        <v>97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>
        <v>20</v>
      </c>
      <c r="P6" s="104">
        <f t="shared" ref="P6:P80" si="3">SUM(M6-O6)</f>
        <v>280</v>
      </c>
      <c r="Q6" s="90">
        <v>39.29</v>
      </c>
      <c r="R6" s="43">
        <f t="shared" ref="R6:R80" si="4">+K6*Q6</f>
        <v>117.87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+'5'!J11</f>
        <v>12</v>
      </c>
      <c r="F11" s="71"/>
      <c r="G11" s="46">
        <f t="shared" si="0"/>
        <v>12</v>
      </c>
      <c r="H11" s="78">
        <v>0</v>
      </c>
      <c r="I11" s="76">
        <v>0</v>
      </c>
      <c r="J11" s="46">
        <f t="shared" si="1"/>
        <v>11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4">
        <f t="shared" si="3"/>
        <v>50</v>
      </c>
      <c r="Q11" s="90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+'5'!J15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+'5'!J16</f>
        <v>2</v>
      </c>
      <c r="F16" s="71"/>
      <c r="G16" s="46">
        <f t="shared" si="0"/>
        <v>2</v>
      </c>
      <c r="H16" s="78">
        <v>0</v>
      </c>
      <c r="I16" s="76">
        <v>0</v>
      </c>
      <c r="J16" s="46">
        <f t="shared" si="1"/>
        <v>2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+'5'!J20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+'5'!J21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+'5'!J22</f>
        <v>36</v>
      </c>
      <c r="F22" s="71"/>
      <c r="G22" s="46">
        <f t="shared" si="0"/>
        <v>36</v>
      </c>
      <c r="H22" s="78">
        <v>0</v>
      </c>
      <c r="I22" s="76">
        <v>0</v>
      </c>
      <c r="J22" s="46">
        <f t="shared" si="1"/>
        <v>35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4">
        <f t="shared" si="3"/>
        <v>100</v>
      </c>
      <c r="Q22" s="90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5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4">
        <f t="shared" si="3"/>
        <v>100</v>
      </c>
      <c r="Q24" s="90">
        <v>40.51</v>
      </c>
      <c r="R24" s="43">
        <f t="shared" si="4"/>
        <v>40.51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+'5'!J26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+'5'!J28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8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20</v>
      </c>
      <c r="P28" s="104">
        <f t="shared" si="3"/>
        <v>80</v>
      </c>
      <c r="Q28" s="90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+'5'!J29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+'5'!J31</f>
        <v>31</v>
      </c>
      <c r="F31" s="71"/>
      <c r="G31" s="46">
        <f t="shared" si="5"/>
        <v>31</v>
      </c>
      <c r="H31" s="78">
        <v>0</v>
      </c>
      <c r="I31" s="76">
        <v>0</v>
      </c>
      <c r="J31" s="46">
        <f t="shared" si="6"/>
        <v>20</v>
      </c>
      <c r="K31" s="72">
        <v>11</v>
      </c>
      <c r="L31" s="15">
        <v>100</v>
      </c>
      <c r="M31" s="65">
        <f t="shared" si="2"/>
        <v>1100</v>
      </c>
      <c r="N31" s="17" t="s">
        <v>16</v>
      </c>
      <c r="O31" s="18">
        <v>200</v>
      </c>
      <c r="P31" s="104">
        <f t="shared" si="3"/>
        <v>900</v>
      </c>
      <c r="Q31" s="90">
        <v>38.46</v>
      </c>
      <c r="R31" s="43">
        <f t="shared" si="4"/>
        <v>423.06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+'5'!J32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+'5'!J34</f>
        <v>0</v>
      </c>
      <c r="F34" s="71">
        <v>5</v>
      </c>
      <c r="G34" s="46">
        <f t="shared" si="5"/>
        <v>5</v>
      </c>
      <c r="H34" s="78">
        <v>0</v>
      </c>
      <c r="I34" s="76">
        <v>0</v>
      </c>
      <c r="J34" s="46">
        <f t="shared" si="6"/>
        <v>4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04">
        <f t="shared" si="3"/>
        <v>130</v>
      </c>
      <c r="Q34" s="90">
        <v>38.07</v>
      </c>
      <c r="R34" s="43">
        <f t="shared" si="4"/>
        <v>38.07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+'5'!J39</f>
        <v>0</v>
      </c>
      <c r="F39" s="71">
        <v>3</v>
      </c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+'5'!J40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+'5'!J41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+'5'!J46</f>
        <v>0</v>
      </c>
      <c r="F46" s="71">
        <v>10</v>
      </c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+'5'!J47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+'5'!J48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+'5'!J49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104">
        <f>SUM(M49-O49)</f>
        <v>25</v>
      </c>
      <c r="Q49" s="90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+'5'!J50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+'5'!J51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+'5'!J53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25</v>
      </c>
      <c r="P53" s="104">
        <f>SUM(M53-O53)</f>
        <v>25</v>
      </c>
      <c r="Q53" s="90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+'5'!J57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+'5'!J58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+'5'!J59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+'5'!J62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+'5'!J64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+'5'!J65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+'5'!J66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3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>
        <v>50</v>
      </c>
      <c r="P66" s="104">
        <f t="shared" si="3"/>
        <v>50</v>
      </c>
      <c r="Q66" s="90">
        <v>23.12</v>
      </c>
      <c r="R66" s="43">
        <f t="shared" si="4"/>
        <v>46.24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+'5'!J72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+'5'!J74</f>
        <v>0</v>
      </c>
      <c r="F74" s="71">
        <v>7</v>
      </c>
      <c r="G74" s="46">
        <f t="shared" si="5"/>
        <v>7</v>
      </c>
      <c r="H74" s="78">
        <v>0</v>
      </c>
      <c r="I74" s="76">
        <v>0</v>
      </c>
      <c r="J74" s="46">
        <f t="shared" si="6"/>
        <v>6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10</v>
      </c>
      <c r="P74" s="104">
        <f t="shared" si="3"/>
        <v>40</v>
      </c>
      <c r="Q74" s="90">
        <v>17.09</v>
      </c>
      <c r="R74" s="43">
        <f t="shared" si="4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65">
      <c r="A76" s="10">
        <v>72</v>
      </c>
      <c r="B76" s="119" t="s">
        <v>1402</v>
      </c>
      <c r="C76" s="19" t="s">
        <v>1401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>
        <f>+'5'!J77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10</v>
      </c>
      <c r="P77" s="104">
        <f t="shared" si="3"/>
        <v>40</v>
      </c>
      <c r="Q77" s="90">
        <v>17.329999999999998</v>
      </c>
      <c r="R77" s="43">
        <f t="shared" si="4"/>
        <v>17.329999999999998</v>
      </c>
    </row>
    <row r="78" spans="1:18" ht="24.6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>
        <f>+'5'!J80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>
        <f>+'5'!J81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9" t="s">
        <v>1332</v>
      </c>
      <c r="C82" s="19" t="s">
        <v>1388</v>
      </c>
      <c r="D82" s="10" t="s">
        <v>566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9" t="s">
        <v>1404</v>
      </c>
      <c r="C86" s="19" t="s">
        <v>1403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1429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1430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1405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 x14ac:dyDescent="0.65">
      <c r="A90" s="10">
        <v>86</v>
      </c>
      <c r="B90" s="119" t="s">
        <v>1407</v>
      </c>
      <c r="C90" s="19" t="s">
        <v>1406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>
        <f>+'5'!J93</f>
        <v>10</v>
      </c>
      <c r="F93" s="71"/>
      <c r="G93" s="46">
        <f t="shared" si="5"/>
        <v>10</v>
      </c>
      <c r="H93" s="78">
        <v>0</v>
      </c>
      <c r="I93" s="76">
        <v>0</v>
      </c>
      <c r="J93" s="46">
        <f t="shared" si="6"/>
        <v>10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9" t="s">
        <v>1408</v>
      </c>
      <c r="C99" s="19" t="s">
        <v>1371</v>
      </c>
      <c r="D99" s="10" t="s">
        <v>566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4.6" x14ac:dyDescent="0.65">
      <c r="A100" s="10">
        <v>96</v>
      </c>
      <c r="B100" s="119" t="s">
        <v>1409</v>
      </c>
      <c r="C100" s="19" t="s">
        <v>1384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 x14ac:dyDescent="0.65">
      <c r="A101" s="10">
        <v>97</v>
      </c>
      <c r="B101" s="119" t="s">
        <v>1410</v>
      </c>
      <c r="C101" s="19" t="s">
        <v>1385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1399</v>
      </c>
      <c r="D102" s="10" t="s">
        <v>566</v>
      </c>
      <c r="E102" s="64">
        <f>+'5'!J102</f>
        <v>3</v>
      </c>
      <c r="F102" s="71"/>
      <c r="G102" s="46">
        <f t="shared" ref="G102" si="28">E102+F102</f>
        <v>3</v>
      </c>
      <c r="H102" s="78">
        <v>0</v>
      </c>
      <c r="I102" s="76">
        <v>0</v>
      </c>
      <c r="J102" s="46">
        <f t="shared" ref="J102" si="29">+G102-H102-K102-I102</f>
        <v>3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5" customHeight="1" x14ac:dyDescent="0.65">
      <c r="A103" s="10">
        <v>99</v>
      </c>
      <c r="B103" s="119" t="s">
        <v>1411</v>
      </c>
      <c r="C103" s="19" t="s">
        <v>1392</v>
      </c>
      <c r="D103" s="10" t="s">
        <v>1393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65">
      <c r="A104" s="10">
        <v>100</v>
      </c>
      <c r="B104" s="119" t="s">
        <v>1412</v>
      </c>
      <c r="C104" s="19" t="s">
        <v>1391</v>
      </c>
      <c r="D104" s="10" t="s">
        <v>1393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65">
      <c r="A105" s="10">
        <v>101</v>
      </c>
      <c r="B105" s="119" t="s">
        <v>1413</v>
      </c>
      <c r="C105" s="19" t="s">
        <v>1394</v>
      </c>
      <c r="D105" s="10" t="s">
        <v>566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+'5'!J110</f>
        <v>8</v>
      </c>
      <c r="F110" s="71"/>
      <c r="G110" s="46">
        <f t="shared" si="23"/>
        <v>8</v>
      </c>
      <c r="H110" s="78">
        <v>0</v>
      </c>
      <c r="I110" s="76">
        <v>0</v>
      </c>
      <c r="J110" s="46">
        <f t="shared" si="24"/>
        <v>7</v>
      </c>
      <c r="K110" s="72">
        <v>1</v>
      </c>
      <c r="L110" s="22">
        <v>120</v>
      </c>
      <c r="M110" s="65">
        <f t="shared" si="7"/>
        <v>120</v>
      </c>
      <c r="N110" s="17" t="s">
        <v>16</v>
      </c>
      <c r="O110" s="18"/>
      <c r="P110" s="104">
        <f t="shared" si="8"/>
        <v>120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+'5'!J111</f>
        <v>5</v>
      </c>
      <c r="F111" s="71"/>
      <c r="G111" s="46">
        <f t="shared" si="23"/>
        <v>5</v>
      </c>
      <c r="H111" s="78">
        <v>0</v>
      </c>
      <c r="I111" s="76">
        <v>0</v>
      </c>
      <c r="J111" s="46">
        <f t="shared" si="24"/>
        <v>5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+'5'!J112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+'5'!J113</f>
        <v>12</v>
      </c>
      <c r="F113" s="71">
        <v>5</v>
      </c>
      <c r="G113" s="46">
        <f t="shared" si="23"/>
        <v>17</v>
      </c>
      <c r="H113" s="78">
        <v>0</v>
      </c>
      <c r="I113" s="76">
        <v>0</v>
      </c>
      <c r="J113" s="46">
        <f t="shared" si="24"/>
        <v>17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4.6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+'5'!J115</f>
        <v>29</v>
      </c>
      <c r="F115" s="71"/>
      <c r="G115" s="46">
        <f t="shared" si="23"/>
        <v>29</v>
      </c>
      <c r="H115" s="78">
        <v>0</v>
      </c>
      <c r="I115" s="76">
        <v>0</v>
      </c>
      <c r="J115" s="46">
        <f t="shared" si="24"/>
        <v>29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4.6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+'5'!J116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7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4">
        <f t="shared" si="8"/>
        <v>100</v>
      </c>
      <c r="Q116" s="90">
        <v>13.03</v>
      </c>
      <c r="R116" s="43">
        <f t="shared" si="9"/>
        <v>13.03</v>
      </c>
    </row>
    <row r="117" spans="1:18" ht="24.6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+'5'!J117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+'5'!J123</f>
        <v>4</v>
      </c>
      <c r="F123" s="71"/>
      <c r="G123" s="46">
        <f t="shared" si="23"/>
        <v>4</v>
      </c>
      <c r="H123" s="78">
        <v>0</v>
      </c>
      <c r="I123" s="76">
        <v>0</v>
      </c>
      <c r="J123" s="46">
        <f t="shared" si="24"/>
        <v>4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1414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+'5'!J131</f>
        <v>1</v>
      </c>
      <c r="F131" s="71">
        <v>5</v>
      </c>
      <c r="G131" s="46">
        <f t="shared" si="23"/>
        <v>6</v>
      </c>
      <c r="H131" s="78">
        <v>0</v>
      </c>
      <c r="I131" s="76">
        <v>0</v>
      </c>
      <c r="J131" s="46">
        <f t="shared" si="24"/>
        <v>6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+'5'!J132</f>
        <v>4</v>
      </c>
      <c r="F132" s="71">
        <v>5</v>
      </c>
      <c r="G132" s="46">
        <f t="shared" si="23"/>
        <v>9</v>
      </c>
      <c r="H132" s="78">
        <v>0</v>
      </c>
      <c r="I132" s="76">
        <v>0</v>
      </c>
      <c r="J132" s="46">
        <f t="shared" si="24"/>
        <v>7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>
        <v>30</v>
      </c>
      <c r="P132" s="104">
        <f t="shared" si="8"/>
        <v>90</v>
      </c>
      <c r="Q132" s="90"/>
      <c r="R132" s="43">
        <f t="shared" si="9"/>
        <v>0</v>
      </c>
    </row>
    <row r="133" spans="1:18" ht="24.6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+'5'!J133</f>
        <v>1</v>
      </c>
      <c r="F133" s="71">
        <v>4</v>
      </c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4.6" x14ac:dyDescent="0.65">
      <c r="A134" s="10">
        <v>130</v>
      </c>
      <c r="B134" s="119" t="s">
        <v>1416</v>
      </c>
      <c r="C134" s="19" t="s">
        <v>1415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 x14ac:dyDescent="0.65">
      <c r="A135" s="10">
        <v>131</v>
      </c>
      <c r="B135" s="119" t="s">
        <v>1418</v>
      </c>
      <c r="C135" s="19" t="s">
        <v>1417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 x14ac:dyDescent="0.65">
      <c r="A136" s="10">
        <v>132</v>
      </c>
      <c r="B136" s="119" t="s">
        <v>1420</v>
      </c>
      <c r="C136" s="19" t="s">
        <v>1419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1421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+'5'!J155</f>
        <v>14</v>
      </c>
      <c r="F155" s="71"/>
      <c r="G155" s="46">
        <f t="shared" si="23"/>
        <v>14</v>
      </c>
      <c r="H155" s="78">
        <v>0</v>
      </c>
      <c r="I155" s="76">
        <v>0</v>
      </c>
      <c r="J155" s="46">
        <f t="shared" si="24"/>
        <v>13</v>
      </c>
      <c r="K155" s="72">
        <v>1</v>
      </c>
      <c r="L155" s="20">
        <v>25</v>
      </c>
      <c r="M155" s="65">
        <f t="shared" si="7"/>
        <v>25</v>
      </c>
      <c r="N155" s="17" t="s">
        <v>16</v>
      </c>
      <c r="O155" s="18">
        <v>10</v>
      </c>
      <c r="P155" s="104">
        <f t="shared" si="8"/>
        <v>15</v>
      </c>
      <c r="Q155" s="90">
        <v>18.63</v>
      </c>
      <c r="R155" s="43">
        <f t="shared" si="9"/>
        <v>18.63</v>
      </c>
    </row>
    <row r="156" spans="1:18" ht="24.6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+'5'!J172</f>
        <v>9</v>
      </c>
      <c r="F172" s="71"/>
      <c r="G172" s="46">
        <f t="shared" si="30"/>
        <v>9</v>
      </c>
      <c r="H172" s="78">
        <v>0</v>
      </c>
      <c r="I172" s="76">
        <v>0</v>
      </c>
      <c r="J172" s="46">
        <f t="shared" si="31"/>
        <v>9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65">
      <c r="A173" s="10">
        <v>169</v>
      </c>
      <c r="B173" s="119" t="s">
        <v>1425</v>
      </c>
      <c r="C173" s="19" t="s">
        <v>1422</v>
      </c>
      <c r="D173" s="10" t="s">
        <v>566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4.6" x14ac:dyDescent="0.65">
      <c r="A174" s="10">
        <v>170</v>
      </c>
      <c r="B174" s="10" t="s">
        <v>978</v>
      </c>
      <c r="C174" s="19" t="s">
        <v>1400</v>
      </c>
      <c r="D174" s="10" t="s">
        <v>566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+'5'!J175</f>
        <v>3</v>
      </c>
      <c r="F175" s="71"/>
      <c r="G175" s="46">
        <f t="shared" si="30"/>
        <v>3</v>
      </c>
      <c r="H175" s="78">
        <v>0</v>
      </c>
      <c r="I175" s="76">
        <v>0</v>
      </c>
      <c r="J175" s="46">
        <f t="shared" si="31"/>
        <v>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 x14ac:dyDescent="0.65">
      <c r="A176" s="10">
        <v>172</v>
      </c>
      <c r="B176" s="119" t="s">
        <v>1424</v>
      </c>
      <c r="C176" s="19" t="s">
        <v>1423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+'5'!J180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2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04">
        <f t="shared" si="35"/>
        <v>35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1387</v>
      </c>
      <c r="D186" s="10" t="s">
        <v>566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9" t="s">
        <v>1426</v>
      </c>
      <c r="C187" s="19" t="s">
        <v>1395</v>
      </c>
      <c r="D187" s="10" t="s">
        <v>566</v>
      </c>
      <c r="E187" s="64">
        <f>+'5'!J187</f>
        <v>37</v>
      </c>
      <c r="F187" s="71"/>
      <c r="G187" s="46">
        <f>E187+F187</f>
        <v>37</v>
      </c>
      <c r="H187" s="78">
        <v>0</v>
      </c>
      <c r="I187" s="76">
        <v>0</v>
      </c>
      <c r="J187" s="46">
        <f>+G187-H187-K187-I187</f>
        <v>12</v>
      </c>
      <c r="K187" s="72">
        <v>25</v>
      </c>
      <c r="L187" s="20">
        <v>15</v>
      </c>
      <c r="M187" s="65">
        <f>+L187*K187</f>
        <v>375</v>
      </c>
      <c r="N187" s="17" t="s">
        <v>16</v>
      </c>
      <c r="O187" s="18">
        <v>75</v>
      </c>
      <c r="P187" s="104">
        <f>SUM(M187-O187)</f>
        <v>300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9" t="s">
        <v>1427</v>
      </c>
      <c r="C188" s="19" t="s">
        <v>1396</v>
      </c>
      <c r="D188" s="10" t="s">
        <v>566</v>
      </c>
      <c r="E188" s="64">
        <f>+'5'!J188</f>
        <v>16</v>
      </c>
      <c r="F188" s="71"/>
      <c r="G188" s="46">
        <f>E188+F188</f>
        <v>16</v>
      </c>
      <c r="H188" s="78">
        <v>0</v>
      </c>
      <c r="I188" s="76">
        <v>0</v>
      </c>
      <c r="J188" s="46">
        <f>+G188-H188-K188-I188</f>
        <v>16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9" t="s">
        <v>1428</v>
      </c>
      <c r="C189" s="19" t="s">
        <v>1397</v>
      </c>
      <c r="D189" s="10" t="s">
        <v>566</v>
      </c>
      <c r="E189" s="64">
        <f>+'5'!J189</f>
        <v>5</v>
      </c>
      <c r="F189" s="71"/>
      <c r="G189" s="46">
        <f>E189+F189</f>
        <v>5</v>
      </c>
      <c r="H189" s="78">
        <v>0</v>
      </c>
      <c r="I189" s="76">
        <v>0</v>
      </c>
      <c r="J189" s="46">
        <f>+G189-H189-K189-I189</f>
        <v>0</v>
      </c>
      <c r="K189" s="72">
        <v>5</v>
      </c>
      <c r="L189" s="20">
        <v>15</v>
      </c>
      <c r="M189" s="65">
        <f>+L189*K189</f>
        <v>75</v>
      </c>
      <c r="N189" s="17" t="s">
        <v>16</v>
      </c>
      <c r="O189" s="18">
        <v>15</v>
      </c>
      <c r="P189" s="104">
        <f>SUM(M189-O189)</f>
        <v>60</v>
      </c>
      <c r="Q189" s="92"/>
      <c r="R189" s="43">
        <f>+K189*Q189</f>
        <v>0</v>
      </c>
    </row>
    <row r="190" spans="1:18" ht="24.6" x14ac:dyDescent="0.65">
      <c r="A190" s="10">
        <v>186</v>
      </c>
      <c r="B190" s="119" t="s">
        <v>1206</v>
      </c>
      <c r="C190" s="19" t="s">
        <v>1386</v>
      </c>
      <c r="D190" s="10" t="s">
        <v>606</v>
      </c>
      <c r="E190" s="64">
        <f>+'5'!J190</f>
        <v>6</v>
      </c>
      <c r="F190" s="71"/>
      <c r="G190" s="46">
        <f t="shared" si="30"/>
        <v>6</v>
      </c>
      <c r="H190" s="78">
        <v>0</v>
      </c>
      <c r="I190" s="76">
        <v>0</v>
      </c>
      <c r="J190" s="46">
        <f t="shared" si="31"/>
        <v>6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+'5'!J193</f>
        <v>4</v>
      </c>
      <c r="F193" s="71"/>
      <c r="G193" s="46">
        <f t="shared" si="30"/>
        <v>4</v>
      </c>
      <c r="H193" s="78">
        <v>0</v>
      </c>
      <c r="I193" s="76">
        <v>0</v>
      </c>
      <c r="J193" s="46">
        <f t="shared" si="31"/>
        <v>3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4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+'5'!J194</f>
        <v>11</v>
      </c>
      <c r="F194" s="71"/>
      <c r="G194" s="46">
        <f t="shared" si="30"/>
        <v>11</v>
      </c>
      <c r="H194" s="78">
        <v>0</v>
      </c>
      <c r="I194" s="76">
        <v>0</v>
      </c>
      <c r="J194" s="46">
        <f t="shared" si="31"/>
        <v>8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04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+'5'!J195</f>
        <v>4</v>
      </c>
      <c r="F195" s="71"/>
      <c r="G195" s="46">
        <f t="shared" si="30"/>
        <v>4</v>
      </c>
      <c r="H195" s="78">
        <v>0</v>
      </c>
      <c r="I195" s="76">
        <v>0</v>
      </c>
      <c r="J195" s="46">
        <f t="shared" si="31"/>
        <v>4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+'5'!J196</f>
        <v>3</v>
      </c>
      <c r="F196" s="71"/>
      <c r="G196" s="46">
        <f t="shared" si="30"/>
        <v>3</v>
      </c>
      <c r="H196" s="78">
        <v>0</v>
      </c>
      <c r="I196" s="76">
        <v>0</v>
      </c>
      <c r="J196" s="46">
        <f t="shared" si="31"/>
        <v>3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+'5'!J198</f>
        <v>41</v>
      </c>
      <c r="F198" s="71"/>
      <c r="G198" s="46">
        <f t="shared" si="30"/>
        <v>41</v>
      </c>
      <c r="H198" s="78">
        <v>0</v>
      </c>
      <c r="I198" s="76">
        <v>0</v>
      </c>
      <c r="J198" s="46">
        <f t="shared" si="31"/>
        <v>40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/>
      <c r="P198" s="104">
        <f t="shared" si="35"/>
        <v>150</v>
      </c>
      <c r="Q198" s="90">
        <v>64.38</v>
      </c>
      <c r="R198" s="43">
        <f t="shared" si="36"/>
        <v>64.38</v>
      </c>
    </row>
    <row r="199" spans="1:18" ht="24.6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+'5'!J205</f>
        <v>22</v>
      </c>
      <c r="F205" s="71"/>
      <c r="G205" s="46">
        <f t="shared" si="30"/>
        <v>22</v>
      </c>
      <c r="H205" s="78">
        <v>0</v>
      </c>
      <c r="I205" s="76">
        <v>0</v>
      </c>
      <c r="J205" s="46">
        <f t="shared" si="31"/>
        <v>22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1398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+'5'!J208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3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+'5'!J209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+'5'!J216</f>
        <v>293</v>
      </c>
      <c r="F216" s="71"/>
      <c r="G216" s="46">
        <f t="shared" si="30"/>
        <v>293</v>
      </c>
      <c r="H216" s="78">
        <v>0</v>
      </c>
      <c r="I216" s="76">
        <v>0</v>
      </c>
      <c r="J216" s="46">
        <f t="shared" si="31"/>
        <v>293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+'5'!J217</f>
        <v>36</v>
      </c>
      <c r="F217" s="71"/>
      <c r="G217" s="46">
        <f t="shared" si="30"/>
        <v>36</v>
      </c>
      <c r="H217" s="78">
        <v>0</v>
      </c>
      <c r="I217" s="76">
        <v>0</v>
      </c>
      <c r="J217" s="46">
        <f t="shared" si="31"/>
        <v>36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+'5'!J218</f>
        <v>10</v>
      </c>
      <c r="F218" s="71"/>
      <c r="G218" s="46">
        <f t="shared" si="30"/>
        <v>10</v>
      </c>
      <c r="H218" s="78">
        <v>0</v>
      </c>
      <c r="I218" s="76">
        <v>0</v>
      </c>
      <c r="J218" s="46">
        <f t="shared" si="31"/>
        <v>10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+'5'!J224</f>
        <v>312</v>
      </c>
      <c r="F224" s="71"/>
      <c r="G224" s="46">
        <f t="shared" si="30"/>
        <v>312</v>
      </c>
      <c r="H224" s="78">
        <v>0</v>
      </c>
      <c r="I224" s="76">
        <v>0</v>
      </c>
      <c r="J224" s="46">
        <f t="shared" si="31"/>
        <v>312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+'5'!J235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 x14ac:dyDescent="0.65">
      <c r="A242" s="10">
        <v>238</v>
      </c>
      <c r="B242" s="10"/>
      <c r="C242" s="137" t="s">
        <v>1444</v>
      </c>
      <c r="D242" s="10" t="s">
        <v>805</v>
      </c>
      <c r="E242" s="64"/>
      <c r="F242" s="71">
        <v>1</v>
      </c>
      <c r="G242" s="46">
        <f t="shared" si="42"/>
        <v>1</v>
      </c>
      <c r="H242" s="78">
        <v>0</v>
      </c>
      <c r="I242" s="76">
        <v>0</v>
      </c>
      <c r="J242" s="46">
        <f t="shared" si="43"/>
        <v>0</v>
      </c>
      <c r="K242" s="72">
        <v>1</v>
      </c>
      <c r="L242" s="20">
        <v>35</v>
      </c>
      <c r="M242" s="65">
        <f t="shared" si="44"/>
        <v>35</v>
      </c>
      <c r="N242" s="17" t="s">
        <v>16</v>
      </c>
      <c r="O242" s="18"/>
      <c r="P242" s="104">
        <f t="shared" si="45"/>
        <v>35</v>
      </c>
      <c r="Q242" s="92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1446</v>
      </c>
      <c r="D243" s="10" t="s">
        <v>434</v>
      </c>
      <c r="E243" s="64">
        <f>+'5'!J243</f>
        <v>15</v>
      </c>
      <c r="F243" s="71"/>
      <c r="G243" s="46">
        <f t="shared" ref="G243:G246" si="47">E243+F243</f>
        <v>15</v>
      </c>
      <c r="H243" s="78">
        <v>0</v>
      </c>
      <c r="I243" s="76">
        <v>0</v>
      </c>
      <c r="J243" s="46">
        <f t="shared" ref="J243:J246" si="48">+G243-H243-K243-I243</f>
        <v>15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1448</v>
      </c>
      <c r="D244" s="10" t="s">
        <v>434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4.6" x14ac:dyDescent="0.65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 x14ac:dyDescent="0.65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 x14ac:dyDescent="0.65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0" ht="24.6" x14ac:dyDescent="0.65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0" ht="24.6" x14ac:dyDescent="0.65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0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0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1189.1600000000003</v>
      </c>
      <c r="S260" s="75"/>
    </row>
    <row r="261" spans="1:20" ht="25.5" customHeight="1" x14ac:dyDescent="0.6">
      <c r="A261" s="1"/>
      <c r="E261" s="1"/>
      <c r="F261" s="1"/>
      <c r="G261" s="24"/>
      <c r="H261" s="25"/>
      <c r="I261" s="25"/>
      <c r="J261" s="24"/>
      <c r="K261" s="189" t="s">
        <v>212</v>
      </c>
      <c r="L261" s="190"/>
      <c r="M261" s="30">
        <f>+O260</f>
        <v>0</v>
      </c>
      <c r="N261" s="27"/>
      <c r="O261" s="29"/>
    </row>
    <row r="262" spans="1:20" ht="24.6" x14ac:dyDescent="0.65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3685</v>
      </c>
    </row>
    <row r="263" spans="1:20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1285</v>
      </c>
      <c r="O264" s="2">
        <v>135</v>
      </c>
      <c r="P264" s="2">
        <v>350</v>
      </c>
      <c r="Q264" s="88">
        <v>120</v>
      </c>
      <c r="R264" s="2">
        <v>130</v>
      </c>
      <c r="S264" s="2">
        <v>160</v>
      </c>
      <c r="T264" s="2">
        <v>390</v>
      </c>
    </row>
    <row r="265" spans="1:20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515</v>
      </c>
      <c r="P267" s="122" t="s">
        <v>1434</v>
      </c>
      <c r="Q267" s="123" t="s">
        <v>1435</v>
      </c>
      <c r="R267" s="124" t="s">
        <v>1436</v>
      </c>
    </row>
    <row r="268" spans="1:20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1885</v>
      </c>
      <c r="P268" s="125"/>
      <c r="Q268" s="125"/>
      <c r="R268" s="125"/>
    </row>
    <row r="269" spans="1:20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1885</v>
      </c>
      <c r="P269" s="125"/>
      <c r="Q269" s="125"/>
      <c r="R269" s="125"/>
    </row>
    <row r="270" spans="1:20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/>
    </row>
    <row r="271" spans="1:20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  <c r="P271" s="126"/>
      <c r="Q271" s="126"/>
      <c r="R271" s="126"/>
    </row>
    <row r="272" spans="1:20" x14ac:dyDescent="0.6">
      <c r="J272" s="2"/>
      <c r="L272" s="2"/>
      <c r="P272" s="126"/>
      <c r="Q272" s="126"/>
      <c r="R272" s="126"/>
    </row>
    <row r="273" spans="10:18" ht="24.6" x14ac:dyDescent="0.65">
      <c r="J273" s="2"/>
      <c r="L273" s="73" t="s">
        <v>272</v>
      </c>
      <c r="M273" s="2" t="s">
        <v>307</v>
      </c>
      <c r="P273" s="127"/>
      <c r="Q273" s="127"/>
      <c r="R273" s="127"/>
    </row>
    <row r="274" spans="10:18" x14ac:dyDescent="0.6">
      <c r="J274" s="2"/>
      <c r="L274" s="2"/>
      <c r="P274" s="128">
        <f>SUM(P268:P273)</f>
        <v>0</v>
      </c>
      <c r="Q274" s="128">
        <f>SUM(Q268:Q273)</f>
        <v>0</v>
      </c>
      <c r="R274" s="128">
        <f>SUM(R268:R273)</f>
        <v>0</v>
      </c>
    </row>
    <row r="275" spans="10:18" x14ac:dyDescent="0.6">
      <c r="J275" s="2"/>
      <c r="L275" s="2"/>
      <c r="P275" s="129" t="s">
        <v>1437</v>
      </c>
      <c r="Q275" s="130">
        <f>Q274*30/100</f>
        <v>0</v>
      </c>
      <c r="R275" s="130">
        <f>R274*30/100</f>
        <v>0</v>
      </c>
    </row>
    <row r="276" spans="10:18" x14ac:dyDescent="0.6">
      <c r="J276" s="2"/>
      <c r="L276" s="2"/>
      <c r="P276" s="129" t="s">
        <v>1438</v>
      </c>
      <c r="Q276" s="130">
        <f>Q275*7/100</f>
        <v>0</v>
      </c>
      <c r="R276" s="130">
        <f>R275*7/100</f>
        <v>0</v>
      </c>
    </row>
    <row r="277" spans="10:18" x14ac:dyDescent="0.6">
      <c r="J277" s="2"/>
      <c r="L277" s="2"/>
      <c r="P277" s="131" t="s">
        <v>5</v>
      </c>
      <c r="Q277" s="132">
        <f>Q274-Q275-Q276</f>
        <v>0</v>
      </c>
      <c r="R277" s="132">
        <f>R274-R275-R276</f>
        <v>0</v>
      </c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46"/>
  <sheetViews>
    <sheetView zoomScale="70" zoomScaleNormal="70" workbookViewId="0">
      <pane xSplit="10" ySplit="4" topLeftCell="K215" activePane="bottomRight" state="frozen"/>
      <selection activeCell="C245" sqref="C245"/>
      <selection pane="topRight" activeCell="C245" sqref="C245"/>
      <selection pane="bottomLeft" activeCell="C245" sqref="C245"/>
      <selection pane="bottomRight" activeCell="C245" sqref="C245"/>
    </sheetView>
  </sheetViews>
  <sheetFormatPr defaultColWidth="9" defaultRowHeight="24" x14ac:dyDescent="0.6"/>
  <cols>
    <col min="1" max="1" width="6.69921875" style="2" customWidth="1"/>
    <col min="2" max="2" width="15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78" t="s">
        <v>1431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Q2" s="89"/>
    </row>
    <row r="3" spans="1:18" s="5" customFormat="1" ht="26.4" customHeight="1" x14ac:dyDescent="0.7">
      <c r="A3" s="191" t="s">
        <v>1</v>
      </c>
      <c r="B3" s="191" t="s">
        <v>1368</v>
      </c>
      <c r="C3" s="191" t="s">
        <v>2</v>
      </c>
      <c r="D3" s="191" t="s">
        <v>1369</v>
      </c>
      <c r="E3" s="193" t="s">
        <v>3</v>
      </c>
      <c r="F3" s="193" t="s">
        <v>4</v>
      </c>
      <c r="G3" s="193" t="s">
        <v>5</v>
      </c>
      <c r="H3" s="77" t="s">
        <v>6</v>
      </c>
      <c r="I3" s="179" t="s">
        <v>273</v>
      </c>
      <c r="J3" s="193" t="s">
        <v>7</v>
      </c>
      <c r="K3" s="194" t="s">
        <v>8</v>
      </c>
      <c r="L3" s="194"/>
      <c r="M3" s="194"/>
      <c r="N3" s="193" t="s">
        <v>9</v>
      </c>
      <c r="O3" s="195" t="s">
        <v>10</v>
      </c>
      <c r="Q3" s="196" t="s">
        <v>274</v>
      </c>
      <c r="R3" s="187" t="s">
        <v>275</v>
      </c>
    </row>
    <row r="4" spans="1:18" s="5" customFormat="1" ht="26.4" x14ac:dyDescent="0.7">
      <c r="A4" s="192"/>
      <c r="B4" s="192"/>
      <c r="C4" s="192"/>
      <c r="D4" s="192"/>
      <c r="E4" s="193"/>
      <c r="F4" s="193"/>
      <c r="G4" s="193"/>
      <c r="H4" s="77" t="s">
        <v>11</v>
      </c>
      <c r="I4" s="180"/>
      <c r="J4" s="193"/>
      <c r="K4" s="69" t="s">
        <v>12</v>
      </c>
      <c r="L4" s="70" t="s">
        <v>13</v>
      </c>
      <c r="M4" s="69" t="s">
        <v>14</v>
      </c>
      <c r="N4" s="193"/>
      <c r="O4" s="195"/>
      <c r="Q4" s="197"/>
      <c r="R4" s="188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+'6'!J5</f>
        <v>46</v>
      </c>
      <c r="F5" s="71"/>
      <c r="G5" s="46">
        <f t="shared" ref="G5:G26" si="0">E5+F5</f>
        <v>46</v>
      </c>
      <c r="H5" s="78">
        <v>0</v>
      </c>
      <c r="I5" s="76">
        <v>0</v>
      </c>
      <c r="J5" s="46">
        <f t="shared" ref="J5:J26" si="1">+G5-H5-K5-I5</f>
        <v>45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10</v>
      </c>
      <c r="P5" s="104">
        <f>SUM(M5-O5)</f>
        <v>40</v>
      </c>
      <c r="Q5" s="90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+'6'!J6</f>
        <v>97</v>
      </c>
      <c r="F6" s="71"/>
      <c r="G6" s="46">
        <f t="shared" si="0"/>
        <v>97</v>
      </c>
      <c r="H6" s="78">
        <v>0</v>
      </c>
      <c r="I6" s="76">
        <v>0</v>
      </c>
      <c r="J6" s="46">
        <f t="shared" si="1"/>
        <v>70</v>
      </c>
      <c r="K6" s="72">
        <v>27</v>
      </c>
      <c r="L6" s="15">
        <v>100</v>
      </c>
      <c r="M6" s="65">
        <f t="shared" ref="M6:M80" si="2">+L6*K6</f>
        <v>2700</v>
      </c>
      <c r="N6" s="17" t="s">
        <v>16</v>
      </c>
      <c r="O6" s="18">
        <v>750</v>
      </c>
      <c r="P6" s="104">
        <f t="shared" ref="P6:P80" si="3">SUM(M6-O6)</f>
        <v>1950</v>
      </c>
      <c r="Q6" s="90">
        <v>39.29</v>
      </c>
      <c r="R6" s="43">
        <f t="shared" ref="R6:R80" si="4">+K6*Q6</f>
        <v>1060.83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+'6'!J11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11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+'6'!J15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+'6'!J16</f>
        <v>2</v>
      </c>
      <c r="F16" s="71"/>
      <c r="G16" s="46">
        <f t="shared" si="0"/>
        <v>2</v>
      </c>
      <c r="H16" s="78">
        <v>0</v>
      </c>
      <c r="I16" s="76">
        <v>0</v>
      </c>
      <c r="J16" s="46">
        <f t="shared" si="1"/>
        <v>2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+'6'!J20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+'6'!J21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3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>
        <v>90</v>
      </c>
      <c r="P21" s="104">
        <f t="shared" si="3"/>
        <v>80</v>
      </c>
      <c r="Q21" s="90">
        <v>22.85</v>
      </c>
      <c r="R21" s="43">
        <f t="shared" si="4"/>
        <v>45.7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+'6'!J22</f>
        <v>35</v>
      </c>
      <c r="F22" s="71"/>
      <c r="G22" s="46">
        <f t="shared" si="0"/>
        <v>35</v>
      </c>
      <c r="H22" s="78">
        <v>0</v>
      </c>
      <c r="I22" s="76">
        <v>0</v>
      </c>
      <c r="J22" s="46">
        <f t="shared" si="1"/>
        <v>28</v>
      </c>
      <c r="K22" s="72">
        <v>7</v>
      </c>
      <c r="L22" s="20">
        <v>100</v>
      </c>
      <c r="M22" s="65">
        <f t="shared" si="2"/>
        <v>700</v>
      </c>
      <c r="N22" s="17" t="s">
        <v>16</v>
      </c>
      <c r="O22" s="18">
        <v>120</v>
      </c>
      <c r="P22" s="104">
        <f t="shared" si="3"/>
        <v>580</v>
      </c>
      <c r="Q22" s="90">
        <v>26.6</v>
      </c>
      <c r="R22" s="43">
        <f t="shared" si="4"/>
        <v>186.20000000000002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20</v>
      </c>
      <c r="P24" s="104">
        <f t="shared" si="3"/>
        <v>80</v>
      </c>
      <c r="Q24" s="90">
        <v>40.51</v>
      </c>
      <c r="R24" s="43">
        <f t="shared" si="4"/>
        <v>40.51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+'6'!J26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+'6'!J28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7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04">
        <f t="shared" si="3"/>
        <v>50</v>
      </c>
      <c r="Q28" s="90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+'6'!J29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+'6'!J31</f>
        <v>20</v>
      </c>
      <c r="F31" s="71"/>
      <c r="G31" s="46">
        <f t="shared" si="5"/>
        <v>20</v>
      </c>
      <c r="H31" s="78">
        <v>0</v>
      </c>
      <c r="I31" s="76">
        <v>0</v>
      </c>
      <c r="J31" s="46">
        <f t="shared" si="6"/>
        <v>19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4">
        <f t="shared" si="3"/>
        <v>100</v>
      </c>
      <c r="Q31" s="90">
        <v>38.46</v>
      </c>
      <c r="R31" s="43">
        <f t="shared" si="4"/>
        <v>38.46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+'6'!J34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+'6'!J39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4">
        <f t="shared" si="3"/>
        <v>50</v>
      </c>
      <c r="Q39" s="90">
        <v>27.84</v>
      </c>
      <c r="R39" s="43">
        <f t="shared" si="4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+'6'!J40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+'6'!J41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+'6'!J46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+'6'!J47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>
        <v>50</v>
      </c>
      <c r="P47" s="23">
        <f t="shared" si="3"/>
        <v>0</v>
      </c>
      <c r="Q47" s="90">
        <v>19.21</v>
      </c>
      <c r="R47" s="43">
        <f t="shared" si="4"/>
        <v>19.21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+'6'!J48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+'6'!J49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+'6'!J50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+'6'!J51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+'6'!J53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+'6'!J57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+'6'!J58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+'6'!J59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+'6'!J62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+'6'!J64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+'6'!J65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+'6'!J66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+'6'!J72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+'6'!J74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65">
      <c r="A76" s="10">
        <v>72</v>
      </c>
      <c r="B76" s="119" t="s">
        <v>1402</v>
      </c>
      <c r="C76" s="19" t="s">
        <v>1401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>
        <f>+'6'!J77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4.6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>
        <f>+'6'!J80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>
        <f>+'6'!J81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9" t="s">
        <v>1332</v>
      </c>
      <c r="C82" s="19" t="s">
        <v>1388</v>
      </c>
      <c r="D82" s="10" t="s">
        <v>566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9" t="s">
        <v>1404</v>
      </c>
      <c r="C86" s="19" t="s">
        <v>1403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1429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1430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1405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 x14ac:dyDescent="0.65">
      <c r="A90" s="10">
        <v>86</v>
      </c>
      <c r="B90" s="119" t="s">
        <v>1407</v>
      </c>
      <c r="C90" s="19" t="s">
        <v>1406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>
        <f>+'6'!J93</f>
        <v>10</v>
      </c>
      <c r="F93" s="71"/>
      <c r="G93" s="46">
        <f t="shared" si="5"/>
        <v>10</v>
      </c>
      <c r="H93" s="78">
        <v>0</v>
      </c>
      <c r="I93" s="76">
        <v>0</v>
      </c>
      <c r="J93" s="46">
        <f t="shared" si="6"/>
        <v>10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9" t="s">
        <v>1408</v>
      </c>
      <c r="C99" s="19" t="s">
        <v>1371</v>
      </c>
      <c r="D99" s="10" t="s">
        <v>566</v>
      </c>
      <c r="E99" s="64">
        <f>+'6'!J99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4.6" x14ac:dyDescent="0.65">
      <c r="A100" s="10">
        <v>96</v>
      </c>
      <c r="B100" s="119" t="s">
        <v>1409</v>
      </c>
      <c r="C100" s="19" t="s">
        <v>1384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 x14ac:dyDescent="0.65">
      <c r="A101" s="10">
        <v>97</v>
      </c>
      <c r="B101" s="119" t="s">
        <v>1410</v>
      </c>
      <c r="C101" s="19" t="s">
        <v>1385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1399</v>
      </c>
      <c r="D102" s="10" t="s">
        <v>566</v>
      </c>
      <c r="E102" s="64">
        <f>+'6'!J102</f>
        <v>3</v>
      </c>
      <c r="F102" s="71"/>
      <c r="G102" s="46">
        <f t="shared" ref="G102" si="28">E102+F102</f>
        <v>3</v>
      </c>
      <c r="H102" s="78">
        <v>0</v>
      </c>
      <c r="I102" s="76">
        <v>0</v>
      </c>
      <c r="J102" s="46">
        <f t="shared" ref="J102" si="29">+G102-H102-K102-I102</f>
        <v>3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5" customHeight="1" x14ac:dyDescent="0.65">
      <c r="A103" s="10">
        <v>99</v>
      </c>
      <c r="B103" s="119" t="s">
        <v>1411</v>
      </c>
      <c r="C103" s="19" t="s">
        <v>1392</v>
      </c>
      <c r="D103" s="10" t="s">
        <v>1393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65">
      <c r="A104" s="10">
        <v>100</v>
      </c>
      <c r="B104" s="119" t="s">
        <v>1412</v>
      </c>
      <c r="C104" s="19" t="s">
        <v>1391</v>
      </c>
      <c r="D104" s="10" t="s">
        <v>1393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65">
      <c r="A105" s="10">
        <v>101</v>
      </c>
      <c r="B105" s="119" t="s">
        <v>1413</v>
      </c>
      <c r="C105" s="19" t="s">
        <v>1394</v>
      </c>
      <c r="D105" s="10" t="s">
        <v>566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+'6'!J110</f>
        <v>7</v>
      </c>
      <c r="F110" s="71"/>
      <c r="G110" s="46">
        <f t="shared" si="23"/>
        <v>7</v>
      </c>
      <c r="H110" s="78">
        <v>0</v>
      </c>
      <c r="I110" s="76">
        <v>0</v>
      </c>
      <c r="J110" s="46">
        <f t="shared" si="24"/>
        <v>5</v>
      </c>
      <c r="K110" s="72">
        <v>2</v>
      </c>
      <c r="L110" s="22">
        <v>120</v>
      </c>
      <c r="M110" s="65">
        <f t="shared" si="7"/>
        <v>240</v>
      </c>
      <c r="N110" s="17" t="s">
        <v>16</v>
      </c>
      <c r="O110" s="18"/>
      <c r="P110" s="104">
        <f t="shared" si="8"/>
        <v>240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+'6'!J111</f>
        <v>5</v>
      </c>
      <c r="F111" s="71"/>
      <c r="G111" s="46">
        <f t="shared" si="23"/>
        <v>5</v>
      </c>
      <c r="H111" s="78">
        <v>0</v>
      </c>
      <c r="I111" s="76">
        <v>0</v>
      </c>
      <c r="J111" s="46">
        <f t="shared" si="24"/>
        <v>5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+'6'!J112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+'6'!J113</f>
        <v>17</v>
      </c>
      <c r="F113" s="71"/>
      <c r="G113" s="46">
        <f t="shared" si="23"/>
        <v>17</v>
      </c>
      <c r="H113" s="78">
        <v>0</v>
      </c>
      <c r="I113" s="76">
        <v>0</v>
      </c>
      <c r="J113" s="46">
        <f t="shared" si="24"/>
        <v>17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4.6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+'6'!J115</f>
        <v>29</v>
      </c>
      <c r="F115" s="71"/>
      <c r="G115" s="46">
        <f t="shared" si="23"/>
        <v>29</v>
      </c>
      <c r="H115" s="78">
        <v>0</v>
      </c>
      <c r="I115" s="76">
        <v>0</v>
      </c>
      <c r="J115" s="46">
        <f t="shared" si="24"/>
        <v>29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4.6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+'6'!J116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+'6'!J117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+'6'!J123</f>
        <v>4</v>
      </c>
      <c r="F123" s="71"/>
      <c r="G123" s="46">
        <f t="shared" si="23"/>
        <v>4</v>
      </c>
      <c r="H123" s="78">
        <v>0</v>
      </c>
      <c r="I123" s="76">
        <v>0</v>
      </c>
      <c r="J123" s="46">
        <f t="shared" si="24"/>
        <v>4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1414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+'6'!J131</f>
        <v>6</v>
      </c>
      <c r="F131" s="71"/>
      <c r="G131" s="46">
        <f t="shared" si="23"/>
        <v>6</v>
      </c>
      <c r="H131" s="78">
        <v>0</v>
      </c>
      <c r="I131" s="76">
        <v>0</v>
      </c>
      <c r="J131" s="46">
        <f t="shared" si="24"/>
        <v>3</v>
      </c>
      <c r="K131" s="72">
        <v>3</v>
      </c>
      <c r="L131" s="22">
        <v>50</v>
      </c>
      <c r="M131" s="65">
        <f t="shared" si="7"/>
        <v>150</v>
      </c>
      <c r="N131" s="17" t="s">
        <v>16</v>
      </c>
      <c r="O131" s="18"/>
      <c r="P131" s="104">
        <f t="shared" si="8"/>
        <v>150</v>
      </c>
      <c r="Q131" s="90">
        <v>9.91</v>
      </c>
      <c r="R131" s="43">
        <f t="shared" si="9"/>
        <v>29.73</v>
      </c>
    </row>
    <row r="132" spans="1:18" ht="24.6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+'6'!J132</f>
        <v>7</v>
      </c>
      <c r="F132" s="71"/>
      <c r="G132" s="46">
        <f t="shared" si="23"/>
        <v>7</v>
      </c>
      <c r="H132" s="78">
        <v>0</v>
      </c>
      <c r="I132" s="76">
        <v>0</v>
      </c>
      <c r="J132" s="46">
        <f t="shared" si="24"/>
        <v>7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+'6'!J133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4.6" x14ac:dyDescent="0.65">
      <c r="A134" s="10">
        <v>130</v>
      </c>
      <c r="B134" s="119" t="s">
        <v>1416</v>
      </c>
      <c r="C134" s="19" t="s">
        <v>1415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 x14ac:dyDescent="0.65">
      <c r="A135" s="10">
        <v>131</v>
      </c>
      <c r="B135" s="119" t="s">
        <v>1418</v>
      </c>
      <c r="C135" s="19" t="s">
        <v>1417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 x14ac:dyDescent="0.65">
      <c r="A136" s="10">
        <v>132</v>
      </c>
      <c r="B136" s="119" t="s">
        <v>1420</v>
      </c>
      <c r="C136" s="19" t="s">
        <v>1419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1421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+'6'!J155</f>
        <v>13</v>
      </c>
      <c r="F155" s="71"/>
      <c r="G155" s="46">
        <f t="shared" si="23"/>
        <v>13</v>
      </c>
      <c r="H155" s="78">
        <v>0</v>
      </c>
      <c r="I155" s="76">
        <v>0</v>
      </c>
      <c r="J155" s="46">
        <f t="shared" si="24"/>
        <v>13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+'6'!J172</f>
        <v>9</v>
      </c>
      <c r="F172" s="71"/>
      <c r="G172" s="46">
        <f t="shared" si="30"/>
        <v>9</v>
      </c>
      <c r="H172" s="78">
        <v>0</v>
      </c>
      <c r="I172" s="76">
        <v>0</v>
      </c>
      <c r="J172" s="46">
        <f t="shared" si="31"/>
        <v>9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65">
      <c r="A173" s="10">
        <v>169</v>
      </c>
      <c r="B173" s="119" t="s">
        <v>1425</v>
      </c>
      <c r="C173" s="19" t="s">
        <v>1422</v>
      </c>
      <c r="D173" s="10" t="s">
        <v>566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4.6" x14ac:dyDescent="0.65">
      <c r="A174" s="10">
        <v>170</v>
      </c>
      <c r="B174" s="10" t="s">
        <v>978</v>
      </c>
      <c r="C174" s="19" t="s">
        <v>1400</v>
      </c>
      <c r="D174" s="10" t="s">
        <v>566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+'6'!J175</f>
        <v>3</v>
      </c>
      <c r="F175" s="71"/>
      <c r="G175" s="46">
        <f t="shared" si="30"/>
        <v>3</v>
      </c>
      <c r="H175" s="78">
        <v>0</v>
      </c>
      <c r="I175" s="76">
        <v>0</v>
      </c>
      <c r="J175" s="46">
        <f t="shared" si="31"/>
        <v>1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>
        <v>50</v>
      </c>
      <c r="P175" s="104">
        <f>SUM(M175-O175)</f>
        <v>50</v>
      </c>
      <c r="Q175" s="90">
        <v>29.96</v>
      </c>
      <c r="R175" s="43">
        <f>+K175*Q175</f>
        <v>59.92</v>
      </c>
    </row>
    <row r="176" spans="1:18" ht="24.6" x14ac:dyDescent="0.65">
      <c r="A176" s="10">
        <v>172</v>
      </c>
      <c r="B176" s="119" t="s">
        <v>1424</v>
      </c>
      <c r="C176" s="19" t="s">
        <v>1423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+'6'!J180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1387</v>
      </c>
      <c r="D186" s="10" t="s">
        <v>566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9" t="s">
        <v>1426</v>
      </c>
      <c r="C187" s="19" t="s">
        <v>1395</v>
      </c>
      <c r="D187" s="10" t="s">
        <v>566</v>
      </c>
      <c r="E187" s="64">
        <f>+'6'!J187</f>
        <v>12</v>
      </c>
      <c r="F187" s="71"/>
      <c r="G187" s="46">
        <f>E187+F187</f>
        <v>12</v>
      </c>
      <c r="H187" s="78">
        <v>0</v>
      </c>
      <c r="I187" s="76">
        <v>0</v>
      </c>
      <c r="J187" s="46">
        <f>+G187-H187-K187-I187</f>
        <v>12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9" t="s">
        <v>1427</v>
      </c>
      <c r="C188" s="19" t="s">
        <v>1396</v>
      </c>
      <c r="D188" s="10" t="s">
        <v>566</v>
      </c>
      <c r="E188" s="64">
        <f>+'6'!J188</f>
        <v>16</v>
      </c>
      <c r="F188" s="71"/>
      <c r="G188" s="46">
        <f>E188+F188</f>
        <v>16</v>
      </c>
      <c r="H188" s="78">
        <v>0</v>
      </c>
      <c r="I188" s="76">
        <v>0</v>
      </c>
      <c r="J188" s="46">
        <f>+G188-H188-K188-I188</f>
        <v>14</v>
      </c>
      <c r="K188" s="72">
        <v>2</v>
      </c>
      <c r="L188" s="20">
        <v>15</v>
      </c>
      <c r="M188" s="65">
        <f>+L188*K188</f>
        <v>30</v>
      </c>
      <c r="N188" s="17" t="s">
        <v>16</v>
      </c>
      <c r="O188" s="18">
        <v>6</v>
      </c>
      <c r="P188" s="104">
        <f>SUM(M188-O188)</f>
        <v>24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9" t="s">
        <v>1428</v>
      </c>
      <c r="C189" s="19" t="s">
        <v>1397</v>
      </c>
      <c r="D189" s="10" t="s">
        <v>566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 x14ac:dyDescent="0.65">
      <c r="A190" s="10">
        <v>186</v>
      </c>
      <c r="B190" s="119" t="s">
        <v>1206</v>
      </c>
      <c r="C190" s="19" t="s">
        <v>1386</v>
      </c>
      <c r="D190" s="10" t="s">
        <v>606</v>
      </c>
      <c r="E190" s="64">
        <f>+'6'!J190</f>
        <v>6</v>
      </c>
      <c r="F190" s="71"/>
      <c r="G190" s="46">
        <f t="shared" si="30"/>
        <v>6</v>
      </c>
      <c r="H190" s="78">
        <v>0</v>
      </c>
      <c r="I190" s="76">
        <v>0</v>
      </c>
      <c r="J190" s="46">
        <f t="shared" si="31"/>
        <v>6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+'6'!J193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2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>
        <v>60</v>
      </c>
      <c r="P193" s="23">
        <f t="shared" si="35"/>
        <v>0</v>
      </c>
      <c r="Q193" s="90">
        <v>38</v>
      </c>
      <c r="R193" s="43">
        <f t="shared" si="36"/>
        <v>38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+'6'!J194</f>
        <v>8</v>
      </c>
      <c r="F194" s="71"/>
      <c r="G194" s="46">
        <f t="shared" si="30"/>
        <v>8</v>
      </c>
      <c r="H194" s="78">
        <v>0</v>
      </c>
      <c r="I194" s="76">
        <v>0</v>
      </c>
      <c r="J194" s="46">
        <f t="shared" si="31"/>
        <v>8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+'6'!J195</f>
        <v>4</v>
      </c>
      <c r="F195" s="71"/>
      <c r="G195" s="46">
        <f t="shared" si="30"/>
        <v>4</v>
      </c>
      <c r="H195" s="78">
        <v>0</v>
      </c>
      <c r="I195" s="76">
        <v>0</v>
      </c>
      <c r="J195" s="46">
        <f t="shared" si="31"/>
        <v>4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+'6'!J196</f>
        <v>3</v>
      </c>
      <c r="F196" s="71"/>
      <c r="G196" s="46">
        <f t="shared" si="30"/>
        <v>3</v>
      </c>
      <c r="H196" s="78">
        <v>0</v>
      </c>
      <c r="I196" s="76">
        <v>0</v>
      </c>
      <c r="J196" s="46">
        <f t="shared" si="31"/>
        <v>3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+'6'!J198</f>
        <v>40</v>
      </c>
      <c r="F198" s="71"/>
      <c r="G198" s="46">
        <f t="shared" si="30"/>
        <v>40</v>
      </c>
      <c r="H198" s="78">
        <v>0</v>
      </c>
      <c r="I198" s="76">
        <v>0</v>
      </c>
      <c r="J198" s="46">
        <f t="shared" si="31"/>
        <v>40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4.6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+'6'!J205</f>
        <v>22</v>
      </c>
      <c r="F205" s="71"/>
      <c r="G205" s="46">
        <f t="shared" si="30"/>
        <v>22</v>
      </c>
      <c r="H205" s="78">
        <v>0</v>
      </c>
      <c r="I205" s="76">
        <v>0</v>
      </c>
      <c r="J205" s="46">
        <f t="shared" si="31"/>
        <v>21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4">
        <f t="shared" si="35"/>
        <v>55</v>
      </c>
      <c r="Q205" s="92"/>
      <c r="R205" s="43">
        <f t="shared" si="36"/>
        <v>0</v>
      </c>
    </row>
    <row r="206" spans="1:18" ht="24.6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1398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+'6'!J208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3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+'6'!J209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+'6'!J210</f>
        <v>0</v>
      </c>
      <c r="F210" s="71">
        <v>1</v>
      </c>
      <c r="G210" s="46">
        <f t="shared" si="30"/>
        <v>1</v>
      </c>
      <c r="H210" s="78">
        <v>0</v>
      </c>
      <c r="I210" s="76">
        <v>0</v>
      </c>
      <c r="J210" s="46">
        <f t="shared" si="31"/>
        <v>0</v>
      </c>
      <c r="K210" s="72">
        <v>1</v>
      </c>
      <c r="L210" s="20">
        <v>30</v>
      </c>
      <c r="M210" s="65">
        <f>+L210*K210</f>
        <v>30</v>
      </c>
      <c r="N210" s="17" t="s">
        <v>16</v>
      </c>
      <c r="O210" s="18"/>
      <c r="P210" s="104">
        <f>SUM(M210-O210)</f>
        <v>30</v>
      </c>
      <c r="Q210" s="90">
        <v>15</v>
      </c>
      <c r="R210" s="43">
        <f>+K210*Q210</f>
        <v>15</v>
      </c>
    </row>
    <row r="211" spans="1:18" ht="24.6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+'6'!J216</f>
        <v>293</v>
      </c>
      <c r="F216" s="71"/>
      <c r="G216" s="46">
        <f t="shared" si="30"/>
        <v>293</v>
      </c>
      <c r="H216" s="78">
        <v>0</v>
      </c>
      <c r="I216" s="76">
        <v>0</v>
      </c>
      <c r="J216" s="46">
        <f t="shared" si="31"/>
        <v>293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+'6'!J217</f>
        <v>36</v>
      </c>
      <c r="F217" s="71"/>
      <c r="G217" s="46">
        <f t="shared" si="30"/>
        <v>36</v>
      </c>
      <c r="H217" s="78">
        <v>0</v>
      </c>
      <c r="I217" s="76">
        <v>0</v>
      </c>
      <c r="J217" s="46">
        <f t="shared" si="31"/>
        <v>33</v>
      </c>
      <c r="K217" s="72">
        <v>3</v>
      </c>
      <c r="L217" s="20">
        <v>10</v>
      </c>
      <c r="M217" s="65">
        <f t="shared" si="34"/>
        <v>30</v>
      </c>
      <c r="N217" s="17" t="s">
        <v>16</v>
      </c>
      <c r="O217" s="18"/>
      <c r="P217" s="104">
        <f t="shared" si="35"/>
        <v>30</v>
      </c>
      <c r="Q217" s="92"/>
      <c r="R217" s="43">
        <f t="shared" si="36"/>
        <v>0</v>
      </c>
    </row>
    <row r="218" spans="1:18" ht="24.6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+'6'!J218</f>
        <v>10</v>
      </c>
      <c r="F218" s="71"/>
      <c r="G218" s="46">
        <f t="shared" si="30"/>
        <v>10</v>
      </c>
      <c r="H218" s="78">
        <v>0</v>
      </c>
      <c r="I218" s="76">
        <v>0</v>
      </c>
      <c r="J218" s="46">
        <f t="shared" si="31"/>
        <v>9</v>
      </c>
      <c r="K218" s="72">
        <v>1</v>
      </c>
      <c r="L218" s="20">
        <v>20</v>
      </c>
      <c r="M218" s="65">
        <f t="shared" si="34"/>
        <v>20</v>
      </c>
      <c r="N218" s="17" t="s">
        <v>16</v>
      </c>
      <c r="O218" s="18"/>
      <c r="P218" s="104">
        <f t="shared" si="35"/>
        <v>20</v>
      </c>
      <c r="Q218" s="92"/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+'6'!J224</f>
        <v>312</v>
      </c>
      <c r="F224" s="71"/>
      <c r="G224" s="46">
        <f t="shared" si="30"/>
        <v>312</v>
      </c>
      <c r="H224" s="78">
        <v>0</v>
      </c>
      <c r="I224" s="76">
        <v>0</v>
      </c>
      <c r="J224" s="46">
        <f t="shared" si="31"/>
        <v>312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+'6'!J235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 x14ac:dyDescent="0.65">
      <c r="A242" s="10">
        <v>238</v>
      </c>
      <c r="B242" s="10"/>
      <c r="C242" s="137" t="s">
        <v>1444</v>
      </c>
      <c r="D242" s="10" t="s">
        <v>805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1446</v>
      </c>
      <c r="D243" s="10" t="s">
        <v>434</v>
      </c>
      <c r="E243" s="64">
        <f>+'6'!J243</f>
        <v>15</v>
      </c>
      <c r="F243" s="71"/>
      <c r="G243" s="46">
        <f t="shared" ref="G243:G246" si="47">E243+F243</f>
        <v>15</v>
      </c>
      <c r="H243" s="78">
        <v>0</v>
      </c>
      <c r="I243" s="76">
        <v>0</v>
      </c>
      <c r="J243" s="46">
        <f t="shared" ref="J243:J246" si="48">+G243-H243-K243-I243</f>
        <v>15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1448</v>
      </c>
      <c r="D244" s="10" t="s">
        <v>434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4.6" x14ac:dyDescent="0.65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 x14ac:dyDescent="0.65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 x14ac:dyDescent="0.65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4.6" x14ac:dyDescent="0.65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4.6" x14ac:dyDescent="0.65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1615.8500000000001</v>
      </c>
      <c r="S260" s="75"/>
    </row>
    <row r="261" spans="1:19" ht="25.5" customHeight="1" x14ac:dyDescent="0.6">
      <c r="A261" s="1"/>
      <c r="E261" s="1"/>
      <c r="F261" s="1"/>
      <c r="G261" s="24"/>
      <c r="H261" s="25"/>
      <c r="I261" s="25"/>
      <c r="J261" s="24"/>
      <c r="K261" s="189" t="s">
        <v>212</v>
      </c>
      <c r="L261" s="190"/>
      <c r="M261" s="30">
        <f>+O260</f>
        <v>0</v>
      </c>
      <c r="N261" s="27"/>
      <c r="O261" s="29"/>
    </row>
    <row r="262" spans="1:19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4735</v>
      </c>
    </row>
    <row r="263" spans="1:19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280</v>
      </c>
      <c r="O264" s="2">
        <v>130</v>
      </c>
      <c r="P264" s="2">
        <v>140</v>
      </c>
      <c r="Q264" s="88">
        <v>10</v>
      </c>
    </row>
    <row r="265" spans="1:19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  <c r="O266" s="2" t="s">
        <v>1390</v>
      </c>
    </row>
    <row r="267" spans="1:19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1206</v>
      </c>
      <c r="P267" s="122" t="s">
        <v>1434</v>
      </c>
      <c r="Q267" s="123" t="s">
        <v>1435</v>
      </c>
      <c r="R267" s="124" t="s">
        <v>1436</v>
      </c>
    </row>
    <row r="268" spans="1:19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3249</v>
      </c>
      <c r="P268" s="125"/>
      <c r="Q268" s="125"/>
      <c r="R268" s="125">
        <v>115</v>
      </c>
    </row>
    <row r="269" spans="1:19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3249</v>
      </c>
      <c r="P269" s="125"/>
      <c r="Q269" s="125"/>
      <c r="R269" s="125"/>
    </row>
    <row r="270" spans="1:19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/>
    </row>
    <row r="271" spans="1:19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  <c r="P271" s="126"/>
      <c r="Q271" s="126"/>
      <c r="R271" s="126"/>
    </row>
    <row r="272" spans="1:19" x14ac:dyDescent="0.6">
      <c r="J272" s="2"/>
      <c r="L272" s="2"/>
      <c r="P272" s="126"/>
      <c r="Q272" s="126"/>
      <c r="R272" s="126"/>
    </row>
    <row r="273" spans="10:18" ht="24.6" x14ac:dyDescent="0.65">
      <c r="J273" s="2"/>
      <c r="L273" s="73" t="s">
        <v>272</v>
      </c>
      <c r="M273" s="2" t="s">
        <v>307</v>
      </c>
      <c r="P273" s="127"/>
      <c r="Q273" s="127"/>
      <c r="R273" s="127"/>
    </row>
    <row r="274" spans="10:18" x14ac:dyDescent="0.6">
      <c r="J274" s="2"/>
      <c r="L274" s="2"/>
      <c r="P274" s="128">
        <f>SUM(P268:P273)</f>
        <v>0</v>
      </c>
      <c r="Q274" s="128">
        <f>SUM(Q268:Q273)</f>
        <v>0</v>
      </c>
      <c r="R274" s="128">
        <f>SUM(R268:R273)</f>
        <v>115</v>
      </c>
    </row>
    <row r="275" spans="10:18" x14ac:dyDescent="0.6">
      <c r="J275" s="2"/>
      <c r="L275" s="2"/>
      <c r="P275" s="129" t="s">
        <v>1437</v>
      </c>
      <c r="Q275" s="130">
        <f>Q274*30/100</f>
        <v>0</v>
      </c>
      <c r="R275" s="130">
        <f>R274*30/100</f>
        <v>34.5</v>
      </c>
    </row>
    <row r="276" spans="10:18" x14ac:dyDescent="0.6">
      <c r="J276" s="2"/>
      <c r="L276" s="2"/>
      <c r="P276" s="129" t="s">
        <v>1438</v>
      </c>
      <c r="Q276" s="130">
        <f>Q275*7/100</f>
        <v>0</v>
      </c>
      <c r="R276" s="130">
        <f>R275*7/100</f>
        <v>2.415</v>
      </c>
    </row>
    <row r="277" spans="10:18" x14ac:dyDescent="0.6">
      <c r="J277" s="2"/>
      <c r="L277" s="2"/>
      <c r="P277" s="131" t="s">
        <v>5</v>
      </c>
      <c r="Q277" s="132">
        <f>Q274-Q275-Q276</f>
        <v>0</v>
      </c>
      <c r="R277" s="132">
        <f>R274-R275-R276</f>
        <v>78.084999999999994</v>
      </c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46"/>
  <sheetViews>
    <sheetView zoomScale="70" zoomScaleNormal="70" workbookViewId="0">
      <pane xSplit="10" ySplit="4" topLeftCell="K251" activePane="bottomRight" state="frozen"/>
      <selection activeCell="C245" sqref="C245"/>
      <selection pane="topRight" activeCell="C245" sqref="C245"/>
      <selection pane="bottomLeft" activeCell="C245" sqref="C245"/>
      <selection pane="bottomRight" activeCell="C245" sqref="C245"/>
    </sheetView>
  </sheetViews>
  <sheetFormatPr defaultColWidth="9" defaultRowHeight="24" x14ac:dyDescent="0.6"/>
  <cols>
    <col min="1" max="1" width="6.69921875" style="2" customWidth="1"/>
    <col min="2" max="2" width="15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78" t="s">
        <v>1431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Q2" s="89"/>
    </row>
    <row r="3" spans="1:18" s="5" customFormat="1" ht="26.4" customHeight="1" x14ac:dyDescent="0.7">
      <c r="A3" s="191" t="s">
        <v>1</v>
      </c>
      <c r="B3" s="191" t="s">
        <v>1368</v>
      </c>
      <c r="C3" s="191" t="s">
        <v>2</v>
      </c>
      <c r="D3" s="191" t="s">
        <v>1369</v>
      </c>
      <c r="E3" s="193" t="s">
        <v>3</v>
      </c>
      <c r="F3" s="193" t="s">
        <v>4</v>
      </c>
      <c r="G3" s="193" t="s">
        <v>5</v>
      </c>
      <c r="H3" s="77" t="s">
        <v>6</v>
      </c>
      <c r="I3" s="179" t="s">
        <v>273</v>
      </c>
      <c r="J3" s="193" t="s">
        <v>7</v>
      </c>
      <c r="K3" s="194" t="s">
        <v>8</v>
      </c>
      <c r="L3" s="194"/>
      <c r="M3" s="194"/>
      <c r="N3" s="193" t="s">
        <v>9</v>
      </c>
      <c r="O3" s="195" t="s">
        <v>10</v>
      </c>
      <c r="Q3" s="196" t="s">
        <v>274</v>
      </c>
      <c r="R3" s="187" t="s">
        <v>275</v>
      </c>
    </row>
    <row r="4" spans="1:18" s="5" customFormat="1" ht="26.4" x14ac:dyDescent="0.7">
      <c r="A4" s="192"/>
      <c r="B4" s="192"/>
      <c r="C4" s="192"/>
      <c r="D4" s="192"/>
      <c r="E4" s="193"/>
      <c r="F4" s="193"/>
      <c r="G4" s="193"/>
      <c r="H4" s="77" t="s">
        <v>11</v>
      </c>
      <c r="I4" s="180"/>
      <c r="J4" s="193"/>
      <c r="K4" s="69" t="s">
        <v>12</v>
      </c>
      <c r="L4" s="70" t="s">
        <v>13</v>
      </c>
      <c r="M4" s="69" t="s">
        <v>14</v>
      </c>
      <c r="N4" s="193"/>
      <c r="O4" s="195"/>
      <c r="Q4" s="197"/>
      <c r="R4" s="188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+'7'!J5</f>
        <v>45</v>
      </c>
      <c r="F5" s="71"/>
      <c r="G5" s="46">
        <f t="shared" ref="G5:G26" si="0">E5+F5</f>
        <v>45</v>
      </c>
      <c r="H5" s="78">
        <v>0</v>
      </c>
      <c r="I5" s="76">
        <v>0</v>
      </c>
      <c r="J5" s="46">
        <f t="shared" ref="J5:J26" si="1">+G5-H5-K5-I5</f>
        <v>45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+'7'!J6</f>
        <v>70</v>
      </c>
      <c r="F6" s="71"/>
      <c r="G6" s="46">
        <f t="shared" si="0"/>
        <v>70</v>
      </c>
      <c r="H6" s="78">
        <v>0</v>
      </c>
      <c r="I6" s="76">
        <v>0</v>
      </c>
      <c r="J6" s="46">
        <f t="shared" si="1"/>
        <v>68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4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+'7'!J11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11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+'7'!J15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+'7'!J16</f>
        <v>2</v>
      </c>
      <c r="F16" s="71"/>
      <c r="G16" s="46">
        <f t="shared" si="0"/>
        <v>2</v>
      </c>
      <c r="H16" s="78">
        <v>0</v>
      </c>
      <c r="I16" s="76">
        <v>0</v>
      </c>
      <c r="J16" s="46">
        <f t="shared" si="1"/>
        <v>2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+'7'!J20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+'7'!J21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+'7'!J22</f>
        <v>28</v>
      </c>
      <c r="F22" s="71"/>
      <c r="G22" s="46">
        <f t="shared" si="0"/>
        <v>28</v>
      </c>
      <c r="H22" s="78">
        <v>0</v>
      </c>
      <c r="I22" s="76">
        <v>0</v>
      </c>
      <c r="J22" s="46">
        <f t="shared" si="1"/>
        <v>27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100</v>
      </c>
      <c r="P22" s="23">
        <f t="shared" si="3"/>
        <v>0</v>
      </c>
      <c r="Q22" s="90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+'7'!J26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+'7'!J28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+'7'!J29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+'7'!J31</f>
        <v>19</v>
      </c>
      <c r="F31" s="71"/>
      <c r="G31" s="46">
        <f t="shared" si="5"/>
        <v>19</v>
      </c>
      <c r="H31" s="78">
        <v>0</v>
      </c>
      <c r="I31" s="76">
        <v>0</v>
      </c>
      <c r="J31" s="46">
        <f t="shared" si="6"/>
        <v>19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+'7'!J32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+'7'!J34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+'7'!J39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+'7'!J40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+'7'!J41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+'7'!J46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+'7'!J47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+'7'!J48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+'7'!J49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+'7'!J50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+'7'!J51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+'7'!J53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+'7'!J57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+'7'!J58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+'7'!J59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+'7'!J62</f>
        <v>3</v>
      </c>
      <c r="F62" s="71"/>
      <c r="G62" s="46">
        <f t="shared" si="5"/>
        <v>3</v>
      </c>
      <c r="H62" s="78">
        <v>2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+'7'!J64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+'7'!J65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+'7'!J66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+'7'!J72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+'7'!J74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65">
      <c r="A76" s="10">
        <v>72</v>
      </c>
      <c r="B76" s="119" t="s">
        <v>1402</v>
      </c>
      <c r="C76" s="19" t="s">
        <v>1401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>
        <f>+'7'!J77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4.6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>
        <f>+'7'!J80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>
        <f>+'7'!J81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9" t="s">
        <v>1332</v>
      </c>
      <c r="C82" s="19" t="s">
        <v>1388</v>
      </c>
      <c r="D82" s="10" t="s">
        <v>566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9" t="s">
        <v>1404</v>
      </c>
      <c r="C86" s="19" t="s">
        <v>1403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1429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1430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1405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 x14ac:dyDescent="0.65">
      <c r="A90" s="10">
        <v>86</v>
      </c>
      <c r="B90" s="119" t="s">
        <v>1407</v>
      </c>
      <c r="C90" s="19" t="s">
        <v>1406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>
        <f>+'7'!J93</f>
        <v>10</v>
      </c>
      <c r="F93" s="71"/>
      <c r="G93" s="46">
        <f t="shared" si="5"/>
        <v>10</v>
      </c>
      <c r="H93" s="78">
        <v>0</v>
      </c>
      <c r="I93" s="76">
        <v>0</v>
      </c>
      <c r="J93" s="46">
        <f t="shared" si="6"/>
        <v>10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9" t="s">
        <v>1408</v>
      </c>
      <c r="C99" s="19" t="s">
        <v>1371</v>
      </c>
      <c r="D99" s="10" t="s">
        <v>566</v>
      </c>
      <c r="E99" s="64">
        <f>+'7'!J99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4.6" x14ac:dyDescent="0.65">
      <c r="A100" s="10">
        <v>96</v>
      </c>
      <c r="B100" s="119" t="s">
        <v>1409</v>
      </c>
      <c r="C100" s="19" t="s">
        <v>1384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 x14ac:dyDescent="0.65">
      <c r="A101" s="10">
        <v>97</v>
      </c>
      <c r="B101" s="119" t="s">
        <v>1410</v>
      </c>
      <c r="C101" s="19" t="s">
        <v>1385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1399</v>
      </c>
      <c r="D102" s="10" t="s">
        <v>566</v>
      </c>
      <c r="E102" s="64">
        <f>+'7'!J102</f>
        <v>3</v>
      </c>
      <c r="F102" s="71"/>
      <c r="G102" s="46">
        <f t="shared" ref="G102" si="28">E102+F102</f>
        <v>3</v>
      </c>
      <c r="H102" s="78">
        <v>0</v>
      </c>
      <c r="I102" s="76">
        <v>0</v>
      </c>
      <c r="J102" s="46">
        <f t="shared" ref="J102" si="29">+G102-H102-K102-I102</f>
        <v>3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5" customHeight="1" x14ac:dyDescent="0.65">
      <c r="A103" s="10">
        <v>99</v>
      </c>
      <c r="B103" s="119" t="s">
        <v>1411</v>
      </c>
      <c r="C103" s="19" t="s">
        <v>1392</v>
      </c>
      <c r="D103" s="10" t="s">
        <v>1393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65">
      <c r="A104" s="10">
        <v>100</v>
      </c>
      <c r="B104" s="119" t="s">
        <v>1412</v>
      </c>
      <c r="C104" s="19" t="s">
        <v>1391</v>
      </c>
      <c r="D104" s="10" t="s">
        <v>1393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65">
      <c r="A105" s="10">
        <v>101</v>
      </c>
      <c r="B105" s="119" t="s">
        <v>1413</v>
      </c>
      <c r="C105" s="19" t="s">
        <v>1394</v>
      </c>
      <c r="D105" s="10" t="s">
        <v>566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+'7'!J110</f>
        <v>5</v>
      </c>
      <c r="F110" s="71"/>
      <c r="G110" s="46">
        <f t="shared" si="23"/>
        <v>5</v>
      </c>
      <c r="H110" s="78">
        <v>0</v>
      </c>
      <c r="I110" s="76">
        <v>0</v>
      </c>
      <c r="J110" s="46">
        <f t="shared" si="24"/>
        <v>5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+'7'!J111</f>
        <v>5</v>
      </c>
      <c r="F111" s="71"/>
      <c r="G111" s="46">
        <f t="shared" si="23"/>
        <v>5</v>
      </c>
      <c r="H111" s="78">
        <v>0</v>
      </c>
      <c r="I111" s="76">
        <v>0</v>
      </c>
      <c r="J111" s="46">
        <f t="shared" si="24"/>
        <v>5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+'7'!J112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+'7'!J113</f>
        <v>17</v>
      </c>
      <c r="F113" s="71"/>
      <c r="G113" s="46">
        <f t="shared" si="23"/>
        <v>17</v>
      </c>
      <c r="H113" s="78">
        <v>0</v>
      </c>
      <c r="I113" s="76">
        <v>0</v>
      </c>
      <c r="J113" s="46">
        <f t="shared" si="24"/>
        <v>17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4.6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+'7'!J115</f>
        <v>29</v>
      </c>
      <c r="F115" s="71"/>
      <c r="G115" s="46">
        <f t="shared" si="23"/>
        <v>29</v>
      </c>
      <c r="H115" s="78">
        <v>1</v>
      </c>
      <c r="I115" s="76">
        <v>0</v>
      </c>
      <c r="J115" s="46">
        <f t="shared" si="24"/>
        <v>26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>
        <v>120</v>
      </c>
      <c r="P115" s="23">
        <f t="shared" si="8"/>
        <v>0</v>
      </c>
      <c r="Q115" s="90"/>
      <c r="R115" s="43">
        <f t="shared" si="9"/>
        <v>0</v>
      </c>
    </row>
    <row r="116" spans="1:18" ht="24.6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+'7'!J116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+'7'!J117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+'7'!J123</f>
        <v>4</v>
      </c>
      <c r="F123" s="71"/>
      <c r="G123" s="46">
        <f t="shared" si="23"/>
        <v>4</v>
      </c>
      <c r="H123" s="78">
        <v>0</v>
      </c>
      <c r="I123" s="76">
        <v>0</v>
      </c>
      <c r="J123" s="46">
        <f t="shared" si="24"/>
        <v>4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1414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+'7'!J131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4">
        <f t="shared" si="8"/>
        <v>50</v>
      </c>
      <c r="Q131" s="90">
        <v>9.91</v>
      </c>
      <c r="R131" s="43">
        <f t="shared" si="9"/>
        <v>9.91</v>
      </c>
    </row>
    <row r="132" spans="1:18" ht="24.6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+'7'!J132</f>
        <v>7</v>
      </c>
      <c r="F132" s="71"/>
      <c r="G132" s="46">
        <f t="shared" si="23"/>
        <v>7</v>
      </c>
      <c r="H132" s="78">
        <v>0</v>
      </c>
      <c r="I132" s="76">
        <v>0</v>
      </c>
      <c r="J132" s="46">
        <f t="shared" si="24"/>
        <v>7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+'7'!J133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4.6" x14ac:dyDescent="0.65">
      <c r="A134" s="10">
        <v>130</v>
      </c>
      <c r="B134" s="119" t="s">
        <v>1416</v>
      </c>
      <c r="C134" s="19" t="s">
        <v>1415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 x14ac:dyDescent="0.65">
      <c r="A135" s="10">
        <v>131</v>
      </c>
      <c r="B135" s="119" t="s">
        <v>1418</v>
      </c>
      <c r="C135" s="19" t="s">
        <v>1417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 x14ac:dyDescent="0.65">
      <c r="A136" s="10">
        <v>132</v>
      </c>
      <c r="B136" s="119" t="s">
        <v>1420</v>
      </c>
      <c r="C136" s="19" t="s">
        <v>1419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1421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v>13</v>
      </c>
      <c r="F154" s="71"/>
      <c r="G154" s="46">
        <f t="shared" si="23"/>
        <v>13</v>
      </c>
      <c r="H154" s="78">
        <v>8</v>
      </c>
      <c r="I154" s="76">
        <v>0</v>
      </c>
      <c r="J154" s="46">
        <f t="shared" si="24"/>
        <v>0</v>
      </c>
      <c r="K154" s="72">
        <v>5</v>
      </c>
      <c r="L154" s="20">
        <v>25</v>
      </c>
      <c r="M154" s="65">
        <f>+L154*K154</f>
        <v>125</v>
      </c>
      <c r="N154" s="17" t="s">
        <v>16</v>
      </c>
      <c r="O154" s="18">
        <v>75</v>
      </c>
      <c r="P154" s="104">
        <f>SUM(M154-O154)</f>
        <v>50</v>
      </c>
      <c r="Q154" s="90">
        <v>16.16</v>
      </c>
      <c r="R154" s="43">
        <f>+K154*Q154</f>
        <v>80.8</v>
      </c>
    </row>
    <row r="155" spans="1:18" ht="24.6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+'7'!J172</f>
        <v>9</v>
      </c>
      <c r="F172" s="71"/>
      <c r="G172" s="46">
        <f t="shared" si="30"/>
        <v>9</v>
      </c>
      <c r="H172" s="78">
        <v>0</v>
      </c>
      <c r="I172" s="76">
        <v>0</v>
      </c>
      <c r="J172" s="46">
        <f t="shared" si="31"/>
        <v>9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65">
      <c r="A173" s="10">
        <v>169</v>
      </c>
      <c r="B173" s="119" t="s">
        <v>1425</v>
      </c>
      <c r="C173" s="19" t="s">
        <v>1422</v>
      </c>
      <c r="D173" s="10" t="s">
        <v>566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4.6" x14ac:dyDescent="0.65">
      <c r="A174" s="10">
        <v>170</v>
      </c>
      <c r="B174" s="10" t="s">
        <v>978</v>
      </c>
      <c r="C174" s="19" t="s">
        <v>1400</v>
      </c>
      <c r="D174" s="10" t="s">
        <v>566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+'7'!J175</f>
        <v>1</v>
      </c>
      <c r="F175" s="71"/>
      <c r="G175" s="46">
        <f t="shared" si="30"/>
        <v>1</v>
      </c>
      <c r="H175" s="78">
        <v>1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 x14ac:dyDescent="0.65">
      <c r="A176" s="10">
        <v>172</v>
      </c>
      <c r="B176" s="119" t="s">
        <v>1424</v>
      </c>
      <c r="C176" s="19" t="s">
        <v>1423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+'7'!J180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1387</v>
      </c>
      <c r="D186" s="10" t="s">
        <v>566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9" t="s">
        <v>1426</v>
      </c>
      <c r="C187" s="19" t="s">
        <v>1395</v>
      </c>
      <c r="D187" s="10" t="s">
        <v>566</v>
      </c>
      <c r="E187" s="64">
        <f>+'7'!J187</f>
        <v>12</v>
      </c>
      <c r="F187" s="71"/>
      <c r="G187" s="46">
        <f>E187+F187</f>
        <v>12</v>
      </c>
      <c r="H187" s="78">
        <v>0</v>
      </c>
      <c r="I187" s="76">
        <v>0</v>
      </c>
      <c r="J187" s="46">
        <f>+G187-H187-K187-I187</f>
        <v>12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9" t="s">
        <v>1427</v>
      </c>
      <c r="C188" s="19" t="s">
        <v>1396</v>
      </c>
      <c r="D188" s="10" t="s">
        <v>566</v>
      </c>
      <c r="E188" s="64">
        <f>+'7'!J188</f>
        <v>14</v>
      </c>
      <c r="F188" s="71"/>
      <c r="G188" s="46">
        <f>E188+F188</f>
        <v>14</v>
      </c>
      <c r="H188" s="78">
        <v>0</v>
      </c>
      <c r="I188" s="76">
        <v>0</v>
      </c>
      <c r="J188" s="46">
        <f>+G188-H188-K188-I188</f>
        <v>14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9" t="s">
        <v>1428</v>
      </c>
      <c r="C189" s="19" t="s">
        <v>1397</v>
      </c>
      <c r="D189" s="10" t="s">
        <v>566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 x14ac:dyDescent="0.65">
      <c r="A190" s="10">
        <v>186</v>
      </c>
      <c r="B190" s="119" t="s">
        <v>1206</v>
      </c>
      <c r="C190" s="19" t="s">
        <v>1386</v>
      </c>
      <c r="D190" s="10" t="s">
        <v>606</v>
      </c>
      <c r="E190" s="64">
        <f>+'7'!J190</f>
        <v>6</v>
      </c>
      <c r="F190" s="71"/>
      <c r="G190" s="46">
        <f t="shared" si="30"/>
        <v>6</v>
      </c>
      <c r="H190" s="78">
        <v>0</v>
      </c>
      <c r="I190" s="76">
        <v>0</v>
      </c>
      <c r="J190" s="46">
        <f t="shared" si="31"/>
        <v>6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+'7'!J193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+'7'!J194</f>
        <v>8</v>
      </c>
      <c r="F194" s="71"/>
      <c r="G194" s="46">
        <f t="shared" si="30"/>
        <v>8</v>
      </c>
      <c r="H194" s="78">
        <v>0</v>
      </c>
      <c r="I194" s="76">
        <v>0</v>
      </c>
      <c r="J194" s="46">
        <f t="shared" si="31"/>
        <v>8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+'7'!J195</f>
        <v>4</v>
      </c>
      <c r="F195" s="71"/>
      <c r="G195" s="46">
        <f t="shared" si="30"/>
        <v>4</v>
      </c>
      <c r="H195" s="78">
        <v>0</v>
      </c>
      <c r="I195" s="76">
        <v>0</v>
      </c>
      <c r="J195" s="46">
        <f t="shared" si="31"/>
        <v>4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+'7'!J196</f>
        <v>3</v>
      </c>
      <c r="F196" s="71"/>
      <c r="G196" s="46">
        <f t="shared" si="30"/>
        <v>3</v>
      </c>
      <c r="H196" s="78">
        <v>0</v>
      </c>
      <c r="I196" s="76">
        <v>0</v>
      </c>
      <c r="J196" s="46">
        <f t="shared" si="31"/>
        <v>3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+'7'!J198</f>
        <v>40</v>
      </c>
      <c r="F198" s="71"/>
      <c r="G198" s="46">
        <f t="shared" si="30"/>
        <v>40</v>
      </c>
      <c r="H198" s="78">
        <v>0</v>
      </c>
      <c r="I198" s="76">
        <v>0</v>
      </c>
      <c r="J198" s="46">
        <f t="shared" si="31"/>
        <v>40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4.6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+'7'!J205</f>
        <v>21</v>
      </c>
      <c r="F205" s="71"/>
      <c r="G205" s="46">
        <f t="shared" si="30"/>
        <v>21</v>
      </c>
      <c r="H205" s="78">
        <v>0</v>
      </c>
      <c r="I205" s="76">
        <v>0</v>
      </c>
      <c r="J205" s="46">
        <f t="shared" si="31"/>
        <v>21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1398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+'7'!J208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3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+'7'!J209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+'7'!J216</f>
        <v>293</v>
      </c>
      <c r="F216" s="71"/>
      <c r="G216" s="46">
        <f t="shared" si="30"/>
        <v>293</v>
      </c>
      <c r="H216" s="78">
        <v>0</v>
      </c>
      <c r="I216" s="76">
        <v>0</v>
      </c>
      <c r="J216" s="46">
        <f t="shared" si="31"/>
        <v>293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+'7'!J217</f>
        <v>33</v>
      </c>
      <c r="F217" s="71"/>
      <c r="G217" s="46">
        <f t="shared" si="30"/>
        <v>33</v>
      </c>
      <c r="H217" s="78">
        <v>0</v>
      </c>
      <c r="I217" s="76">
        <v>0</v>
      </c>
      <c r="J217" s="46">
        <f t="shared" si="31"/>
        <v>33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+'7'!J218</f>
        <v>9</v>
      </c>
      <c r="F218" s="71"/>
      <c r="G218" s="46">
        <f t="shared" si="30"/>
        <v>9</v>
      </c>
      <c r="H218" s="78">
        <v>0</v>
      </c>
      <c r="I218" s="76">
        <v>0</v>
      </c>
      <c r="J218" s="46">
        <f t="shared" si="31"/>
        <v>9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+'7'!J224</f>
        <v>312</v>
      </c>
      <c r="F224" s="71"/>
      <c r="G224" s="46">
        <f t="shared" si="30"/>
        <v>312</v>
      </c>
      <c r="H224" s="78">
        <v>0</v>
      </c>
      <c r="I224" s="76">
        <v>0</v>
      </c>
      <c r="J224" s="46">
        <f t="shared" si="31"/>
        <v>312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+'7'!J235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 x14ac:dyDescent="0.65">
      <c r="A242" s="10">
        <v>238</v>
      </c>
      <c r="B242" s="10"/>
      <c r="C242" s="137" t="s">
        <v>1444</v>
      </c>
      <c r="D242" s="10" t="s">
        <v>805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1446</v>
      </c>
      <c r="D243" s="10" t="s">
        <v>434</v>
      </c>
      <c r="E243" s="64">
        <f>+'7'!J243</f>
        <v>15</v>
      </c>
      <c r="F243" s="71"/>
      <c r="G243" s="46">
        <f t="shared" ref="G243:G246" si="47">E243+F243</f>
        <v>15</v>
      </c>
      <c r="H243" s="78">
        <v>0</v>
      </c>
      <c r="I243" s="76">
        <v>0</v>
      </c>
      <c r="J243" s="46">
        <f t="shared" ref="J243:J246" si="48">+G243-H243-K243-I243</f>
        <v>15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1448</v>
      </c>
      <c r="D244" s="10" t="s">
        <v>434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4.6" x14ac:dyDescent="0.65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 x14ac:dyDescent="0.65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 x14ac:dyDescent="0.65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/>
      <c r="F250" s="71"/>
      <c r="G250" s="46">
        <f>E250+F250</f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4.6" x14ac:dyDescent="0.65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4.6" x14ac:dyDescent="0.65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195.89</v>
      </c>
      <c r="S260" s="75"/>
    </row>
    <row r="261" spans="1:19" ht="25.5" customHeight="1" x14ac:dyDescent="0.6">
      <c r="A261" s="1"/>
      <c r="E261" s="1"/>
      <c r="F261" s="1"/>
      <c r="G261" s="24"/>
      <c r="H261" s="25"/>
      <c r="I261" s="25"/>
      <c r="J261" s="24"/>
      <c r="K261" s="189" t="s">
        <v>212</v>
      </c>
      <c r="L261" s="190"/>
      <c r="M261" s="30">
        <f>+O260</f>
        <v>0</v>
      </c>
      <c r="N261" s="27"/>
      <c r="O261" s="29"/>
    </row>
    <row r="262" spans="1:19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595</v>
      </c>
    </row>
    <row r="263" spans="1:19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300</v>
      </c>
      <c r="O264" s="2">
        <v>50</v>
      </c>
      <c r="P264" s="2">
        <v>250</v>
      </c>
    </row>
    <row r="265" spans="1:19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295</v>
      </c>
      <c r="P267" s="122" t="s">
        <v>1434</v>
      </c>
      <c r="Q267" s="123" t="s">
        <v>1435</v>
      </c>
      <c r="R267" s="124" t="s">
        <v>1436</v>
      </c>
    </row>
    <row r="268" spans="1:19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  <c r="P268" s="125"/>
      <c r="Q268" s="125"/>
      <c r="R268" s="125">
        <v>385</v>
      </c>
    </row>
    <row r="269" spans="1:19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/>
      <c r="P269" s="125"/>
      <c r="Q269" s="125"/>
      <c r="R269" s="125"/>
    </row>
    <row r="270" spans="1:19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/>
    </row>
    <row r="271" spans="1:19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  <c r="P271" s="126"/>
      <c r="Q271" s="126"/>
      <c r="R271" s="126"/>
    </row>
    <row r="272" spans="1:19" x14ac:dyDescent="0.6">
      <c r="J272" s="2"/>
      <c r="L272" s="2"/>
      <c r="P272" s="126"/>
      <c r="Q272" s="126"/>
      <c r="R272" s="126"/>
    </row>
    <row r="273" spans="10:18" ht="24.6" x14ac:dyDescent="0.65">
      <c r="J273" s="2"/>
      <c r="L273" s="73" t="s">
        <v>272</v>
      </c>
      <c r="M273" s="2" t="s">
        <v>307</v>
      </c>
      <c r="P273" s="127"/>
      <c r="Q273" s="127"/>
      <c r="R273" s="127"/>
    </row>
    <row r="274" spans="10:18" x14ac:dyDescent="0.6">
      <c r="J274" s="2"/>
      <c r="L274" s="2"/>
      <c r="P274" s="128">
        <f>SUM(P268:P273)</f>
        <v>0</v>
      </c>
      <c r="Q274" s="128">
        <f>SUM(Q268:Q273)</f>
        <v>0</v>
      </c>
      <c r="R274" s="128">
        <f>SUM(R268:R273)</f>
        <v>385</v>
      </c>
    </row>
    <row r="275" spans="10:18" x14ac:dyDescent="0.6">
      <c r="J275" s="2"/>
      <c r="L275" s="2"/>
      <c r="P275" s="129" t="s">
        <v>1437</v>
      </c>
      <c r="Q275" s="130">
        <f>Q274*30/100</f>
        <v>0</v>
      </c>
      <c r="R275" s="130">
        <f>R274*30/100</f>
        <v>115.5</v>
      </c>
    </row>
    <row r="276" spans="10:18" x14ac:dyDescent="0.6">
      <c r="J276" s="2"/>
      <c r="L276" s="2"/>
      <c r="P276" s="129" t="s">
        <v>1438</v>
      </c>
      <c r="Q276" s="130">
        <f>Q275*7/100</f>
        <v>0</v>
      </c>
      <c r="R276" s="130">
        <f>R275*7/100</f>
        <v>8.0850000000000009</v>
      </c>
    </row>
    <row r="277" spans="10:18" x14ac:dyDescent="0.6">
      <c r="J277" s="2"/>
      <c r="L277" s="2"/>
      <c r="P277" s="131" t="s">
        <v>5</v>
      </c>
      <c r="Q277" s="132">
        <f>Q274-Q275-Q276</f>
        <v>0</v>
      </c>
      <c r="R277" s="132">
        <f>R274-R275-R276</f>
        <v>261.41500000000002</v>
      </c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46"/>
  <sheetViews>
    <sheetView zoomScale="70" zoomScaleNormal="70" workbookViewId="0">
      <pane xSplit="10" ySplit="4" topLeftCell="K264" activePane="bottomRight" state="frozen"/>
      <selection activeCell="C245" sqref="C245"/>
      <selection pane="topRight" activeCell="C245" sqref="C245"/>
      <selection pane="bottomLeft" activeCell="C245" sqref="C245"/>
      <selection pane="bottomRight" activeCell="C245" sqref="C245"/>
    </sheetView>
  </sheetViews>
  <sheetFormatPr defaultColWidth="9" defaultRowHeight="24" x14ac:dyDescent="0.6"/>
  <cols>
    <col min="1" max="1" width="6.69921875" style="2" customWidth="1"/>
    <col min="2" max="2" width="15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78" t="s">
        <v>1431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Q2" s="89"/>
    </row>
    <row r="3" spans="1:18" s="5" customFormat="1" ht="26.4" customHeight="1" x14ac:dyDescent="0.7">
      <c r="A3" s="191" t="s">
        <v>1</v>
      </c>
      <c r="B3" s="191" t="s">
        <v>1368</v>
      </c>
      <c r="C3" s="191" t="s">
        <v>2</v>
      </c>
      <c r="D3" s="191" t="s">
        <v>1369</v>
      </c>
      <c r="E3" s="193" t="s">
        <v>3</v>
      </c>
      <c r="F3" s="193" t="s">
        <v>4</v>
      </c>
      <c r="G3" s="193" t="s">
        <v>5</v>
      </c>
      <c r="H3" s="77" t="s">
        <v>6</v>
      </c>
      <c r="I3" s="179" t="s">
        <v>273</v>
      </c>
      <c r="J3" s="193" t="s">
        <v>7</v>
      </c>
      <c r="K3" s="194" t="s">
        <v>8</v>
      </c>
      <c r="L3" s="194"/>
      <c r="M3" s="194"/>
      <c r="N3" s="193" t="s">
        <v>9</v>
      </c>
      <c r="O3" s="195" t="s">
        <v>10</v>
      </c>
      <c r="Q3" s="196" t="s">
        <v>274</v>
      </c>
      <c r="R3" s="187" t="s">
        <v>275</v>
      </c>
    </row>
    <row r="4" spans="1:18" s="5" customFormat="1" ht="26.4" x14ac:dyDescent="0.7">
      <c r="A4" s="192"/>
      <c r="B4" s="192"/>
      <c r="C4" s="192"/>
      <c r="D4" s="192"/>
      <c r="E4" s="193"/>
      <c r="F4" s="193"/>
      <c r="G4" s="193"/>
      <c r="H4" s="77" t="s">
        <v>11</v>
      </c>
      <c r="I4" s="180"/>
      <c r="J4" s="193"/>
      <c r="K4" s="69" t="s">
        <v>12</v>
      </c>
      <c r="L4" s="70" t="s">
        <v>13</v>
      </c>
      <c r="M4" s="69" t="s">
        <v>14</v>
      </c>
      <c r="N4" s="193"/>
      <c r="O4" s="195"/>
      <c r="Q4" s="197"/>
      <c r="R4" s="188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+'8'!J5</f>
        <v>45</v>
      </c>
      <c r="F5" s="71">
        <v>20</v>
      </c>
      <c r="G5" s="46">
        <f t="shared" ref="G5:G26" si="0">E5+F5</f>
        <v>65</v>
      </c>
      <c r="H5" s="78">
        <v>0</v>
      </c>
      <c r="I5" s="76">
        <v>0</v>
      </c>
      <c r="J5" s="46">
        <f t="shared" ref="J5:J26" si="1">+G5-H5-K5-I5</f>
        <v>65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+'8'!J6</f>
        <v>68</v>
      </c>
      <c r="F6" s="71">
        <v>60</v>
      </c>
      <c r="G6" s="46">
        <f t="shared" si="0"/>
        <v>128</v>
      </c>
      <c r="H6" s="78">
        <v>0</v>
      </c>
      <c r="I6" s="76">
        <v>0</v>
      </c>
      <c r="J6" s="46">
        <f t="shared" si="1"/>
        <v>118</v>
      </c>
      <c r="K6" s="72">
        <v>10</v>
      </c>
      <c r="L6" s="15">
        <v>100</v>
      </c>
      <c r="M6" s="65">
        <f t="shared" ref="M6:M80" si="2">+L6*K6</f>
        <v>1000</v>
      </c>
      <c r="N6" s="17" t="s">
        <v>16</v>
      </c>
      <c r="O6" s="18">
        <v>200</v>
      </c>
      <c r="P6" s="104">
        <f t="shared" ref="P6:P80" si="3">SUM(M6-O6)</f>
        <v>800</v>
      </c>
      <c r="Q6" s="90">
        <v>39.29</v>
      </c>
      <c r="R6" s="43">
        <f t="shared" ref="R6:R80" si="4">+K6*Q6</f>
        <v>392.9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+'8'!J11</f>
        <v>11</v>
      </c>
      <c r="F11" s="71">
        <v>5</v>
      </c>
      <c r="G11" s="46">
        <f t="shared" si="0"/>
        <v>16</v>
      </c>
      <c r="H11" s="78">
        <v>0</v>
      </c>
      <c r="I11" s="76">
        <v>0</v>
      </c>
      <c r="J11" s="46">
        <f t="shared" si="1"/>
        <v>15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50</v>
      </c>
      <c r="P11" s="23">
        <f t="shared" si="3"/>
        <v>0</v>
      </c>
      <c r="Q11" s="90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+'8'!J15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+'8'!J16</f>
        <v>2</v>
      </c>
      <c r="F16" s="71"/>
      <c r="G16" s="46">
        <f t="shared" si="0"/>
        <v>2</v>
      </c>
      <c r="H16" s="78">
        <v>0</v>
      </c>
      <c r="I16" s="76">
        <v>0</v>
      </c>
      <c r="J16" s="46">
        <f t="shared" si="1"/>
        <v>2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+'8'!J20</f>
        <v>5</v>
      </c>
      <c r="F20" s="71">
        <v>3</v>
      </c>
      <c r="G20" s="46">
        <f t="shared" si="0"/>
        <v>8</v>
      </c>
      <c r="H20" s="78">
        <v>2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+'8'!J21</f>
        <v>3</v>
      </c>
      <c r="F21" s="71">
        <v>3</v>
      </c>
      <c r="G21" s="46">
        <f t="shared" si="0"/>
        <v>6</v>
      </c>
      <c r="H21" s="78">
        <v>0</v>
      </c>
      <c r="I21" s="76">
        <v>0</v>
      </c>
      <c r="J21" s="46">
        <f t="shared" si="1"/>
        <v>6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+'8'!J22</f>
        <v>27</v>
      </c>
      <c r="F22" s="71">
        <v>20</v>
      </c>
      <c r="G22" s="46">
        <f t="shared" si="0"/>
        <v>47</v>
      </c>
      <c r="H22" s="78">
        <v>0</v>
      </c>
      <c r="I22" s="76">
        <v>0</v>
      </c>
      <c r="J22" s="46">
        <f t="shared" si="1"/>
        <v>37</v>
      </c>
      <c r="K22" s="72">
        <v>10</v>
      </c>
      <c r="L22" s="20">
        <v>100</v>
      </c>
      <c r="M22" s="65">
        <f t="shared" si="2"/>
        <v>1000</v>
      </c>
      <c r="N22" s="17" t="s">
        <v>16</v>
      </c>
      <c r="O22" s="18">
        <v>200</v>
      </c>
      <c r="P22" s="104">
        <f t="shared" si="3"/>
        <v>800</v>
      </c>
      <c r="Q22" s="90">
        <v>26.6</v>
      </c>
      <c r="R22" s="43">
        <f t="shared" si="4"/>
        <v>266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4</v>
      </c>
      <c r="F24" s="71">
        <v>3</v>
      </c>
      <c r="G24" s="46">
        <f t="shared" si="0"/>
        <v>7</v>
      </c>
      <c r="H24" s="78">
        <v>0</v>
      </c>
      <c r="I24" s="76">
        <v>0</v>
      </c>
      <c r="J24" s="46">
        <f t="shared" si="1"/>
        <v>2</v>
      </c>
      <c r="K24" s="72">
        <v>5</v>
      </c>
      <c r="L24" s="15">
        <v>100</v>
      </c>
      <c r="M24" s="65">
        <f t="shared" si="2"/>
        <v>500</v>
      </c>
      <c r="N24" s="17" t="s">
        <v>16</v>
      </c>
      <c r="O24" s="18">
        <v>80</v>
      </c>
      <c r="P24" s="104">
        <f t="shared" si="3"/>
        <v>420</v>
      </c>
      <c r="Q24" s="90">
        <v>40.51</v>
      </c>
      <c r="R24" s="43">
        <f t="shared" si="4"/>
        <v>202.54999999999998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+'8'!J26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+'8'!J28</f>
        <v>7</v>
      </c>
      <c r="F28" s="71">
        <v>3</v>
      </c>
      <c r="G28" s="46">
        <f t="shared" si="5"/>
        <v>10</v>
      </c>
      <c r="H28" s="78">
        <v>0</v>
      </c>
      <c r="I28" s="76">
        <v>0</v>
      </c>
      <c r="J28" s="46">
        <f t="shared" si="6"/>
        <v>4</v>
      </c>
      <c r="K28" s="72">
        <v>6</v>
      </c>
      <c r="L28" s="15">
        <v>100</v>
      </c>
      <c r="M28" s="65">
        <f t="shared" si="2"/>
        <v>600</v>
      </c>
      <c r="N28" s="17" t="s">
        <v>16</v>
      </c>
      <c r="O28" s="18">
        <v>120</v>
      </c>
      <c r="P28" s="104">
        <f t="shared" si="3"/>
        <v>480</v>
      </c>
      <c r="Q28" s="90">
        <v>31.97</v>
      </c>
      <c r="R28" s="43">
        <f t="shared" si="4"/>
        <v>191.82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+'8'!J29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+'8'!J31</f>
        <v>19</v>
      </c>
      <c r="F31" s="71">
        <v>20</v>
      </c>
      <c r="G31" s="46">
        <f t="shared" si="5"/>
        <v>39</v>
      </c>
      <c r="H31" s="78">
        <v>0</v>
      </c>
      <c r="I31" s="76">
        <v>0</v>
      </c>
      <c r="J31" s="46">
        <f t="shared" si="6"/>
        <v>24</v>
      </c>
      <c r="K31" s="72">
        <v>15</v>
      </c>
      <c r="L31" s="15">
        <v>100</v>
      </c>
      <c r="M31" s="65">
        <f t="shared" si="2"/>
        <v>1500</v>
      </c>
      <c r="N31" s="17" t="s">
        <v>16</v>
      </c>
      <c r="O31" s="18">
        <v>300</v>
      </c>
      <c r="P31" s="104">
        <f t="shared" si="3"/>
        <v>1200</v>
      </c>
      <c r="Q31" s="90">
        <v>38.46</v>
      </c>
      <c r="R31" s="43">
        <f t="shared" si="4"/>
        <v>576.9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+'8'!J32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+'8'!J34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+'8'!J35</f>
        <v>0</v>
      </c>
      <c r="F35" s="71">
        <v>5</v>
      </c>
      <c r="G35" s="46">
        <f t="shared" si="5"/>
        <v>5</v>
      </c>
      <c r="H35" s="78">
        <v>0</v>
      </c>
      <c r="I35" s="76">
        <v>0</v>
      </c>
      <c r="J35" s="46">
        <f t="shared" si="6"/>
        <v>4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4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+'8'!J39</f>
        <v>2</v>
      </c>
      <c r="F39" s="71">
        <v>3</v>
      </c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4">
        <f t="shared" si="3"/>
        <v>50</v>
      </c>
      <c r="Q39" s="90">
        <v>27.84</v>
      </c>
      <c r="R39" s="43">
        <f t="shared" si="4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+'8'!J40</f>
        <v>0</v>
      </c>
      <c r="F40" s="71">
        <v>3</v>
      </c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+'8'!J41</f>
        <v>1</v>
      </c>
      <c r="F41" s="71">
        <v>2</v>
      </c>
      <c r="G41" s="46">
        <f t="shared" si="5"/>
        <v>3</v>
      </c>
      <c r="H41" s="78">
        <v>0</v>
      </c>
      <c r="I41" s="76">
        <v>0</v>
      </c>
      <c r="J41" s="46">
        <f t="shared" si="6"/>
        <v>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4">
        <f t="shared" si="3"/>
        <v>50</v>
      </c>
      <c r="Q41" s="90">
        <v>15.42</v>
      </c>
      <c r="R41" s="43">
        <f t="shared" si="4"/>
        <v>15.42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+'8'!J46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6</v>
      </c>
      <c r="K46" s="72">
        <v>4</v>
      </c>
      <c r="L46" s="15">
        <v>50</v>
      </c>
      <c r="M46" s="65">
        <f t="shared" si="2"/>
        <v>200</v>
      </c>
      <c r="N46" s="17" t="s">
        <v>16</v>
      </c>
      <c r="O46" s="18">
        <v>100</v>
      </c>
      <c r="P46" s="104">
        <f t="shared" si="3"/>
        <v>100</v>
      </c>
      <c r="Q46" s="90">
        <v>19.05</v>
      </c>
      <c r="R46" s="43">
        <f t="shared" si="4"/>
        <v>76.2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+'8'!J47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+'8'!J48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+'8'!J49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+'8'!J50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+'8'!J51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+'8'!J53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+'8'!J57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+'8'!J58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+'8'!J59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+'8'!J62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+'8'!J64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+'8'!J65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+'8'!J66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+'8'!J72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+'8'!J74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65">
      <c r="A76" s="10">
        <v>72</v>
      </c>
      <c r="B76" s="119" t="s">
        <v>1402</v>
      </c>
      <c r="C76" s="19" t="s">
        <v>1401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>
        <f>+'8'!J77</f>
        <v>3</v>
      </c>
      <c r="F77" s="71">
        <v>5</v>
      </c>
      <c r="G77" s="46">
        <f t="shared" si="5"/>
        <v>8</v>
      </c>
      <c r="H77" s="78">
        <v>0</v>
      </c>
      <c r="I77" s="76">
        <v>0</v>
      </c>
      <c r="J77" s="46">
        <f t="shared" si="6"/>
        <v>6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4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4.6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>
        <f>+'8'!J80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>
        <f>+'8'!J81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9" t="s">
        <v>1332</v>
      </c>
      <c r="C82" s="19" t="s">
        <v>1388</v>
      </c>
      <c r="D82" s="10" t="s">
        <v>566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9" t="s">
        <v>1404</v>
      </c>
      <c r="C86" s="19" t="s">
        <v>1403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1429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1430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1405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 x14ac:dyDescent="0.65">
      <c r="A90" s="10">
        <v>86</v>
      </c>
      <c r="B90" s="119" t="s">
        <v>1407</v>
      </c>
      <c r="C90" s="19" t="s">
        <v>1406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>
        <f>+'8'!J93</f>
        <v>10</v>
      </c>
      <c r="F93" s="71"/>
      <c r="G93" s="46">
        <f t="shared" si="5"/>
        <v>10</v>
      </c>
      <c r="H93" s="78">
        <v>0</v>
      </c>
      <c r="I93" s="76">
        <v>0</v>
      </c>
      <c r="J93" s="46">
        <f t="shared" si="6"/>
        <v>10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9" t="s">
        <v>1408</v>
      </c>
      <c r="C99" s="19" t="s">
        <v>1371</v>
      </c>
      <c r="D99" s="10" t="s">
        <v>566</v>
      </c>
      <c r="E99" s="64">
        <f>+'8'!J99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4.6" x14ac:dyDescent="0.65">
      <c r="A100" s="10">
        <v>96</v>
      </c>
      <c r="B100" s="119" t="s">
        <v>1409</v>
      </c>
      <c r="C100" s="19" t="s">
        <v>1384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 x14ac:dyDescent="0.65">
      <c r="A101" s="10">
        <v>97</v>
      </c>
      <c r="B101" s="119" t="s">
        <v>1410</v>
      </c>
      <c r="C101" s="19" t="s">
        <v>1385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1399</v>
      </c>
      <c r="D102" s="10" t="s">
        <v>566</v>
      </c>
      <c r="E102" s="64">
        <f>+'8'!J102</f>
        <v>3</v>
      </c>
      <c r="F102" s="71"/>
      <c r="G102" s="46">
        <f t="shared" ref="G102" si="28">E102+F102</f>
        <v>3</v>
      </c>
      <c r="H102" s="78">
        <v>0</v>
      </c>
      <c r="I102" s="76">
        <v>0</v>
      </c>
      <c r="J102" s="46">
        <f t="shared" ref="J102" si="29">+G102-H102-K102-I102</f>
        <v>3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5" customHeight="1" x14ac:dyDescent="0.65">
      <c r="A103" s="10">
        <v>99</v>
      </c>
      <c r="B103" s="119" t="s">
        <v>1411</v>
      </c>
      <c r="C103" s="19" t="s">
        <v>1392</v>
      </c>
      <c r="D103" s="10" t="s">
        <v>1393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65">
      <c r="A104" s="10">
        <v>100</v>
      </c>
      <c r="B104" s="119" t="s">
        <v>1412</v>
      </c>
      <c r="C104" s="19" t="s">
        <v>1391</v>
      </c>
      <c r="D104" s="10" t="s">
        <v>1393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65">
      <c r="A105" s="10">
        <v>101</v>
      </c>
      <c r="B105" s="119" t="s">
        <v>1413</v>
      </c>
      <c r="C105" s="19" t="s">
        <v>1394</v>
      </c>
      <c r="D105" s="10" t="s">
        <v>566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+'8'!J110</f>
        <v>5</v>
      </c>
      <c r="F110" s="71"/>
      <c r="G110" s="46">
        <f t="shared" si="23"/>
        <v>5</v>
      </c>
      <c r="H110" s="78">
        <v>0</v>
      </c>
      <c r="I110" s="76">
        <v>0</v>
      </c>
      <c r="J110" s="46">
        <f t="shared" si="24"/>
        <v>5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+'8'!J111</f>
        <v>5</v>
      </c>
      <c r="F111" s="71"/>
      <c r="G111" s="46">
        <f t="shared" si="23"/>
        <v>5</v>
      </c>
      <c r="H111" s="78">
        <v>0</v>
      </c>
      <c r="I111" s="76">
        <v>0</v>
      </c>
      <c r="J111" s="46">
        <f t="shared" si="24"/>
        <v>5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+'8'!J112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+'8'!J113</f>
        <v>17</v>
      </c>
      <c r="F113" s="71"/>
      <c r="G113" s="46">
        <f t="shared" si="23"/>
        <v>17</v>
      </c>
      <c r="H113" s="78">
        <v>0</v>
      </c>
      <c r="I113" s="76">
        <v>0</v>
      </c>
      <c r="J113" s="46">
        <f t="shared" si="24"/>
        <v>17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4.6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+'8'!J115</f>
        <v>26</v>
      </c>
      <c r="F115" s="71"/>
      <c r="G115" s="46">
        <f t="shared" si="23"/>
        <v>26</v>
      </c>
      <c r="H115" s="78">
        <v>0</v>
      </c>
      <c r="I115" s="76">
        <v>0</v>
      </c>
      <c r="J115" s="46">
        <f t="shared" si="24"/>
        <v>25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>
        <v>60</v>
      </c>
      <c r="P115" s="23">
        <f t="shared" si="8"/>
        <v>0</v>
      </c>
      <c r="Q115" s="90"/>
      <c r="R115" s="43">
        <f t="shared" si="9"/>
        <v>0</v>
      </c>
    </row>
    <row r="116" spans="1:18" ht="24.6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+'8'!J116</f>
        <v>7</v>
      </c>
      <c r="F116" s="71">
        <v>5</v>
      </c>
      <c r="G116" s="46">
        <f t="shared" si="23"/>
        <v>12</v>
      </c>
      <c r="H116" s="78">
        <v>0</v>
      </c>
      <c r="I116" s="76">
        <v>0</v>
      </c>
      <c r="J116" s="46">
        <f t="shared" si="24"/>
        <v>10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04">
        <f t="shared" si="8"/>
        <v>200</v>
      </c>
      <c r="Q116" s="90">
        <v>13.03</v>
      </c>
      <c r="R116" s="43">
        <f t="shared" si="9"/>
        <v>26.06</v>
      </c>
    </row>
    <row r="117" spans="1:18" ht="24.6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+'8'!J117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+'8'!J123</f>
        <v>4</v>
      </c>
      <c r="F123" s="71"/>
      <c r="G123" s="46">
        <f t="shared" si="23"/>
        <v>4</v>
      </c>
      <c r="H123" s="78">
        <v>0</v>
      </c>
      <c r="I123" s="76">
        <v>0</v>
      </c>
      <c r="J123" s="46">
        <f t="shared" si="24"/>
        <v>4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1414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+'8'!J131</f>
        <v>2</v>
      </c>
      <c r="F131" s="71">
        <v>5</v>
      </c>
      <c r="G131" s="46">
        <f t="shared" si="23"/>
        <v>7</v>
      </c>
      <c r="H131" s="78">
        <v>0</v>
      </c>
      <c r="I131" s="76">
        <v>0</v>
      </c>
      <c r="J131" s="46">
        <f t="shared" si="24"/>
        <v>7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+'8'!J132</f>
        <v>7</v>
      </c>
      <c r="F132" s="71"/>
      <c r="G132" s="46">
        <f t="shared" si="23"/>
        <v>7</v>
      </c>
      <c r="H132" s="78">
        <v>0</v>
      </c>
      <c r="I132" s="76">
        <v>0</v>
      </c>
      <c r="J132" s="46">
        <f t="shared" si="24"/>
        <v>7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+'8'!J133</f>
        <v>5</v>
      </c>
      <c r="F133" s="71">
        <v>5</v>
      </c>
      <c r="G133" s="46">
        <f t="shared" si="23"/>
        <v>10</v>
      </c>
      <c r="H133" s="78">
        <v>0</v>
      </c>
      <c r="I133" s="76">
        <v>0</v>
      </c>
      <c r="J133" s="46">
        <f t="shared" si="24"/>
        <v>8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04">
        <f t="shared" si="8"/>
        <v>100</v>
      </c>
      <c r="Q133" s="90">
        <v>21.75</v>
      </c>
      <c r="R133" s="43">
        <f t="shared" si="9"/>
        <v>43.5</v>
      </c>
    </row>
    <row r="134" spans="1:18" ht="24.6" x14ac:dyDescent="0.65">
      <c r="A134" s="10">
        <v>130</v>
      </c>
      <c r="B134" s="119" t="s">
        <v>1416</v>
      </c>
      <c r="C134" s="19" t="s">
        <v>1415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 x14ac:dyDescent="0.65">
      <c r="A135" s="10">
        <v>131</v>
      </c>
      <c r="B135" s="119" t="s">
        <v>1418</v>
      </c>
      <c r="C135" s="19" t="s">
        <v>1417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 x14ac:dyDescent="0.65">
      <c r="A136" s="10">
        <v>132</v>
      </c>
      <c r="B136" s="119" t="s">
        <v>1420</v>
      </c>
      <c r="C136" s="19" t="s">
        <v>1419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1421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+'8'!J154</f>
        <v>0</v>
      </c>
      <c r="F154" s="71">
        <v>5</v>
      </c>
      <c r="G154" s="46">
        <f t="shared" si="23"/>
        <v>5</v>
      </c>
      <c r="H154" s="78">
        <v>0</v>
      </c>
      <c r="I154" s="76">
        <v>0</v>
      </c>
      <c r="J154" s="46">
        <f t="shared" si="24"/>
        <v>4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04">
        <f>SUM(M154-O154)</f>
        <v>25</v>
      </c>
      <c r="Q154" s="90">
        <v>16.16</v>
      </c>
      <c r="R154" s="43">
        <f>+K154*Q154</f>
        <v>16.16</v>
      </c>
    </row>
    <row r="155" spans="1:18" ht="24.6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+'8'!J172</f>
        <v>9</v>
      </c>
      <c r="F172" s="71"/>
      <c r="G172" s="46">
        <f t="shared" si="30"/>
        <v>9</v>
      </c>
      <c r="H172" s="78">
        <v>0</v>
      </c>
      <c r="I172" s="76">
        <v>0</v>
      </c>
      <c r="J172" s="46">
        <f t="shared" si="31"/>
        <v>9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65">
      <c r="A173" s="10">
        <v>169</v>
      </c>
      <c r="B173" s="119" t="s">
        <v>1425</v>
      </c>
      <c r="C173" s="19" t="s">
        <v>1422</v>
      </c>
      <c r="D173" s="10" t="s">
        <v>566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4.6" x14ac:dyDescent="0.65">
      <c r="A174" s="10">
        <v>170</v>
      </c>
      <c r="B174" s="10" t="s">
        <v>978</v>
      </c>
      <c r="C174" s="19" t="s">
        <v>1400</v>
      </c>
      <c r="D174" s="10" t="s">
        <v>566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+'8'!J175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 x14ac:dyDescent="0.65">
      <c r="A176" s="10">
        <v>172</v>
      </c>
      <c r="B176" s="119" t="s">
        <v>1424</v>
      </c>
      <c r="C176" s="19" t="s">
        <v>1423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+'8'!J180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+'8'!J185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1387</v>
      </c>
      <c r="D186" s="10" t="s">
        <v>566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9" t="s">
        <v>1426</v>
      </c>
      <c r="C187" s="19" t="s">
        <v>1395</v>
      </c>
      <c r="D187" s="10" t="s">
        <v>566</v>
      </c>
      <c r="E187" s="64">
        <f>+'8'!J187</f>
        <v>12</v>
      </c>
      <c r="F187" s="71"/>
      <c r="G187" s="46">
        <f>E187+F187</f>
        <v>12</v>
      </c>
      <c r="H187" s="78">
        <v>0</v>
      </c>
      <c r="I187" s="76">
        <v>0</v>
      </c>
      <c r="J187" s="46">
        <f>+G187-H187-K187-I187</f>
        <v>12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9" t="s">
        <v>1427</v>
      </c>
      <c r="C188" s="19" t="s">
        <v>1396</v>
      </c>
      <c r="D188" s="10" t="s">
        <v>566</v>
      </c>
      <c r="E188" s="64">
        <f>+'8'!J188</f>
        <v>14</v>
      </c>
      <c r="F188" s="71"/>
      <c r="G188" s="46">
        <f>E188+F188</f>
        <v>14</v>
      </c>
      <c r="H188" s="78">
        <v>0</v>
      </c>
      <c r="I188" s="76">
        <v>0</v>
      </c>
      <c r="J188" s="46">
        <f>+G188-H188-K188-I188</f>
        <v>14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9" t="s">
        <v>1428</v>
      </c>
      <c r="C189" s="19" t="s">
        <v>1397</v>
      </c>
      <c r="D189" s="10" t="s">
        <v>566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 x14ac:dyDescent="0.65">
      <c r="A190" s="10">
        <v>186</v>
      </c>
      <c r="B190" s="119" t="s">
        <v>1206</v>
      </c>
      <c r="C190" s="19" t="s">
        <v>1386</v>
      </c>
      <c r="D190" s="10" t="s">
        <v>606</v>
      </c>
      <c r="E190" s="64">
        <f>+'8'!J190</f>
        <v>6</v>
      </c>
      <c r="F190" s="71"/>
      <c r="G190" s="46">
        <f t="shared" si="30"/>
        <v>6</v>
      </c>
      <c r="H190" s="78">
        <v>0</v>
      </c>
      <c r="I190" s="76">
        <v>0</v>
      </c>
      <c r="J190" s="46">
        <f t="shared" si="31"/>
        <v>6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+'8'!J193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1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>
        <v>60</v>
      </c>
      <c r="P193" s="23">
        <f t="shared" si="35"/>
        <v>0</v>
      </c>
      <c r="Q193" s="90">
        <v>38</v>
      </c>
      <c r="R193" s="43">
        <f t="shared" si="36"/>
        <v>38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+'8'!J194</f>
        <v>8</v>
      </c>
      <c r="F194" s="71"/>
      <c r="G194" s="46">
        <f t="shared" si="30"/>
        <v>8</v>
      </c>
      <c r="H194" s="78">
        <v>0</v>
      </c>
      <c r="I194" s="76">
        <v>0</v>
      </c>
      <c r="J194" s="46">
        <f t="shared" si="31"/>
        <v>8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+'8'!J195</f>
        <v>4</v>
      </c>
      <c r="F195" s="71"/>
      <c r="G195" s="46">
        <f t="shared" si="30"/>
        <v>4</v>
      </c>
      <c r="H195" s="78">
        <v>0</v>
      </c>
      <c r="I195" s="76">
        <v>0</v>
      </c>
      <c r="J195" s="46">
        <f t="shared" si="31"/>
        <v>4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+'8'!J196</f>
        <v>3</v>
      </c>
      <c r="F196" s="71"/>
      <c r="G196" s="46">
        <f t="shared" si="30"/>
        <v>3</v>
      </c>
      <c r="H196" s="78">
        <v>0</v>
      </c>
      <c r="I196" s="76">
        <v>0</v>
      </c>
      <c r="J196" s="46">
        <f t="shared" si="31"/>
        <v>3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+'8'!J198</f>
        <v>40</v>
      </c>
      <c r="F198" s="71"/>
      <c r="G198" s="46">
        <f t="shared" si="30"/>
        <v>40</v>
      </c>
      <c r="H198" s="78">
        <v>0</v>
      </c>
      <c r="I198" s="76">
        <v>0</v>
      </c>
      <c r="J198" s="46">
        <f t="shared" si="31"/>
        <v>25</v>
      </c>
      <c r="K198" s="72">
        <v>15</v>
      </c>
      <c r="L198" s="20">
        <v>150</v>
      </c>
      <c r="M198" s="65">
        <f t="shared" si="34"/>
        <v>2250</v>
      </c>
      <c r="N198" s="17" t="s">
        <v>16</v>
      </c>
      <c r="O198" s="18">
        <v>450</v>
      </c>
      <c r="P198" s="104">
        <f t="shared" si="35"/>
        <v>1800</v>
      </c>
      <c r="Q198" s="90">
        <v>64.38</v>
      </c>
      <c r="R198" s="43">
        <f t="shared" si="36"/>
        <v>965.69999999999993</v>
      </c>
    </row>
    <row r="199" spans="1:18" ht="24.6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+'8'!J205</f>
        <v>21</v>
      </c>
      <c r="F205" s="71"/>
      <c r="G205" s="46">
        <f t="shared" si="30"/>
        <v>21</v>
      </c>
      <c r="H205" s="78">
        <v>0</v>
      </c>
      <c r="I205" s="76">
        <v>0</v>
      </c>
      <c r="J205" s="46">
        <f t="shared" si="31"/>
        <v>21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1398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+'8'!J208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3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+'8'!J209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+'8'!J211</f>
        <v>0</v>
      </c>
      <c r="F211" s="71">
        <v>4</v>
      </c>
      <c r="G211" s="46">
        <f t="shared" si="30"/>
        <v>4</v>
      </c>
      <c r="H211" s="78">
        <v>0</v>
      </c>
      <c r="I211" s="76">
        <v>0</v>
      </c>
      <c r="J211" s="46">
        <f t="shared" si="31"/>
        <v>2</v>
      </c>
      <c r="K211" s="72">
        <v>2</v>
      </c>
      <c r="L211" s="20">
        <v>40</v>
      </c>
      <c r="M211" s="65">
        <f t="shared" si="34"/>
        <v>80</v>
      </c>
      <c r="N211" s="17" t="s">
        <v>16</v>
      </c>
      <c r="O211" s="18"/>
      <c r="P211" s="104">
        <f t="shared" si="35"/>
        <v>80</v>
      </c>
      <c r="Q211" s="90">
        <v>15</v>
      </c>
      <c r="R211" s="43">
        <f t="shared" si="36"/>
        <v>30</v>
      </c>
    </row>
    <row r="212" spans="1:18" ht="24.6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+'8'!J216</f>
        <v>293</v>
      </c>
      <c r="F216" s="71"/>
      <c r="G216" s="46">
        <f t="shared" si="30"/>
        <v>293</v>
      </c>
      <c r="H216" s="78">
        <v>0</v>
      </c>
      <c r="I216" s="76">
        <v>0</v>
      </c>
      <c r="J216" s="46">
        <f t="shared" si="31"/>
        <v>293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+'8'!J217</f>
        <v>33</v>
      </c>
      <c r="F217" s="71"/>
      <c r="G217" s="46">
        <f t="shared" si="30"/>
        <v>33</v>
      </c>
      <c r="H217" s="78">
        <v>0</v>
      </c>
      <c r="I217" s="76">
        <v>0</v>
      </c>
      <c r="J217" s="46">
        <f t="shared" si="31"/>
        <v>33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+'8'!J218</f>
        <v>9</v>
      </c>
      <c r="F218" s="71"/>
      <c r="G218" s="46">
        <f t="shared" si="30"/>
        <v>9</v>
      </c>
      <c r="H218" s="78">
        <v>0</v>
      </c>
      <c r="I218" s="76">
        <v>0</v>
      </c>
      <c r="J218" s="46">
        <f t="shared" si="31"/>
        <v>9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+'8'!J224</f>
        <v>312</v>
      </c>
      <c r="F224" s="71"/>
      <c r="G224" s="46">
        <f t="shared" si="30"/>
        <v>312</v>
      </c>
      <c r="H224" s="78">
        <v>0</v>
      </c>
      <c r="I224" s="76">
        <v>0</v>
      </c>
      <c r="J224" s="46">
        <f t="shared" si="31"/>
        <v>312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+'8'!J235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 x14ac:dyDescent="0.65">
      <c r="A242" s="10">
        <v>238</v>
      </c>
      <c r="B242" s="10"/>
      <c r="C242" s="137" t="s">
        <v>1444</v>
      </c>
      <c r="D242" s="10" t="s">
        <v>805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1446</v>
      </c>
      <c r="D243" s="10" t="s">
        <v>434</v>
      </c>
      <c r="E243" s="64">
        <f>+'8'!J243</f>
        <v>15</v>
      </c>
      <c r="F243" s="71"/>
      <c r="G243" s="46">
        <f t="shared" ref="G243:G246" si="47">E243+F243</f>
        <v>15</v>
      </c>
      <c r="H243" s="78">
        <v>0</v>
      </c>
      <c r="I243" s="76">
        <v>0</v>
      </c>
      <c r="J243" s="46">
        <f t="shared" ref="J243:J246" si="48">+G243-H243-K243-I243</f>
        <v>14</v>
      </c>
      <c r="K243" s="72">
        <v>1</v>
      </c>
      <c r="L243" s="20">
        <v>35</v>
      </c>
      <c r="M243" s="65">
        <f t="shared" ref="M243:M246" si="49">+L243*K243</f>
        <v>35</v>
      </c>
      <c r="N243" s="17" t="s">
        <v>16</v>
      </c>
      <c r="O243" s="18">
        <v>20</v>
      </c>
      <c r="P243" s="104">
        <f t="shared" ref="P243:P246" si="50">SUM(M243-O243)</f>
        <v>15</v>
      </c>
      <c r="Q243" s="92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1448</v>
      </c>
      <c r="D244" s="10" t="s">
        <v>434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4.6" x14ac:dyDescent="0.65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 x14ac:dyDescent="0.65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 x14ac:dyDescent="0.65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4.6" x14ac:dyDescent="0.65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4.6" x14ac:dyDescent="0.65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2961.45</v>
      </c>
      <c r="S260" s="75"/>
    </row>
    <row r="261" spans="1:19" ht="25.5" customHeight="1" x14ac:dyDescent="0.6">
      <c r="A261" s="1"/>
      <c r="E261" s="1"/>
      <c r="F261" s="1"/>
      <c r="G261" s="24"/>
      <c r="H261" s="25"/>
      <c r="I261" s="25"/>
      <c r="J261" s="24"/>
      <c r="K261" s="189" t="s">
        <v>212</v>
      </c>
      <c r="L261" s="190"/>
      <c r="M261" s="30">
        <f>+O260</f>
        <v>0</v>
      </c>
      <c r="N261" s="27"/>
      <c r="O261" s="29"/>
    </row>
    <row r="262" spans="1:19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7990</v>
      </c>
    </row>
    <row r="263" spans="1:19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620</v>
      </c>
      <c r="O264" s="2">
        <v>100</v>
      </c>
      <c r="P264" s="2">
        <v>380</v>
      </c>
      <c r="Q264" s="88">
        <v>125</v>
      </c>
      <c r="R264" s="2">
        <v>15</v>
      </c>
    </row>
    <row r="265" spans="1:19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1640</v>
      </c>
      <c r="P267" s="122" t="s">
        <v>1434</v>
      </c>
      <c r="Q267" s="123" t="s">
        <v>1435</v>
      </c>
      <c r="R267" s="124" t="s">
        <v>1436</v>
      </c>
    </row>
    <row r="268" spans="1:19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5730</v>
      </c>
      <c r="P268" s="125"/>
      <c r="Q268" s="125"/>
      <c r="R268" s="125">
        <v>175</v>
      </c>
    </row>
    <row r="269" spans="1:19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5730</v>
      </c>
      <c r="P269" s="125"/>
      <c r="Q269" s="125"/>
      <c r="R269" s="125"/>
    </row>
    <row r="270" spans="1:19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/>
    </row>
    <row r="271" spans="1:19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  <c r="P271" s="126"/>
      <c r="Q271" s="126"/>
      <c r="R271" s="126"/>
    </row>
    <row r="272" spans="1:19" x14ac:dyDescent="0.6">
      <c r="J272" s="2"/>
      <c r="L272" s="2"/>
      <c r="P272" s="126"/>
      <c r="Q272" s="126"/>
      <c r="R272" s="126"/>
    </row>
    <row r="273" spans="10:18" ht="24.6" x14ac:dyDescent="0.65">
      <c r="J273" s="2"/>
      <c r="L273" s="73" t="s">
        <v>272</v>
      </c>
      <c r="M273" s="2" t="s">
        <v>307</v>
      </c>
      <c r="P273" s="127"/>
      <c r="Q273" s="127"/>
      <c r="R273" s="127"/>
    </row>
    <row r="274" spans="10:18" x14ac:dyDescent="0.6">
      <c r="J274" s="2"/>
      <c r="L274" s="2"/>
      <c r="P274" s="128">
        <f>SUM(P268:P273)</f>
        <v>0</v>
      </c>
      <c r="Q274" s="128">
        <f>SUM(Q268:Q273)</f>
        <v>0</v>
      </c>
      <c r="R274" s="128">
        <f>SUM(R268:R273)</f>
        <v>175</v>
      </c>
    </row>
    <row r="275" spans="10:18" x14ac:dyDescent="0.6">
      <c r="J275" s="2"/>
      <c r="L275" s="27" t="s">
        <v>1447</v>
      </c>
      <c r="M275" s="27"/>
      <c r="N275" s="27"/>
      <c r="P275" s="129" t="s">
        <v>1437</v>
      </c>
      <c r="Q275" s="130">
        <f>Q274*30/100</f>
        <v>0</v>
      </c>
      <c r="R275" s="130">
        <f>R274*30/100</f>
        <v>52.5</v>
      </c>
    </row>
    <row r="276" spans="10:18" x14ac:dyDescent="0.6">
      <c r="J276" s="2"/>
      <c r="L276" s="2"/>
      <c r="P276" s="129" t="s">
        <v>1438</v>
      </c>
      <c r="Q276" s="130">
        <f>Q275*7/100</f>
        <v>0</v>
      </c>
      <c r="R276" s="130">
        <f>R275*7/100</f>
        <v>3.6749999999999998</v>
      </c>
    </row>
    <row r="277" spans="10:18" x14ac:dyDescent="0.6">
      <c r="J277" s="2"/>
      <c r="L277" s="2"/>
      <c r="P277" s="131" t="s">
        <v>5</v>
      </c>
      <c r="Q277" s="132">
        <f>Q274-Q275-Q276</f>
        <v>0</v>
      </c>
      <c r="R277" s="132">
        <f>R274-R275-R276</f>
        <v>118.825</v>
      </c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46"/>
  <sheetViews>
    <sheetView zoomScale="70" zoomScaleNormal="70" workbookViewId="0">
      <pane xSplit="10" ySplit="4" topLeftCell="K281" activePane="bottomRight" state="frozen"/>
      <selection activeCell="L244" sqref="L244"/>
      <selection pane="topRight" activeCell="L244" sqref="L244"/>
      <selection pane="bottomLeft" activeCell="L244" sqref="L244"/>
      <selection pane="bottomRight" activeCell="M283" sqref="M283"/>
    </sheetView>
  </sheetViews>
  <sheetFormatPr defaultColWidth="9" defaultRowHeight="24" x14ac:dyDescent="0.6"/>
  <cols>
    <col min="1" max="1" width="6.69921875" style="2" customWidth="1"/>
    <col min="2" max="2" width="15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78" t="s">
        <v>1431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Q2" s="89"/>
    </row>
    <row r="3" spans="1:18" s="5" customFormat="1" ht="26.4" customHeight="1" x14ac:dyDescent="0.7">
      <c r="A3" s="191" t="s">
        <v>1</v>
      </c>
      <c r="B3" s="191" t="s">
        <v>1368</v>
      </c>
      <c r="C3" s="191" t="s">
        <v>2</v>
      </c>
      <c r="D3" s="191" t="s">
        <v>1369</v>
      </c>
      <c r="E3" s="193" t="s">
        <v>3</v>
      </c>
      <c r="F3" s="193" t="s">
        <v>4</v>
      </c>
      <c r="G3" s="193" t="s">
        <v>5</v>
      </c>
      <c r="H3" s="77" t="s">
        <v>6</v>
      </c>
      <c r="I3" s="179" t="s">
        <v>273</v>
      </c>
      <c r="J3" s="193" t="s">
        <v>7</v>
      </c>
      <c r="K3" s="194" t="s">
        <v>8</v>
      </c>
      <c r="L3" s="194"/>
      <c r="M3" s="194"/>
      <c r="N3" s="193" t="s">
        <v>9</v>
      </c>
      <c r="O3" s="195" t="s">
        <v>10</v>
      </c>
      <c r="Q3" s="196" t="s">
        <v>274</v>
      </c>
      <c r="R3" s="187" t="s">
        <v>275</v>
      </c>
    </row>
    <row r="4" spans="1:18" s="5" customFormat="1" ht="26.4" x14ac:dyDescent="0.7">
      <c r="A4" s="192"/>
      <c r="B4" s="192"/>
      <c r="C4" s="192"/>
      <c r="D4" s="192"/>
      <c r="E4" s="193"/>
      <c r="F4" s="193"/>
      <c r="G4" s="193"/>
      <c r="H4" s="77" t="s">
        <v>11</v>
      </c>
      <c r="I4" s="180"/>
      <c r="J4" s="193"/>
      <c r="K4" s="69" t="s">
        <v>12</v>
      </c>
      <c r="L4" s="70" t="s">
        <v>13</v>
      </c>
      <c r="M4" s="69" t="s">
        <v>14</v>
      </c>
      <c r="N4" s="193"/>
      <c r="O4" s="195"/>
      <c r="Q4" s="197"/>
      <c r="R4" s="188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+'9'!J5</f>
        <v>65</v>
      </c>
      <c r="F5" s="71"/>
      <c r="G5" s="46">
        <f t="shared" ref="G5:G26" si="0">E5+F5</f>
        <v>65</v>
      </c>
      <c r="H5" s="78">
        <v>0</v>
      </c>
      <c r="I5" s="76">
        <v>0</v>
      </c>
      <c r="J5" s="46">
        <f t="shared" ref="J5:J26" si="1">+G5-H5-K5-I5</f>
        <v>65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+'9'!J6</f>
        <v>118</v>
      </c>
      <c r="F6" s="71"/>
      <c r="G6" s="46">
        <f t="shared" si="0"/>
        <v>118</v>
      </c>
      <c r="H6" s="78">
        <v>0</v>
      </c>
      <c r="I6" s="76">
        <v>0</v>
      </c>
      <c r="J6" s="46">
        <f t="shared" si="1"/>
        <v>116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>
        <v>40</v>
      </c>
      <c r="P6" s="104">
        <f t="shared" ref="P6:P80" si="3">SUM(M6-O6)</f>
        <v>160</v>
      </c>
      <c r="Q6" s="90">
        <v>39.29</v>
      </c>
      <c r="R6" s="43">
        <f t="shared" ref="R6:R80" si="4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+'9'!J11</f>
        <v>15</v>
      </c>
      <c r="F11" s="71"/>
      <c r="G11" s="46">
        <f t="shared" si="0"/>
        <v>15</v>
      </c>
      <c r="H11" s="78">
        <v>0</v>
      </c>
      <c r="I11" s="76">
        <v>0</v>
      </c>
      <c r="J11" s="46">
        <f t="shared" si="1"/>
        <v>14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50</v>
      </c>
      <c r="P11" s="23">
        <f t="shared" si="3"/>
        <v>0</v>
      </c>
      <c r="Q11" s="90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+'9'!J15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+'9'!J16</f>
        <v>2</v>
      </c>
      <c r="F16" s="71"/>
      <c r="G16" s="46">
        <f t="shared" si="0"/>
        <v>2</v>
      </c>
      <c r="H16" s="78">
        <v>0</v>
      </c>
      <c r="I16" s="76">
        <v>0</v>
      </c>
      <c r="J16" s="46">
        <f t="shared" si="1"/>
        <v>2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+'9'!J20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+'9'!J21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6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+'9'!J22</f>
        <v>37</v>
      </c>
      <c r="F22" s="71"/>
      <c r="G22" s="46">
        <f t="shared" si="0"/>
        <v>37</v>
      </c>
      <c r="H22" s="78">
        <v>0</v>
      </c>
      <c r="I22" s="76">
        <v>0</v>
      </c>
      <c r="J22" s="46">
        <f t="shared" si="1"/>
        <v>36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20</v>
      </c>
      <c r="P22" s="104">
        <f t="shared" si="3"/>
        <v>80</v>
      </c>
      <c r="Q22" s="90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+'9'!J26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+'9'!J28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+'9'!J29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+'9'!J31</f>
        <v>24</v>
      </c>
      <c r="F31" s="71"/>
      <c r="G31" s="46">
        <f t="shared" si="5"/>
        <v>24</v>
      </c>
      <c r="H31" s="78">
        <v>0</v>
      </c>
      <c r="I31" s="76">
        <v>0</v>
      </c>
      <c r="J31" s="46">
        <f t="shared" si="6"/>
        <v>23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>
        <v>20</v>
      </c>
      <c r="P31" s="104">
        <f t="shared" si="3"/>
        <v>80</v>
      </c>
      <c r="Q31" s="90">
        <v>38.46</v>
      </c>
      <c r="R31" s="43">
        <f t="shared" si="4"/>
        <v>38.46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+'9'!J32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+'9'!J34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+'9'!J35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+'9'!J39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+'9'!J40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+'9'!J41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+'9'!J46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5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>
        <v>50</v>
      </c>
      <c r="P46" s="23">
        <f t="shared" si="3"/>
        <v>0</v>
      </c>
      <c r="Q46" s="90">
        <v>19.05</v>
      </c>
      <c r="R46" s="43">
        <f t="shared" si="4"/>
        <v>19.05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+'9'!J47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+'9'!J48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+'9'!J49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+'9'!J50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+'9'!J51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+'9'!J53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+'9'!J57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+'9'!J58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+'9'!J59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+'9'!J62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+'9'!J64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4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50</v>
      </c>
      <c r="P64" s="23">
        <f t="shared" si="3"/>
        <v>0</v>
      </c>
      <c r="Q64" s="90">
        <v>23.69</v>
      </c>
      <c r="R64" s="43">
        <f t="shared" si="4"/>
        <v>23.69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+'9'!J65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+'9'!J66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+'9'!J72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+'9'!J74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65">
      <c r="A76" s="10">
        <v>72</v>
      </c>
      <c r="B76" s="119" t="s">
        <v>1402</v>
      </c>
      <c r="C76" s="19" t="s">
        <v>1401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>
        <f>+'9'!J77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4.6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>
        <f>+'9'!J79</f>
        <v>0</v>
      </c>
      <c r="F79" s="71">
        <v>5</v>
      </c>
      <c r="G79" s="46">
        <f t="shared" si="5"/>
        <v>5</v>
      </c>
      <c r="H79" s="78">
        <v>0</v>
      </c>
      <c r="I79" s="76">
        <v>0</v>
      </c>
      <c r="J79" s="46">
        <f t="shared" si="6"/>
        <v>4</v>
      </c>
      <c r="K79" s="72">
        <v>1</v>
      </c>
      <c r="L79" s="21">
        <v>35</v>
      </c>
      <c r="M79" s="65">
        <f t="shared" si="2"/>
        <v>35</v>
      </c>
      <c r="N79" s="17" t="s">
        <v>16</v>
      </c>
      <c r="O79" s="18"/>
      <c r="P79" s="104">
        <f t="shared" si="3"/>
        <v>35</v>
      </c>
      <c r="Q79" s="90"/>
      <c r="R79" s="43">
        <f t="shared" si="4"/>
        <v>0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>
        <f>+'9'!J80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>
        <f>+'9'!J81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3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04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65">
      <c r="A82" s="10">
        <v>78</v>
      </c>
      <c r="B82" s="119" t="s">
        <v>1332</v>
      </c>
      <c r="C82" s="19" t="s">
        <v>1388</v>
      </c>
      <c r="D82" s="10" t="s">
        <v>566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9" t="s">
        <v>1404</v>
      </c>
      <c r="C86" s="19" t="s">
        <v>1403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1429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1430</v>
      </c>
      <c r="D88" s="10" t="s">
        <v>434</v>
      </c>
      <c r="E88" s="64">
        <f>+'9'!J88</f>
        <v>0</v>
      </c>
      <c r="F88" s="71">
        <v>100</v>
      </c>
      <c r="G88" s="46">
        <f t="shared" ref="G88" si="18">E88+F88</f>
        <v>100</v>
      </c>
      <c r="H88" s="78">
        <v>0</v>
      </c>
      <c r="I88" s="76">
        <v>0</v>
      </c>
      <c r="J88" s="46">
        <f t="shared" ref="J88" si="19">+G88-H88-K88-I88</f>
        <v>100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1405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 x14ac:dyDescent="0.65">
      <c r="A90" s="10">
        <v>86</v>
      </c>
      <c r="B90" s="119" t="s">
        <v>1407</v>
      </c>
      <c r="C90" s="19" t="s">
        <v>1406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>
        <f>+'9'!J93</f>
        <v>10</v>
      </c>
      <c r="F93" s="71"/>
      <c r="G93" s="46">
        <f t="shared" si="5"/>
        <v>10</v>
      </c>
      <c r="H93" s="78">
        <v>0</v>
      </c>
      <c r="I93" s="76">
        <v>0</v>
      </c>
      <c r="J93" s="46">
        <f t="shared" si="6"/>
        <v>10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9" t="s">
        <v>1408</v>
      </c>
      <c r="C99" s="19" t="s">
        <v>1371</v>
      </c>
      <c r="D99" s="10" t="s">
        <v>566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4.6" x14ac:dyDescent="0.65">
      <c r="A100" s="10">
        <v>96</v>
      </c>
      <c r="B100" s="119" t="s">
        <v>1409</v>
      </c>
      <c r="C100" s="19" t="s">
        <v>1384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 x14ac:dyDescent="0.65">
      <c r="A101" s="10">
        <v>97</v>
      </c>
      <c r="B101" s="119" t="s">
        <v>1410</v>
      </c>
      <c r="C101" s="19" t="s">
        <v>1385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1399</v>
      </c>
      <c r="D102" s="10" t="s">
        <v>566</v>
      </c>
      <c r="E102" s="64">
        <f>+'9'!J102</f>
        <v>3</v>
      </c>
      <c r="F102" s="71"/>
      <c r="G102" s="46">
        <f t="shared" ref="G102" si="28">E102+F102</f>
        <v>3</v>
      </c>
      <c r="H102" s="78">
        <v>0</v>
      </c>
      <c r="I102" s="76">
        <v>0</v>
      </c>
      <c r="J102" s="46">
        <f t="shared" ref="J102" si="29">+G102-H102-K102-I102</f>
        <v>3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5" customHeight="1" x14ac:dyDescent="0.65">
      <c r="A103" s="10">
        <v>99</v>
      </c>
      <c r="B103" s="119" t="s">
        <v>1411</v>
      </c>
      <c r="C103" s="19" t="s">
        <v>1392</v>
      </c>
      <c r="D103" s="10" t="s">
        <v>1393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65">
      <c r="A104" s="10">
        <v>100</v>
      </c>
      <c r="B104" s="119" t="s">
        <v>1412</v>
      </c>
      <c r="C104" s="19" t="s">
        <v>1391</v>
      </c>
      <c r="D104" s="10" t="s">
        <v>1393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65">
      <c r="A105" s="10">
        <v>101</v>
      </c>
      <c r="B105" s="119" t="s">
        <v>1413</v>
      </c>
      <c r="C105" s="19" t="s">
        <v>1394</v>
      </c>
      <c r="D105" s="10" t="s">
        <v>566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+'9'!J110</f>
        <v>5</v>
      </c>
      <c r="F110" s="71"/>
      <c r="G110" s="46">
        <f t="shared" si="23"/>
        <v>5</v>
      </c>
      <c r="H110" s="78">
        <v>0</v>
      </c>
      <c r="I110" s="76">
        <v>0</v>
      </c>
      <c r="J110" s="46">
        <f t="shared" si="24"/>
        <v>5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+'9'!J111</f>
        <v>5</v>
      </c>
      <c r="F111" s="71"/>
      <c r="G111" s="46">
        <f t="shared" si="23"/>
        <v>5</v>
      </c>
      <c r="H111" s="78">
        <v>0</v>
      </c>
      <c r="I111" s="76">
        <v>0</v>
      </c>
      <c r="J111" s="46">
        <f t="shared" si="24"/>
        <v>4</v>
      </c>
      <c r="K111" s="72">
        <v>1</v>
      </c>
      <c r="L111" s="20">
        <v>250</v>
      </c>
      <c r="M111" s="65">
        <f t="shared" si="7"/>
        <v>250</v>
      </c>
      <c r="N111" s="17" t="s">
        <v>16</v>
      </c>
      <c r="O111" s="18">
        <v>50</v>
      </c>
      <c r="P111" s="104">
        <f t="shared" si="8"/>
        <v>200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+'9'!J112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+'9'!J113</f>
        <v>17</v>
      </c>
      <c r="F113" s="71"/>
      <c r="G113" s="46">
        <f t="shared" si="23"/>
        <v>17</v>
      </c>
      <c r="H113" s="78">
        <v>0</v>
      </c>
      <c r="I113" s="76">
        <v>0</v>
      </c>
      <c r="J113" s="46">
        <f t="shared" si="24"/>
        <v>17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4.6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+'9'!J115</f>
        <v>25</v>
      </c>
      <c r="F115" s="71"/>
      <c r="G115" s="46">
        <f t="shared" si="23"/>
        <v>25</v>
      </c>
      <c r="H115" s="78">
        <v>0</v>
      </c>
      <c r="I115" s="76">
        <v>0</v>
      </c>
      <c r="J115" s="46">
        <f t="shared" si="24"/>
        <v>25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4.6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+'9'!J116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8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>
        <v>200</v>
      </c>
      <c r="P116" s="23">
        <f t="shared" si="8"/>
        <v>0</v>
      </c>
      <c r="Q116" s="90">
        <v>13.03</v>
      </c>
      <c r="R116" s="43">
        <f t="shared" si="9"/>
        <v>26.06</v>
      </c>
    </row>
    <row r="117" spans="1:18" ht="24.6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+'9'!J117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+'9'!J123</f>
        <v>4</v>
      </c>
      <c r="F123" s="71"/>
      <c r="G123" s="46">
        <f t="shared" si="23"/>
        <v>4</v>
      </c>
      <c r="H123" s="78">
        <v>0</v>
      </c>
      <c r="I123" s="76">
        <v>0</v>
      </c>
      <c r="J123" s="46">
        <f t="shared" si="24"/>
        <v>4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1414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+'9'!J131</f>
        <v>7</v>
      </c>
      <c r="F131" s="71"/>
      <c r="G131" s="46">
        <f t="shared" si="23"/>
        <v>7</v>
      </c>
      <c r="H131" s="78">
        <v>0</v>
      </c>
      <c r="I131" s="76">
        <v>0</v>
      </c>
      <c r="J131" s="46">
        <f t="shared" si="24"/>
        <v>7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+'9'!J132</f>
        <v>7</v>
      </c>
      <c r="F132" s="71"/>
      <c r="G132" s="46">
        <f t="shared" si="23"/>
        <v>7</v>
      </c>
      <c r="H132" s="78">
        <v>0</v>
      </c>
      <c r="I132" s="76">
        <v>0</v>
      </c>
      <c r="J132" s="46">
        <f t="shared" si="24"/>
        <v>7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+'9'!J133</f>
        <v>8</v>
      </c>
      <c r="F133" s="71"/>
      <c r="G133" s="46">
        <f t="shared" si="23"/>
        <v>8</v>
      </c>
      <c r="H133" s="78">
        <v>0</v>
      </c>
      <c r="I133" s="76">
        <v>0</v>
      </c>
      <c r="J133" s="46">
        <f t="shared" si="24"/>
        <v>8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4.6" x14ac:dyDescent="0.65">
      <c r="A134" s="10">
        <v>130</v>
      </c>
      <c r="B134" s="119" t="s">
        <v>1416</v>
      </c>
      <c r="C134" s="19" t="s">
        <v>1415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 x14ac:dyDescent="0.65">
      <c r="A135" s="10">
        <v>131</v>
      </c>
      <c r="B135" s="119" t="s">
        <v>1418</v>
      </c>
      <c r="C135" s="19" t="s">
        <v>1417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 x14ac:dyDescent="0.65">
      <c r="A136" s="10">
        <v>132</v>
      </c>
      <c r="B136" s="119" t="s">
        <v>1420</v>
      </c>
      <c r="C136" s="19" t="s">
        <v>1419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1421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+'9'!J154</f>
        <v>4</v>
      </c>
      <c r="F154" s="71"/>
      <c r="G154" s="46">
        <f t="shared" si="23"/>
        <v>4</v>
      </c>
      <c r="H154" s="78">
        <v>0</v>
      </c>
      <c r="I154" s="76">
        <v>0</v>
      </c>
      <c r="J154" s="46">
        <f t="shared" si="24"/>
        <v>4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+'9'!J172</f>
        <v>9</v>
      </c>
      <c r="F172" s="71"/>
      <c r="G172" s="46">
        <f t="shared" si="30"/>
        <v>9</v>
      </c>
      <c r="H172" s="78">
        <v>0</v>
      </c>
      <c r="I172" s="76">
        <v>0</v>
      </c>
      <c r="J172" s="46">
        <f t="shared" si="31"/>
        <v>9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65">
      <c r="A173" s="10">
        <v>169</v>
      </c>
      <c r="B173" s="119" t="s">
        <v>1425</v>
      </c>
      <c r="C173" s="19" t="s">
        <v>1422</v>
      </c>
      <c r="D173" s="10" t="s">
        <v>566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4.6" x14ac:dyDescent="0.65">
      <c r="A174" s="10">
        <v>170</v>
      </c>
      <c r="B174" s="10" t="s">
        <v>978</v>
      </c>
      <c r="C174" s="19" t="s">
        <v>1400</v>
      </c>
      <c r="D174" s="10" t="s">
        <v>566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+'9'!J175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 x14ac:dyDescent="0.65">
      <c r="A176" s="10">
        <v>172</v>
      </c>
      <c r="B176" s="119" t="s">
        <v>1424</v>
      </c>
      <c r="C176" s="19" t="s">
        <v>1423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+'9'!J180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+'9'!J185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1387</v>
      </c>
      <c r="D186" s="10" t="s">
        <v>566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9" t="s">
        <v>1426</v>
      </c>
      <c r="C187" s="19" t="s">
        <v>1395</v>
      </c>
      <c r="D187" s="10" t="s">
        <v>566</v>
      </c>
      <c r="E187" s="64">
        <f>+'9'!J187</f>
        <v>12</v>
      </c>
      <c r="F187" s="71"/>
      <c r="G187" s="46">
        <f>E187+F187</f>
        <v>12</v>
      </c>
      <c r="H187" s="78">
        <v>0</v>
      </c>
      <c r="I187" s="76">
        <v>0</v>
      </c>
      <c r="J187" s="46">
        <f>+G187-H187-K187-I187</f>
        <v>12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9" t="s">
        <v>1427</v>
      </c>
      <c r="C188" s="19" t="s">
        <v>1396</v>
      </c>
      <c r="D188" s="10" t="s">
        <v>566</v>
      </c>
      <c r="E188" s="64">
        <f>+'9'!J188</f>
        <v>14</v>
      </c>
      <c r="F188" s="71"/>
      <c r="G188" s="46">
        <f>E188+F188</f>
        <v>14</v>
      </c>
      <c r="H188" s="78">
        <v>0</v>
      </c>
      <c r="I188" s="76">
        <v>0</v>
      </c>
      <c r="J188" s="46">
        <f>+G188-H188-K188-I188</f>
        <v>14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9" t="s">
        <v>1428</v>
      </c>
      <c r="C189" s="19" t="s">
        <v>1397</v>
      </c>
      <c r="D189" s="10" t="s">
        <v>566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 x14ac:dyDescent="0.65">
      <c r="A190" s="10">
        <v>186</v>
      </c>
      <c r="B190" s="119" t="s">
        <v>1206</v>
      </c>
      <c r="C190" s="19" t="s">
        <v>1386</v>
      </c>
      <c r="D190" s="10" t="s">
        <v>606</v>
      </c>
      <c r="E190" s="64">
        <f>+'9'!J190</f>
        <v>6</v>
      </c>
      <c r="F190" s="71"/>
      <c r="G190" s="46">
        <f t="shared" si="30"/>
        <v>6</v>
      </c>
      <c r="H190" s="78">
        <v>0</v>
      </c>
      <c r="I190" s="76">
        <v>0</v>
      </c>
      <c r="J190" s="46">
        <f t="shared" si="31"/>
        <v>6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+'9'!J193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+'9'!J194</f>
        <v>8</v>
      </c>
      <c r="F194" s="71"/>
      <c r="G194" s="46">
        <f t="shared" si="30"/>
        <v>8</v>
      </c>
      <c r="H194" s="78">
        <v>0</v>
      </c>
      <c r="I194" s="76">
        <v>0</v>
      </c>
      <c r="J194" s="46">
        <f t="shared" si="31"/>
        <v>8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+'9'!J195</f>
        <v>4</v>
      </c>
      <c r="F195" s="71"/>
      <c r="G195" s="46">
        <f t="shared" si="30"/>
        <v>4</v>
      </c>
      <c r="H195" s="78">
        <v>0</v>
      </c>
      <c r="I195" s="76">
        <v>0</v>
      </c>
      <c r="J195" s="46">
        <f t="shared" si="31"/>
        <v>4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+'9'!J196</f>
        <v>3</v>
      </c>
      <c r="F196" s="71"/>
      <c r="G196" s="46">
        <f t="shared" si="30"/>
        <v>3</v>
      </c>
      <c r="H196" s="78">
        <v>0</v>
      </c>
      <c r="I196" s="76">
        <v>0</v>
      </c>
      <c r="J196" s="46">
        <f t="shared" si="31"/>
        <v>3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+'9'!J198</f>
        <v>25</v>
      </c>
      <c r="F198" s="71"/>
      <c r="G198" s="46">
        <f t="shared" si="30"/>
        <v>25</v>
      </c>
      <c r="H198" s="78">
        <v>0</v>
      </c>
      <c r="I198" s="76">
        <v>0</v>
      </c>
      <c r="J198" s="46">
        <f t="shared" si="31"/>
        <v>25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4.6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+'9'!J205</f>
        <v>21</v>
      </c>
      <c r="F205" s="71"/>
      <c r="G205" s="46">
        <f t="shared" si="30"/>
        <v>21</v>
      </c>
      <c r="H205" s="78">
        <v>0</v>
      </c>
      <c r="I205" s="76">
        <v>0</v>
      </c>
      <c r="J205" s="46">
        <f t="shared" si="31"/>
        <v>21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1398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+'9'!J208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3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+'9'!J209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+'9'!J211</f>
        <v>2</v>
      </c>
      <c r="F211" s="71"/>
      <c r="G211" s="46">
        <f t="shared" si="30"/>
        <v>2</v>
      </c>
      <c r="H211" s="78">
        <v>0</v>
      </c>
      <c r="I211" s="76">
        <v>0</v>
      </c>
      <c r="J211" s="46">
        <f t="shared" si="31"/>
        <v>2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+'9'!J216</f>
        <v>293</v>
      </c>
      <c r="F216" s="71"/>
      <c r="G216" s="46">
        <f t="shared" si="30"/>
        <v>293</v>
      </c>
      <c r="H216" s="78">
        <v>0</v>
      </c>
      <c r="I216" s="76">
        <v>0</v>
      </c>
      <c r="J216" s="46">
        <f t="shared" si="31"/>
        <v>243</v>
      </c>
      <c r="K216" s="72">
        <v>50</v>
      </c>
      <c r="L216" s="20">
        <v>10</v>
      </c>
      <c r="M216" s="65">
        <f t="shared" si="34"/>
        <v>500</v>
      </c>
      <c r="N216" s="17" t="s">
        <v>16</v>
      </c>
      <c r="O216" s="18">
        <v>500</v>
      </c>
      <c r="P216" s="23">
        <f t="shared" si="35"/>
        <v>0</v>
      </c>
      <c r="Q216" s="92"/>
      <c r="R216" s="43">
        <f t="shared" si="36"/>
        <v>0</v>
      </c>
    </row>
    <row r="217" spans="1:18" ht="24.6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+'9'!J217</f>
        <v>33</v>
      </c>
      <c r="F217" s="71">
        <v>96</v>
      </c>
      <c r="G217" s="46">
        <f t="shared" si="30"/>
        <v>129</v>
      </c>
      <c r="H217" s="78">
        <v>0</v>
      </c>
      <c r="I217" s="76">
        <v>0</v>
      </c>
      <c r="J217" s="46">
        <f t="shared" si="31"/>
        <v>129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+'9'!J218</f>
        <v>9</v>
      </c>
      <c r="F218" s="71"/>
      <c r="G218" s="46">
        <f t="shared" si="30"/>
        <v>9</v>
      </c>
      <c r="H218" s="78">
        <v>0</v>
      </c>
      <c r="I218" s="76">
        <v>0</v>
      </c>
      <c r="J218" s="46">
        <f t="shared" si="31"/>
        <v>9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+'9'!J224</f>
        <v>312</v>
      </c>
      <c r="F224" s="71"/>
      <c r="G224" s="46">
        <f t="shared" si="30"/>
        <v>312</v>
      </c>
      <c r="H224" s="78">
        <v>0</v>
      </c>
      <c r="I224" s="76">
        <v>0</v>
      </c>
      <c r="J224" s="46">
        <f t="shared" si="31"/>
        <v>262</v>
      </c>
      <c r="K224" s="72">
        <v>50</v>
      </c>
      <c r="L224" s="20">
        <v>4</v>
      </c>
      <c r="M224" s="65">
        <f t="shared" si="34"/>
        <v>200</v>
      </c>
      <c r="N224" s="17" t="s">
        <v>16</v>
      </c>
      <c r="O224" s="18">
        <v>200</v>
      </c>
      <c r="P224" s="23">
        <f t="shared" si="35"/>
        <v>0</v>
      </c>
      <c r="Q224" s="92"/>
      <c r="R224" s="43">
        <f t="shared" si="36"/>
        <v>0</v>
      </c>
    </row>
    <row r="225" spans="1:18" ht="24.6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+'9'!J226</f>
        <v>0</v>
      </c>
      <c r="F226" s="71">
        <v>100</v>
      </c>
      <c r="G226" s="46">
        <f t="shared" si="30"/>
        <v>100</v>
      </c>
      <c r="H226" s="78">
        <v>0</v>
      </c>
      <c r="I226" s="76">
        <v>0</v>
      </c>
      <c r="J226" s="46">
        <f t="shared" si="31"/>
        <v>100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+'9'!J227</f>
        <v>0</v>
      </c>
      <c r="F227" s="71">
        <v>196</v>
      </c>
      <c r="G227" s="46">
        <f t="shared" si="30"/>
        <v>196</v>
      </c>
      <c r="H227" s="78">
        <v>0</v>
      </c>
      <c r="I227" s="76">
        <v>0</v>
      </c>
      <c r="J227" s="46">
        <f t="shared" si="31"/>
        <v>146</v>
      </c>
      <c r="K227" s="72">
        <v>50</v>
      </c>
      <c r="L227" s="20">
        <v>25</v>
      </c>
      <c r="M227" s="65">
        <f t="shared" si="34"/>
        <v>1250</v>
      </c>
      <c r="N227" s="17" t="s">
        <v>16</v>
      </c>
      <c r="O227" s="18"/>
      <c r="P227" s="104">
        <f t="shared" si="35"/>
        <v>1250</v>
      </c>
      <c r="Q227" s="90"/>
      <c r="R227" s="43">
        <f t="shared" si="36"/>
        <v>0</v>
      </c>
    </row>
    <row r="228" spans="1:18" ht="24.6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+'9'!J235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 x14ac:dyDescent="0.65">
      <c r="A242" s="10">
        <v>238</v>
      </c>
      <c r="B242" s="10"/>
      <c r="C242" s="137" t="s">
        <v>1444</v>
      </c>
      <c r="D242" s="10" t="s">
        <v>805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1446</v>
      </c>
      <c r="D243" s="10" t="s">
        <v>434</v>
      </c>
      <c r="E243" s="64">
        <f>+'9'!J243</f>
        <v>14</v>
      </c>
      <c r="F243" s="71"/>
      <c r="G243" s="46">
        <f t="shared" ref="G243:G246" si="47">E243+F243</f>
        <v>14</v>
      </c>
      <c r="H243" s="78">
        <v>0</v>
      </c>
      <c r="I243" s="76">
        <v>0</v>
      </c>
      <c r="J243" s="46">
        <f t="shared" ref="J243:J246" si="48">+G243-H243-K243-I243</f>
        <v>14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1448</v>
      </c>
      <c r="D244" s="10" t="s">
        <v>434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4.6" x14ac:dyDescent="0.65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 x14ac:dyDescent="0.65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 x14ac:dyDescent="0.65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4.6" x14ac:dyDescent="0.65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4.6" x14ac:dyDescent="0.65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240.96000000000004</v>
      </c>
      <c r="S260" s="75"/>
    </row>
    <row r="261" spans="1:19" ht="25.5" customHeight="1" x14ac:dyDescent="0.6">
      <c r="A261" s="1"/>
      <c r="E261" s="1"/>
      <c r="F261" s="1"/>
      <c r="G261" s="24"/>
      <c r="H261" s="25"/>
      <c r="I261" s="25"/>
      <c r="J261" s="24"/>
      <c r="K261" s="189" t="s">
        <v>212</v>
      </c>
      <c r="L261" s="190"/>
      <c r="M261" s="30">
        <f>+O260</f>
        <v>0</v>
      </c>
      <c r="N261" s="27"/>
      <c r="O261" s="29"/>
    </row>
    <row r="262" spans="1:19" ht="24.6" x14ac:dyDescent="0.65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3040</v>
      </c>
    </row>
    <row r="263" spans="1:19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290</v>
      </c>
      <c r="O264" s="2">
        <v>290</v>
      </c>
    </row>
    <row r="265" spans="1:19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1180</v>
      </c>
      <c r="P267" s="122" t="s">
        <v>1434</v>
      </c>
      <c r="Q267" s="123" t="s">
        <v>1435</v>
      </c>
      <c r="R267" s="124" t="s">
        <v>1436</v>
      </c>
    </row>
    <row r="268" spans="1:19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1570</v>
      </c>
      <c r="P268" s="125"/>
      <c r="Q268" s="125"/>
      <c r="R268" s="125">
        <v>520</v>
      </c>
    </row>
    <row r="269" spans="1:19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1570</v>
      </c>
      <c r="P269" s="125"/>
      <c r="Q269" s="125"/>
      <c r="R269" s="125"/>
    </row>
    <row r="270" spans="1:19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/>
    </row>
    <row r="271" spans="1:19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  <c r="P271" s="126"/>
      <c r="Q271" s="126"/>
      <c r="R271" s="126"/>
    </row>
    <row r="272" spans="1:19" x14ac:dyDescent="0.6">
      <c r="J272" s="2"/>
      <c r="L272" s="2"/>
      <c r="P272" s="126"/>
      <c r="Q272" s="126"/>
      <c r="R272" s="126"/>
    </row>
    <row r="273" spans="10:18" ht="24.6" x14ac:dyDescent="0.65">
      <c r="J273" s="2"/>
      <c r="L273" s="73" t="s">
        <v>272</v>
      </c>
      <c r="M273" s="2" t="s">
        <v>307</v>
      </c>
      <c r="P273" s="127"/>
      <c r="Q273" s="127"/>
      <c r="R273" s="127"/>
    </row>
    <row r="274" spans="10:18" x14ac:dyDescent="0.6">
      <c r="J274" s="2"/>
      <c r="L274" s="2"/>
      <c r="P274" s="128">
        <f>SUM(P268:P273)</f>
        <v>0</v>
      </c>
      <c r="Q274" s="128">
        <f>SUM(Q268:Q273)</f>
        <v>0</v>
      </c>
      <c r="R274" s="128">
        <f>SUM(R268:R273)</f>
        <v>520</v>
      </c>
    </row>
    <row r="275" spans="10:18" x14ac:dyDescent="0.6">
      <c r="J275" s="2"/>
      <c r="L275" s="2"/>
      <c r="P275" s="129" t="s">
        <v>1437</v>
      </c>
      <c r="Q275" s="130">
        <f>Q274*30/100</f>
        <v>0</v>
      </c>
      <c r="R275" s="130">
        <f>R274*30/100</f>
        <v>156</v>
      </c>
    </row>
    <row r="276" spans="10:18" x14ac:dyDescent="0.6">
      <c r="J276" s="2"/>
      <c r="L276" s="2"/>
      <c r="P276" s="129" t="s">
        <v>1438</v>
      </c>
      <c r="Q276" s="130">
        <f>Q275*7/100</f>
        <v>0</v>
      </c>
      <c r="R276" s="130">
        <f>R275*7/100</f>
        <v>10.92</v>
      </c>
    </row>
    <row r="277" spans="10:18" x14ac:dyDescent="0.6">
      <c r="J277" s="2"/>
      <c r="L277" s="2"/>
      <c r="P277" s="131" t="s">
        <v>5</v>
      </c>
      <c r="Q277" s="132">
        <f>Q274-Q275-Q276</f>
        <v>0</v>
      </c>
      <c r="R277" s="132">
        <f>R274-R275-R276</f>
        <v>353.08</v>
      </c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 filterMode="1">
    <tabColor rgb="FFFFCCFF"/>
  </sheetPr>
  <dimension ref="A1:T346"/>
  <sheetViews>
    <sheetView zoomScale="70" zoomScaleNormal="70" workbookViewId="0">
      <pane xSplit="10" ySplit="4" topLeftCell="K27" activePane="bottomRight" state="frozen"/>
      <selection activeCell="C245" sqref="C245"/>
      <selection pane="topRight" activeCell="C245" sqref="C245"/>
      <selection pane="bottomLeft" activeCell="C245" sqref="C245"/>
      <selection pane="bottomRight" activeCell="K88" sqref="K88"/>
    </sheetView>
  </sheetViews>
  <sheetFormatPr defaultColWidth="9" defaultRowHeight="24" x14ac:dyDescent="0.6"/>
  <cols>
    <col min="1" max="1" width="6.69921875" style="2" customWidth="1"/>
    <col min="2" max="2" width="15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78" t="s">
        <v>1431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Q2" s="89"/>
    </row>
    <row r="3" spans="1:18" s="5" customFormat="1" ht="26.4" customHeight="1" x14ac:dyDescent="0.7">
      <c r="A3" s="191" t="s">
        <v>1</v>
      </c>
      <c r="B3" s="191" t="s">
        <v>1368</v>
      </c>
      <c r="C3" s="191" t="s">
        <v>2</v>
      </c>
      <c r="D3" s="191" t="s">
        <v>1369</v>
      </c>
      <c r="E3" s="193" t="s">
        <v>3</v>
      </c>
      <c r="F3" s="193" t="s">
        <v>4</v>
      </c>
      <c r="G3" s="193" t="s">
        <v>5</v>
      </c>
      <c r="H3" s="77" t="s">
        <v>6</v>
      </c>
      <c r="I3" s="179" t="s">
        <v>273</v>
      </c>
      <c r="J3" s="193" t="s">
        <v>7</v>
      </c>
      <c r="K3" s="194" t="s">
        <v>8</v>
      </c>
      <c r="L3" s="194"/>
      <c r="M3" s="194"/>
      <c r="N3" s="193" t="s">
        <v>9</v>
      </c>
      <c r="O3" s="195" t="s">
        <v>10</v>
      </c>
      <c r="Q3" s="196" t="s">
        <v>274</v>
      </c>
      <c r="R3" s="187" t="s">
        <v>275</v>
      </c>
    </row>
    <row r="4" spans="1:18" s="5" customFormat="1" ht="26.4" x14ac:dyDescent="0.7">
      <c r="A4" s="192"/>
      <c r="B4" s="192"/>
      <c r="C4" s="192"/>
      <c r="D4" s="192"/>
      <c r="E4" s="193"/>
      <c r="F4" s="193"/>
      <c r="G4" s="193"/>
      <c r="H4" s="77" t="s">
        <v>11</v>
      </c>
      <c r="I4" s="180"/>
      <c r="J4" s="193"/>
      <c r="K4" s="69" t="s">
        <v>12</v>
      </c>
      <c r="L4" s="70" t="s">
        <v>13</v>
      </c>
      <c r="M4" s="69" t="s">
        <v>14</v>
      </c>
      <c r="N4" s="193"/>
      <c r="O4" s="195"/>
      <c r="Q4" s="197"/>
      <c r="R4" s="188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+'10'!J5</f>
        <v>65</v>
      </c>
      <c r="F5" s="71"/>
      <c r="G5" s="46">
        <f t="shared" ref="G5:G26" si="0">E5+F5</f>
        <v>65</v>
      </c>
      <c r="H5" s="78">
        <v>0</v>
      </c>
      <c r="I5" s="76">
        <v>0</v>
      </c>
      <c r="J5" s="46">
        <f t="shared" ref="J5:J26" si="1">+G5-H5-K5-I5</f>
        <v>44</v>
      </c>
      <c r="K5" s="72">
        <v>21</v>
      </c>
      <c r="L5" s="15">
        <v>50</v>
      </c>
      <c r="M5" s="65">
        <f>+L5*K5</f>
        <v>1050</v>
      </c>
      <c r="N5" s="17" t="s">
        <v>16</v>
      </c>
      <c r="O5" s="18">
        <v>200</v>
      </c>
      <c r="P5" s="23">
        <f>SUM(M5-O5)</f>
        <v>850</v>
      </c>
      <c r="Q5" s="90">
        <v>22.48</v>
      </c>
      <c r="R5" s="43">
        <f>+K5*Q5</f>
        <v>472.08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+'10'!J6</f>
        <v>116</v>
      </c>
      <c r="F6" s="71"/>
      <c r="G6" s="46">
        <f t="shared" si="0"/>
        <v>116</v>
      </c>
      <c r="H6" s="78">
        <v>0</v>
      </c>
      <c r="I6" s="76">
        <v>0</v>
      </c>
      <c r="J6" s="46">
        <f t="shared" si="1"/>
        <v>99</v>
      </c>
      <c r="K6" s="72">
        <v>17</v>
      </c>
      <c r="L6" s="15">
        <v>100</v>
      </c>
      <c r="M6" s="65">
        <f t="shared" ref="M6:M80" si="2">+L6*K6</f>
        <v>1700</v>
      </c>
      <c r="N6" s="17" t="s">
        <v>16</v>
      </c>
      <c r="O6" s="18">
        <v>350</v>
      </c>
      <c r="P6" s="23">
        <f t="shared" ref="P6:P80" si="3">SUM(M6-O6)</f>
        <v>1350</v>
      </c>
      <c r="Q6" s="90">
        <v>39.29</v>
      </c>
      <c r="R6" s="43">
        <f t="shared" ref="R6:R80" si="4">+K6*Q6</f>
        <v>667.93</v>
      </c>
    </row>
    <row r="7" spans="1:18" ht="24.6" hidden="1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hidden="1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hidden="1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hidden="1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hidden="1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+'10'!J11</f>
        <v>14</v>
      </c>
      <c r="F11" s="71"/>
      <c r="G11" s="46">
        <f t="shared" si="0"/>
        <v>14</v>
      </c>
      <c r="H11" s="78">
        <v>0</v>
      </c>
      <c r="I11" s="76">
        <v>0</v>
      </c>
      <c r="J11" s="46">
        <f t="shared" si="1"/>
        <v>14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4.6" hidden="1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hidden="1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hidden="1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hidden="1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+'10'!J15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hidden="1" x14ac:dyDescent="0.65">
      <c r="A16" s="10">
        <v>12</v>
      </c>
      <c r="B16" s="10"/>
      <c r="C16" s="19" t="s">
        <v>304</v>
      </c>
      <c r="D16" s="10" t="s">
        <v>434</v>
      </c>
      <c r="E16" s="64">
        <f>+'10'!J16</f>
        <v>2</v>
      </c>
      <c r="F16" s="71"/>
      <c r="G16" s="46">
        <f t="shared" si="0"/>
        <v>2</v>
      </c>
      <c r="H16" s="78">
        <v>0</v>
      </c>
      <c r="I16" s="76">
        <v>0</v>
      </c>
      <c r="J16" s="46">
        <f t="shared" si="1"/>
        <v>2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hidden="1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hidden="1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 hidden="1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hidden="1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+'10'!J20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hidden="1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+'10'!J21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6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+'10'!J22</f>
        <v>36</v>
      </c>
      <c r="F22" s="71"/>
      <c r="G22" s="46">
        <f t="shared" si="0"/>
        <v>36</v>
      </c>
      <c r="H22" s="78">
        <v>0</v>
      </c>
      <c r="I22" s="76">
        <v>0</v>
      </c>
      <c r="J22" s="46">
        <f t="shared" si="1"/>
        <v>35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23">
        <f t="shared" si="3"/>
        <v>100</v>
      </c>
      <c r="Q22" s="90">
        <v>26.6</v>
      </c>
      <c r="R22" s="43">
        <f t="shared" si="4"/>
        <v>26.6</v>
      </c>
    </row>
    <row r="23" spans="1:18" ht="24.6" hidden="1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1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23">
        <f t="shared" si="3"/>
        <v>100</v>
      </c>
      <c r="Q24" s="90">
        <v>40.51</v>
      </c>
      <c r="R24" s="43">
        <f t="shared" si="4"/>
        <v>40.51</v>
      </c>
    </row>
    <row r="25" spans="1:18" ht="24.6" hidden="1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hidden="1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+'10'!J26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+'10'!J27</f>
        <v>0</v>
      </c>
      <c r="F27" s="71">
        <v>22</v>
      </c>
      <c r="G27" s="46">
        <f t="shared" ref="G27:G93" si="5">E27+F27</f>
        <v>22</v>
      </c>
      <c r="H27" s="78">
        <v>0</v>
      </c>
      <c r="I27" s="76">
        <v>0</v>
      </c>
      <c r="J27" s="46">
        <f t="shared" ref="J27:J93" si="6">+G27-H27-K27-I27</f>
        <v>13</v>
      </c>
      <c r="K27" s="72">
        <v>9</v>
      </c>
      <c r="L27" s="15">
        <v>100</v>
      </c>
      <c r="M27" s="65">
        <f t="shared" si="2"/>
        <v>900</v>
      </c>
      <c r="N27" s="17" t="s">
        <v>16</v>
      </c>
      <c r="O27" s="18">
        <v>450</v>
      </c>
      <c r="P27" s="23">
        <f t="shared" si="3"/>
        <v>450</v>
      </c>
      <c r="Q27" s="90">
        <v>31.62</v>
      </c>
      <c r="R27" s="43">
        <f t="shared" si="4"/>
        <v>284.58</v>
      </c>
    </row>
    <row r="28" spans="1:18" ht="24.6" hidden="1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+'10'!J28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 hidden="1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+'10'!J29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hidden="1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hidden="1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+'10'!J31</f>
        <v>23</v>
      </c>
      <c r="F31" s="71"/>
      <c r="G31" s="46">
        <f t="shared" si="5"/>
        <v>23</v>
      </c>
      <c r="H31" s="78">
        <v>0</v>
      </c>
      <c r="I31" s="76">
        <v>0</v>
      </c>
      <c r="J31" s="46">
        <f t="shared" si="6"/>
        <v>23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4.6" hidden="1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+'10'!J32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 hidden="1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hidden="1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+'10'!J34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hidden="1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+'10'!J35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hidden="1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hidden="1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hidden="1" x14ac:dyDescent="0.65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hidden="1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+'10'!J39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 hidden="1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+'10'!J40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 hidden="1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+'10'!J41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 hidden="1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hidden="1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hidden="1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 hidden="1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hidden="1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+'10'!J46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 hidden="1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+'10'!J47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 hidden="1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+'10'!J48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hidden="1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+'10'!J49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 hidden="1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+'10'!J50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 hidden="1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+'10'!J51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hidden="1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hidden="1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+'10'!J53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 hidden="1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hidden="1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hidden="1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hidden="1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+'10'!J57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hidden="1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+'10'!J58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hidden="1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+'10'!J59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hidden="1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hidden="1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hidden="1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+'10'!J62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hidden="1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hidden="1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+'10'!J64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hidden="1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+'10'!J65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+'10'!J66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0</v>
      </c>
      <c r="K66" s="72">
        <v>3</v>
      </c>
      <c r="L66" s="15">
        <v>50</v>
      </c>
      <c r="M66" s="65">
        <f t="shared" si="2"/>
        <v>150</v>
      </c>
      <c r="N66" s="17" t="s">
        <v>16</v>
      </c>
      <c r="O66" s="18"/>
      <c r="P66" s="23">
        <f t="shared" si="3"/>
        <v>150</v>
      </c>
      <c r="Q66" s="90">
        <v>23.12</v>
      </c>
      <c r="R66" s="43">
        <f t="shared" si="4"/>
        <v>69.36</v>
      </c>
    </row>
    <row r="67" spans="1:18" ht="24.6" hidden="1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 hidden="1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 hidden="1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hidden="1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hidden="1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hidden="1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+'10'!J72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hidden="1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 hidden="1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+'10'!J74</f>
        <v>6</v>
      </c>
      <c r="F74" s="71"/>
      <c r="G74" s="46">
        <f t="shared" si="5"/>
        <v>6</v>
      </c>
      <c r="H74" s="78">
        <v>1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 hidden="1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hidden="1" customHeight="1" x14ac:dyDescent="0.65">
      <c r="A76" s="10">
        <v>72</v>
      </c>
      <c r="B76" s="119" t="s">
        <v>1402</v>
      </c>
      <c r="C76" s="19" t="s">
        <v>1401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>
        <f>+'10'!J77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5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2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4.6" hidden="1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>
        <f>+'10'!J79</f>
        <v>4</v>
      </c>
      <c r="F79" s="71"/>
      <c r="G79" s="46">
        <f t="shared" si="5"/>
        <v>4</v>
      </c>
      <c r="H79" s="78">
        <v>0</v>
      </c>
      <c r="I79" s="76">
        <v>0</v>
      </c>
      <c r="J79" s="46">
        <f t="shared" si="6"/>
        <v>3</v>
      </c>
      <c r="K79" s="72">
        <v>1</v>
      </c>
      <c r="L79" s="21">
        <v>35</v>
      </c>
      <c r="M79" s="65">
        <f t="shared" si="2"/>
        <v>35</v>
      </c>
      <c r="N79" s="17" t="s">
        <v>16</v>
      </c>
      <c r="O79" s="18"/>
      <c r="P79" s="23">
        <f t="shared" si="3"/>
        <v>35</v>
      </c>
      <c r="Q79" s="90"/>
      <c r="R79" s="43">
        <f t="shared" si="4"/>
        <v>0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>
        <f>+'10'!J80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4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23">
        <f t="shared" si="3"/>
        <v>55</v>
      </c>
      <c r="Q80" s="90">
        <v>14.35</v>
      </c>
      <c r="R80" s="43">
        <f t="shared" si="4"/>
        <v>14.35</v>
      </c>
    </row>
    <row r="81" spans="1:18" ht="24.6" hidden="1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>
        <f>+'10'!J81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hidden="1" customHeight="1" x14ac:dyDescent="0.65">
      <c r="A82" s="10">
        <v>78</v>
      </c>
      <c r="B82" s="119" t="s">
        <v>1332</v>
      </c>
      <c r="C82" s="19" t="s">
        <v>1388</v>
      </c>
      <c r="D82" s="10" t="s">
        <v>566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hidden="1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hidden="1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hidden="1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hidden="1" x14ac:dyDescent="0.65">
      <c r="A86" s="10">
        <v>82</v>
      </c>
      <c r="B86" s="119" t="s">
        <v>1404</v>
      </c>
      <c r="C86" s="19" t="s">
        <v>1403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 hidden="1" x14ac:dyDescent="0.65">
      <c r="A87" s="10">
        <v>83</v>
      </c>
      <c r="B87" s="10">
        <v>1300015</v>
      </c>
      <c r="C87" s="19" t="s">
        <v>1429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1430</v>
      </c>
      <c r="D88" s="10" t="s">
        <v>434</v>
      </c>
      <c r="E88" s="64">
        <f>+'10'!J88</f>
        <v>100</v>
      </c>
      <c r="F88" s="71"/>
      <c r="G88" s="46">
        <f t="shared" ref="G88" si="18">E88+F88</f>
        <v>100</v>
      </c>
      <c r="H88" s="78">
        <v>0</v>
      </c>
      <c r="I88" s="76">
        <v>0</v>
      </c>
      <c r="J88" s="46">
        <f t="shared" ref="J88" si="19">+G88-H88-K88-I88</f>
        <v>95</v>
      </c>
      <c r="K88" s="72">
        <v>5</v>
      </c>
      <c r="L88" s="20">
        <v>49</v>
      </c>
      <c r="M88" s="65">
        <f t="shared" ref="M88" si="20">+L88*K88</f>
        <v>245</v>
      </c>
      <c r="N88" s="17" t="s">
        <v>16</v>
      </c>
      <c r="O88" s="18">
        <v>115</v>
      </c>
      <c r="P88" s="23">
        <f t="shared" ref="P88" si="21">SUM(M88-O88)</f>
        <v>130</v>
      </c>
      <c r="Q88" s="90"/>
      <c r="R88" s="43">
        <f t="shared" ref="R88" si="22">+K88*Q88</f>
        <v>0</v>
      </c>
    </row>
    <row r="89" spans="1:18" ht="24.6" hidden="1" x14ac:dyDescent="0.65">
      <c r="A89" s="10">
        <v>85</v>
      </c>
      <c r="B89" s="10">
        <v>20057017</v>
      </c>
      <c r="C89" s="19" t="s">
        <v>1405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 hidden="1" x14ac:dyDescent="0.65">
      <c r="A90" s="10">
        <v>86</v>
      </c>
      <c r="B90" s="119" t="s">
        <v>1407</v>
      </c>
      <c r="C90" s="19" t="s">
        <v>1406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 hidden="1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 hidden="1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 hidden="1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+'10'!J93</f>
        <v>10</v>
      </c>
      <c r="F93" s="71"/>
      <c r="G93" s="46">
        <f t="shared" si="5"/>
        <v>10</v>
      </c>
      <c r="H93" s="78">
        <v>0</v>
      </c>
      <c r="I93" s="76">
        <v>0</v>
      </c>
      <c r="J93" s="46">
        <f t="shared" si="6"/>
        <v>10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hidden="1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hidden="1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hidden="1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 hidden="1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hidden="1" x14ac:dyDescent="0.65">
      <c r="A99" s="10">
        <v>95</v>
      </c>
      <c r="B99" s="119" t="s">
        <v>1408</v>
      </c>
      <c r="C99" s="19" t="s">
        <v>1371</v>
      </c>
      <c r="D99" s="10" t="s">
        <v>566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4.6" hidden="1" x14ac:dyDescent="0.65">
      <c r="A100" s="10">
        <v>96</v>
      </c>
      <c r="B100" s="119" t="s">
        <v>1409</v>
      </c>
      <c r="C100" s="19" t="s">
        <v>1384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 hidden="1" x14ac:dyDescent="0.65">
      <c r="A101" s="10">
        <v>97</v>
      </c>
      <c r="B101" s="119" t="s">
        <v>1410</v>
      </c>
      <c r="C101" s="19" t="s">
        <v>1385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 hidden="1" x14ac:dyDescent="0.65">
      <c r="A102" s="10">
        <v>98</v>
      </c>
      <c r="B102" s="10">
        <v>20057679</v>
      </c>
      <c r="C102" s="19" t="s">
        <v>1399</v>
      </c>
      <c r="D102" s="10" t="s">
        <v>566</v>
      </c>
      <c r="E102" s="64">
        <f>+'10'!J102</f>
        <v>3</v>
      </c>
      <c r="F102" s="71"/>
      <c r="G102" s="46">
        <f t="shared" ref="G102" si="28">E102+F102</f>
        <v>3</v>
      </c>
      <c r="H102" s="78">
        <v>0</v>
      </c>
      <c r="I102" s="76">
        <v>0</v>
      </c>
      <c r="J102" s="46">
        <f t="shared" ref="J102" si="29">+G102-H102-K102-I102</f>
        <v>3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5" hidden="1" customHeight="1" x14ac:dyDescent="0.65">
      <c r="A103" s="10">
        <v>99</v>
      </c>
      <c r="B103" s="119" t="s">
        <v>1411</v>
      </c>
      <c r="C103" s="19" t="s">
        <v>1392</v>
      </c>
      <c r="D103" s="10" t="s">
        <v>1393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hidden="1" customHeight="1" x14ac:dyDescent="0.65">
      <c r="A104" s="10">
        <v>100</v>
      </c>
      <c r="B104" s="119" t="s">
        <v>1412</v>
      </c>
      <c r="C104" s="19" t="s">
        <v>1391</v>
      </c>
      <c r="D104" s="10" t="s">
        <v>1393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hidden="1" customHeight="1" x14ac:dyDescent="0.65">
      <c r="A105" s="10">
        <v>101</v>
      </c>
      <c r="B105" s="119" t="s">
        <v>1413</v>
      </c>
      <c r="C105" s="19" t="s">
        <v>1394</v>
      </c>
      <c r="D105" s="10" t="s">
        <v>566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 hidden="1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hidden="1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hidden="1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hidden="1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+'10'!J110</f>
        <v>5</v>
      </c>
      <c r="F110" s="71"/>
      <c r="G110" s="46">
        <f t="shared" si="23"/>
        <v>5</v>
      </c>
      <c r="H110" s="78">
        <v>0</v>
      </c>
      <c r="I110" s="76">
        <v>0</v>
      </c>
      <c r="J110" s="46">
        <f t="shared" si="24"/>
        <v>3</v>
      </c>
      <c r="K110" s="72">
        <v>2</v>
      </c>
      <c r="L110" s="22">
        <v>120</v>
      </c>
      <c r="M110" s="65">
        <f t="shared" si="7"/>
        <v>240</v>
      </c>
      <c r="N110" s="17" t="s">
        <v>16</v>
      </c>
      <c r="O110" s="18"/>
      <c r="P110" s="23">
        <f t="shared" si="8"/>
        <v>240</v>
      </c>
      <c r="Q110" s="90"/>
      <c r="R110" s="43">
        <f t="shared" si="9"/>
        <v>0</v>
      </c>
    </row>
    <row r="111" spans="1:18" ht="24.6" hidden="1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+'10'!J111</f>
        <v>4</v>
      </c>
      <c r="F111" s="71"/>
      <c r="G111" s="46">
        <f t="shared" si="23"/>
        <v>4</v>
      </c>
      <c r="H111" s="78">
        <v>0</v>
      </c>
      <c r="I111" s="76">
        <v>0</v>
      </c>
      <c r="J111" s="46">
        <f t="shared" si="24"/>
        <v>4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hidden="1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+'10'!J112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4.6" hidden="1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+'10'!J113</f>
        <v>17</v>
      </c>
      <c r="F113" s="71">
        <v>5</v>
      </c>
      <c r="G113" s="46">
        <f t="shared" si="23"/>
        <v>22</v>
      </c>
      <c r="H113" s="78">
        <v>0</v>
      </c>
      <c r="I113" s="76">
        <v>0</v>
      </c>
      <c r="J113" s="46">
        <f t="shared" si="24"/>
        <v>22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4.6" hidden="1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hidden="1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+'10'!J115</f>
        <v>25</v>
      </c>
      <c r="F115" s="71">
        <v>2</v>
      </c>
      <c r="G115" s="46">
        <f t="shared" si="23"/>
        <v>27</v>
      </c>
      <c r="H115" s="78">
        <v>0</v>
      </c>
      <c r="I115" s="76">
        <v>0</v>
      </c>
      <c r="J115" s="46">
        <f t="shared" si="24"/>
        <v>27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4.6" hidden="1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+'10'!J116</f>
        <v>8</v>
      </c>
      <c r="F116" s="71">
        <v>3</v>
      </c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hidden="1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+'10'!J117</f>
        <v>4</v>
      </c>
      <c r="F117" s="71">
        <v>2</v>
      </c>
      <c r="G117" s="46">
        <f t="shared" si="23"/>
        <v>6</v>
      </c>
      <c r="H117" s="78">
        <v>0</v>
      </c>
      <c r="I117" s="76">
        <v>0</v>
      </c>
      <c r="J117" s="46">
        <f t="shared" si="24"/>
        <v>6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hidden="1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hidden="1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hidden="1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hidden="1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hidden="1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 hidden="1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+'10'!J123</f>
        <v>4</v>
      </c>
      <c r="F123" s="71"/>
      <c r="G123" s="46">
        <f t="shared" si="23"/>
        <v>4</v>
      </c>
      <c r="H123" s="78">
        <v>0</v>
      </c>
      <c r="I123" s="76">
        <v>0</v>
      </c>
      <c r="J123" s="46">
        <f t="shared" si="24"/>
        <v>4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 hidden="1" x14ac:dyDescent="0.65">
      <c r="A124" s="10">
        <v>120</v>
      </c>
      <c r="B124" s="10">
        <v>1113000</v>
      </c>
      <c r="C124" s="19" t="s">
        <v>1414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hidden="1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hidden="1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hidden="1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 hidden="1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 hidden="1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 hidden="1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hidden="1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+'10'!J131</f>
        <v>7</v>
      </c>
      <c r="F131" s="71"/>
      <c r="G131" s="46">
        <f t="shared" si="23"/>
        <v>7</v>
      </c>
      <c r="H131" s="78">
        <v>0</v>
      </c>
      <c r="I131" s="76">
        <v>0</v>
      </c>
      <c r="J131" s="46">
        <f t="shared" si="24"/>
        <v>7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 hidden="1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+'10'!J132</f>
        <v>7</v>
      </c>
      <c r="F132" s="71"/>
      <c r="G132" s="46">
        <f t="shared" si="23"/>
        <v>7</v>
      </c>
      <c r="H132" s="78">
        <v>0</v>
      </c>
      <c r="I132" s="76">
        <v>0</v>
      </c>
      <c r="J132" s="46">
        <f t="shared" si="24"/>
        <v>7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 hidden="1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+'10'!J133</f>
        <v>8</v>
      </c>
      <c r="F133" s="71"/>
      <c r="G133" s="46">
        <f t="shared" si="23"/>
        <v>8</v>
      </c>
      <c r="H133" s="78">
        <v>0</v>
      </c>
      <c r="I133" s="76">
        <v>0</v>
      </c>
      <c r="J133" s="46">
        <f t="shared" si="24"/>
        <v>8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4.6" hidden="1" x14ac:dyDescent="0.65">
      <c r="A134" s="10">
        <v>130</v>
      </c>
      <c r="B134" s="119" t="s">
        <v>1416</v>
      </c>
      <c r="C134" s="19" t="s">
        <v>1415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 hidden="1" x14ac:dyDescent="0.65">
      <c r="A135" s="10">
        <v>131</v>
      </c>
      <c r="B135" s="119" t="s">
        <v>1418</v>
      </c>
      <c r="C135" s="19" t="s">
        <v>1417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 hidden="1" x14ac:dyDescent="0.65">
      <c r="A136" s="10">
        <v>132</v>
      </c>
      <c r="B136" s="119" t="s">
        <v>1420</v>
      </c>
      <c r="C136" s="19" t="s">
        <v>1419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 hidden="1" x14ac:dyDescent="0.65">
      <c r="A137" s="10">
        <v>133</v>
      </c>
      <c r="B137" s="10">
        <v>8852124022237</v>
      </c>
      <c r="C137" s="19" t="s">
        <v>1421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hidden="1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hidden="1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 hidden="1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 hidden="1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 hidden="1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hidden="1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hidden="1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hidden="1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hidden="1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hidden="1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 hidden="1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hidden="1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hidden="1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hidden="1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 hidden="1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hidden="1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hidden="1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+'10'!J154</f>
        <v>4</v>
      </c>
      <c r="F154" s="71"/>
      <c r="G154" s="46">
        <f t="shared" si="23"/>
        <v>4</v>
      </c>
      <c r="H154" s="78">
        <v>0</v>
      </c>
      <c r="I154" s="76">
        <v>0</v>
      </c>
      <c r="J154" s="46">
        <f t="shared" si="24"/>
        <v>4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hidden="1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hidden="1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hidden="1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hidden="1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 hidden="1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hidden="1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hidden="1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hidden="1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hidden="1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hidden="1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hidden="1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hidden="1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hidden="1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hidden="1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hidden="1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hidden="1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 hidden="1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hidden="1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+'10'!J172</f>
        <v>9</v>
      </c>
      <c r="F172" s="71"/>
      <c r="G172" s="46">
        <f t="shared" si="30"/>
        <v>9</v>
      </c>
      <c r="H172" s="78">
        <v>0</v>
      </c>
      <c r="I172" s="76">
        <v>0</v>
      </c>
      <c r="J172" s="46">
        <f t="shared" si="31"/>
        <v>9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hidden="1" customHeight="1" x14ac:dyDescent="0.65">
      <c r="A173" s="10">
        <v>169</v>
      </c>
      <c r="B173" s="119" t="s">
        <v>1425</v>
      </c>
      <c r="C173" s="19" t="s">
        <v>1422</v>
      </c>
      <c r="D173" s="10" t="s">
        <v>566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4.6" hidden="1" x14ac:dyDescent="0.65">
      <c r="A174" s="10">
        <v>170</v>
      </c>
      <c r="B174" s="10" t="s">
        <v>978</v>
      </c>
      <c r="C174" s="19" t="s">
        <v>1400</v>
      </c>
      <c r="D174" s="10" t="s">
        <v>566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hidden="1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+'10'!J175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 hidden="1" x14ac:dyDescent="0.65">
      <c r="A176" s="10">
        <v>172</v>
      </c>
      <c r="B176" s="119" t="s">
        <v>1424</v>
      </c>
      <c r="C176" s="19" t="s">
        <v>1423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hidden="1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hidden="1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 hidden="1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hidden="1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+'10'!J180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hidden="1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hidden="1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 hidden="1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hidden="1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hidden="1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 hidden="1" x14ac:dyDescent="0.65">
      <c r="A186" s="10">
        <v>182</v>
      </c>
      <c r="B186" s="10"/>
      <c r="C186" s="19" t="s">
        <v>1387</v>
      </c>
      <c r="D186" s="10" t="s">
        <v>566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hidden="1" customHeight="1" x14ac:dyDescent="0.65">
      <c r="A187" s="10">
        <v>183</v>
      </c>
      <c r="B187" s="119" t="s">
        <v>1426</v>
      </c>
      <c r="C187" s="19" t="s">
        <v>1395</v>
      </c>
      <c r="D187" s="10" t="s">
        <v>566</v>
      </c>
      <c r="E187" s="64">
        <f>+'10'!J187</f>
        <v>12</v>
      </c>
      <c r="F187" s="71"/>
      <c r="G187" s="46">
        <f>E187+F187</f>
        <v>12</v>
      </c>
      <c r="H187" s="78">
        <v>0</v>
      </c>
      <c r="I187" s="76">
        <v>0</v>
      </c>
      <c r="J187" s="46">
        <f>+G187-H187-K187-I187</f>
        <v>12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hidden="1" customHeight="1" x14ac:dyDescent="0.65">
      <c r="A188" s="10">
        <v>184</v>
      </c>
      <c r="B188" s="119" t="s">
        <v>1427</v>
      </c>
      <c r="C188" s="19" t="s">
        <v>1396</v>
      </c>
      <c r="D188" s="10" t="s">
        <v>566</v>
      </c>
      <c r="E188" s="64">
        <f>+'10'!J188</f>
        <v>14</v>
      </c>
      <c r="F188" s="71"/>
      <c r="G188" s="46">
        <f>E188+F188</f>
        <v>14</v>
      </c>
      <c r="H188" s="78">
        <v>0</v>
      </c>
      <c r="I188" s="76">
        <v>0</v>
      </c>
      <c r="J188" s="46">
        <f>+G188-H188-K188-I188</f>
        <v>14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hidden="1" customHeight="1" x14ac:dyDescent="0.65">
      <c r="A189" s="10">
        <v>185</v>
      </c>
      <c r="B189" s="119" t="s">
        <v>1428</v>
      </c>
      <c r="C189" s="19" t="s">
        <v>1397</v>
      </c>
      <c r="D189" s="10" t="s">
        <v>566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 hidden="1" x14ac:dyDescent="0.65">
      <c r="A190" s="10">
        <v>186</v>
      </c>
      <c r="B190" s="119" t="s">
        <v>1206</v>
      </c>
      <c r="C190" s="19" t="s">
        <v>1386</v>
      </c>
      <c r="D190" s="10" t="s">
        <v>606</v>
      </c>
      <c r="E190" s="64">
        <f>+'10'!J190</f>
        <v>6</v>
      </c>
      <c r="F190" s="71"/>
      <c r="G190" s="46">
        <f t="shared" si="30"/>
        <v>6</v>
      </c>
      <c r="H190" s="78">
        <v>0</v>
      </c>
      <c r="I190" s="76">
        <v>0</v>
      </c>
      <c r="J190" s="46">
        <f t="shared" si="31"/>
        <v>6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 hidden="1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hidden="1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hidden="1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+'10'!J193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+'10'!J194</f>
        <v>8</v>
      </c>
      <c r="F194" s="71"/>
      <c r="G194" s="46">
        <f t="shared" si="30"/>
        <v>8</v>
      </c>
      <c r="H194" s="78">
        <v>0</v>
      </c>
      <c r="I194" s="76">
        <v>0</v>
      </c>
      <c r="J194" s="46">
        <f t="shared" si="31"/>
        <v>6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23">
        <f t="shared" si="35"/>
        <v>240</v>
      </c>
      <c r="Q194" s="90">
        <v>73</v>
      </c>
      <c r="R194" s="43">
        <f t="shared" si="36"/>
        <v>146</v>
      </c>
    </row>
    <row r="195" spans="1:18" ht="24.75" hidden="1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+'10'!J195</f>
        <v>4</v>
      </c>
      <c r="F195" s="71"/>
      <c r="G195" s="46">
        <f t="shared" si="30"/>
        <v>4</v>
      </c>
      <c r="H195" s="78">
        <v>0</v>
      </c>
      <c r="I195" s="76">
        <v>0</v>
      </c>
      <c r="J195" s="46">
        <f t="shared" si="31"/>
        <v>4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hidden="1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+'10'!J196</f>
        <v>3</v>
      </c>
      <c r="F196" s="71"/>
      <c r="G196" s="46">
        <f t="shared" si="30"/>
        <v>3</v>
      </c>
      <c r="H196" s="78">
        <v>1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hidden="1" customHeight="1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+'10'!J198</f>
        <v>25</v>
      </c>
      <c r="F198" s="71"/>
      <c r="G198" s="46">
        <f t="shared" si="30"/>
        <v>25</v>
      </c>
      <c r="H198" s="78">
        <v>0</v>
      </c>
      <c r="I198" s="76">
        <v>0</v>
      </c>
      <c r="J198" s="46">
        <f t="shared" si="31"/>
        <v>23</v>
      </c>
      <c r="K198" s="72">
        <v>2</v>
      </c>
      <c r="L198" s="20">
        <v>150</v>
      </c>
      <c r="M198" s="65">
        <f t="shared" si="34"/>
        <v>300</v>
      </c>
      <c r="N198" s="17" t="s">
        <v>16</v>
      </c>
      <c r="O198" s="18">
        <v>150</v>
      </c>
      <c r="P198" s="23">
        <f t="shared" si="35"/>
        <v>150</v>
      </c>
      <c r="Q198" s="90">
        <v>64.38</v>
      </c>
      <c r="R198" s="43">
        <f t="shared" si="36"/>
        <v>128.76</v>
      </c>
    </row>
    <row r="199" spans="1:18" ht="24.6" hidden="1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 hidden="1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 hidden="1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 hidden="1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 hidden="1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 hidden="1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 hidden="1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+'10'!J205</f>
        <v>21</v>
      </c>
      <c r="F205" s="71"/>
      <c r="G205" s="46">
        <f t="shared" si="30"/>
        <v>21</v>
      </c>
      <c r="H205" s="78">
        <v>0</v>
      </c>
      <c r="I205" s="76">
        <v>0</v>
      </c>
      <c r="J205" s="46">
        <f t="shared" si="31"/>
        <v>21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 hidden="1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hidden="1" customHeight="1" x14ac:dyDescent="0.65">
      <c r="A207" s="10">
        <v>203</v>
      </c>
      <c r="B207" s="10">
        <v>5000002</v>
      </c>
      <c r="C207" s="19" t="s">
        <v>1398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 hidden="1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+'10'!J208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3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hidden="1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+'10'!J209</f>
        <v>3</v>
      </c>
      <c r="F209" s="71"/>
      <c r="G209" s="46">
        <f t="shared" si="30"/>
        <v>3</v>
      </c>
      <c r="H209" s="78">
        <v>1</v>
      </c>
      <c r="I209" s="76">
        <v>0</v>
      </c>
      <c r="J209" s="46">
        <f t="shared" si="31"/>
        <v>2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hidden="1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hidden="1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+'10'!J211</f>
        <v>2</v>
      </c>
      <c r="F211" s="71"/>
      <c r="G211" s="46">
        <f t="shared" si="30"/>
        <v>2</v>
      </c>
      <c r="H211" s="78">
        <v>0</v>
      </c>
      <c r="I211" s="76">
        <v>0</v>
      </c>
      <c r="J211" s="46">
        <f t="shared" si="31"/>
        <v>2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hidden="1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+'10'!J213</f>
        <v>0</v>
      </c>
      <c r="F213" s="71">
        <v>1</v>
      </c>
      <c r="G213" s="46">
        <f t="shared" si="30"/>
        <v>1</v>
      </c>
      <c r="H213" s="78">
        <v>0</v>
      </c>
      <c r="I213" s="76">
        <v>0</v>
      </c>
      <c r="J213" s="46">
        <f t="shared" si="31"/>
        <v>0</v>
      </c>
      <c r="K213" s="72">
        <v>1</v>
      </c>
      <c r="L213" s="20">
        <v>40</v>
      </c>
      <c r="M213" s="65">
        <f t="shared" si="34"/>
        <v>40</v>
      </c>
      <c r="N213" s="17" t="s">
        <v>16</v>
      </c>
      <c r="O213" s="18"/>
      <c r="P213" s="23">
        <f t="shared" si="35"/>
        <v>40</v>
      </c>
      <c r="Q213" s="90">
        <v>15</v>
      </c>
      <c r="R213" s="43">
        <f t="shared" si="36"/>
        <v>15</v>
      </c>
    </row>
    <row r="214" spans="1:18" ht="24.6" hidden="1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hidden="1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hidden="1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v>239</v>
      </c>
      <c r="F216" s="71"/>
      <c r="G216" s="46">
        <f t="shared" si="30"/>
        <v>239</v>
      </c>
      <c r="H216" s="78">
        <v>0</v>
      </c>
      <c r="I216" s="76">
        <v>0</v>
      </c>
      <c r="J216" s="46">
        <f t="shared" si="31"/>
        <v>239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 hidden="1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v>105</v>
      </c>
      <c r="F217" s="71"/>
      <c r="G217" s="46">
        <f t="shared" si="30"/>
        <v>105</v>
      </c>
      <c r="H217" s="78">
        <v>0</v>
      </c>
      <c r="I217" s="76">
        <v>0</v>
      </c>
      <c r="J217" s="46">
        <f t="shared" si="31"/>
        <v>105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 hidden="1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+'10'!J218</f>
        <v>9</v>
      </c>
      <c r="F218" s="71"/>
      <c r="G218" s="46">
        <f t="shared" si="30"/>
        <v>9</v>
      </c>
      <c r="H218" s="78">
        <v>0</v>
      </c>
      <c r="I218" s="76">
        <v>0</v>
      </c>
      <c r="J218" s="46">
        <f t="shared" si="31"/>
        <v>9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 hidden="1" x14ac:dyDescent="0.65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 hidden="1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 hidden="1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 hidden="1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 hidden="1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 hidden="1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v>258</v>
      </c>
      <c r="F224" s="71"/>
      <c r="G224" s="46">
        <f t="shared" si="30"/>
        <v>258</v>
      </c>
      <c r="H224" s="78">
        <v>0</v>
      </c>
      <c r="I224" s="76">
        <v>0</v>
      </c>
      <c r="J224" s="46">
        <f t="shared" si="31"/>
        <v>258</v>
      </c>
      <c r="K224" s="72"/>
      <c r="L224" s="20">
        <v>4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 hidden="1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 hidden="1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+'10'!J226</f>
        <v>100</v>
      </c>
      <c r="F226" s="71"/>
      <c r="G226" s="46">
        <f t="shared" si="30"/>
        <v>100</v>
      </c>
      <c r="H226" s="78">
        <v>0</v>
      </c>
      <c r="I226" s="76">
        <v>0</v>
      </c>
      <c r="J226" s="46">
        <f t="shared" si="31"/>
        <v>100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 hidden="1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v>146</v>
      </c>
      <c r="F227" s="71"/>
      <c r="G227" s="46">
        <f t="shared" si="30"/>
        <v>146</v>
      </c>
      <c r="H227" s="78">
        <v>0</v>
      </c>
      <c r="I227" s="76">
        <v>0</v>
      </c>
      <c r="J227" s="46">
        <f t="shared" si="31"/>
        <v>146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 hidden="1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hidden="1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 hidden="1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 hidden="1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 hidden="1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 hidden="1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 hidden="1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 hidden="1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+'10'!J235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 hidden="1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 hidden="1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 hidden="1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 hidden="1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hidden="1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hidden="1" customHeight="1" x14ac:dyDescent="0.65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 hidden="1" x14ac:dyDescent="0.65">
      <c r="A242" s="10">
        <v>238</v>
      </c>
      <c r="B242" s="10"/>
      <c r="C242" s="137" t="s">
        <v>1444</v>
      </c>
      <c r="D242" s="10" t="s">
        <v>805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4.6" hidden="1" x14ac:dyDescent="0.65">
      <c r="A243" s="10">
        <v>239</v>
      </c>
      <c r="B243" s="10"/>
      <c r="C243" s="19" t="s">
        <v>1446</v>
      </c>
      <c r="D243" s="10" t="s">
        <v>434</v>
      </c>
      <c r="E243" s="64">
        <f>+'10'!J243</f>
        <v>14</v>
      </c>
      <c r="F243" s="71"/>
      <c r="G243" s="46">
        <f t="shared" ref="G243:G246" si="47">E243+F243</f>
        <v>14</v>
      </c>
      <c r="H243" s="78">
        <v>0</v>
      </c>
      <c r="I243" s="76">
        <v>0</v>
      </c>
      <c r="J243" s="46">
        <f t="shared" ref="J243:J246" si="48">+G243-H243-K243-I243</f>
        <v>14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1448</v>
      </c>
      <c r="D244" s="10" t="s">
        <v>434</v>
      </c>
      <c r="E244" s="64"/>
      <c r="F244" s="71">
        <v>100</v>
      </c>
      <c r="G244" s="46">
        <f t="shared" si="47"/>
        <v>100</v>
      </c>
      <c r="H244" s="78">
        <v>0</v>
      </c>
      <c r="I244" s="76">
        <v>0</v>
      </c>
      <c r="J244" s="46">
        <f t="shared" si="48"/>
        <v>96</v>
      </c>
      <c r="K244" s="72">
        <v>4</v>
      </c>
      <c r="L244" s="20">
        <v>45</v>
      </c>
      <c r="M244" s="65">
        <f t="shared" si="49"/>
        <v>180</v>
      </c>
      <c r="N244" s="17" t="s">
        <v>16</v>
      </c>
      <c r="O244" s="18">
        <v>80</v>
      </c>
      <c r="P244" s="23">
        <f t="shared" si="50"/>
        <v>100</v>
      </c>
      <c r="Q244" s="92"/>
      <c r="R244" s="43">
        <f t="shared" si="51"/>
        <v>0</v>
      </c>
    </row>
    <row r="245" spans="1:18" ht="24.6" hidden="1" x14ac:dyDescent="0.65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 hidden="1" x14ac:dyDescent="0.65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hidden="1" customHeight="1" x14ac:dyDescent="0.65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 hidden="1" x14ac:dyDescent="0.65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 hidden="1" x14ac:dyDescent="0.65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 hidden="1" x14ac:dyDescent="0.65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 hidden="1" x14ac:dyDescent="0.65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hidden="1" customHeight="1" x14ac:dyDescent="0.65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 hidden="1" x14ac:dyDescent="0.65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 hidden="1" x14ac:dyDescent="0.65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 hidden="1" x14ac:dyDescent="0.65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 hidden="1" x14ac:dyDescent="0.65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0" ht="24.6" hidden="1" x14ac:dyDescent="0.65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0" ht="24.6" hidden="1" x14ac:dyDescent="0.65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0" ht="24" hidden="1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0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1882.4999999999995</v>
      </c>
      <c r="S260" s="75"/>
    </row>
    <row r="261" spans="1:20" ht="25.5" customHeight="1" x14ac:dyDescent="0.6">
      <c r="A261" s="1"/>
      <c r="E261" s="1"/>
      <c r="F261" s="1"/>
      <c r="G261" s="24"/>
      <c r="H261" s="25"/>
      <c r="I261" s="25"/>
      <c r="J261" s="24"/>
      <c r="K261" s="189" t="s">
        <v>212</v>
      </c>
      <c r="L261" s="190"/>
      <c r="M261" s="30">
        <f>+O260</f>
        <v>0</v>
      </c>
      <c r="N261" s="27"/>
      <c r="O261" s="29"/>
    </row>
    <row r="262" spans="1:20" ht="24.6" x14ac:dyDescent="0.65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5385</v>
      </c>
    </row>
    <row r="263" spans="1:20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1460</v>
      </c>
      <c r="O264" s="2">
        <v>30</v>
      </c>
      <c r="P264" s="2">
        <v>450</v>
      </c>
      <c r="Q264" s="88">
        <v>500</v>
      </c>
      <c r="R264" s="2">
        <v>120</v>
      </c>
      <c r="S264" s="2">
        <v>120</v>
      </c>
      <c r="T264" s="2">
        <v>240</v>
      </c>
    </row>
    <row r="265" spans="1:20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1345</v>
      </c>
      <c r="P267" s="122" t="s">
        <v>1434</v>
      </c>
      <c r="Q267" s="123" t="s">
        <v>1435</v>
      </c>
      <c r="R267" s="124" t="s">
        <v>1436</v>
      </c>
    </row>
    <row r="268" spans="1:20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2580</v>
      </c>
      <c r="P268" s="125"/>
      <c r="Q268" s="125"/>
      <c r="R268" s="125"/>
    </row>
    <row r="269" spans="1:20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2580</v>
      </c>
      <c r="P269" s="125"/>
      <c r="Q269" s="125"/>
      <c r="R269" s="125"/>
    </row>
    <row r="270" spans="1:20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/>
    </row>
    <row r="271" spans="1:20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  <c r="P271" s="126"/>
      <c r="Q271" s="126"/>
      <c r="R271" s="126"/>
    </row>
    <row r="272" spans="1:20" x14ac:dyDescent="0.6">
      <c r="J272" s="2"/>
      <c r="L272" s="2"/>
      <c r="P272" s="126"/>
      <c r="Q272" s="126"/>
      <c r="R272" s="126"/>
    </row>
    <row r="273" spans="10:18" ht="24.6" x14ac:dyDescent="0.65">
      <c r="J273" s="2"/>
      <c r="L273" s="73" t="s">
        <v>272</v>
      </c>
      <c r="M273" s="2" t="s">
        <v>307</v>
      </c>
      <c r="P273" s="127"/>
      <c r="Q273" s="127"/>
      <c r="R273" s="127"/>
    </row>
    <row r="274" spans="10:18" x14ac:dyDescent="0.6">
      <c r="J274" s="2"/>
      <c r="L274" s="2"/>
      <c r="P274" s="128">
        <f>SUM(P268:P273)</f>
        <v>0</v>
      </c>
      <c r="Q274" s="128">
        <f>SUM(Q268:Q273)</f>
        <v>0</v>
      </c>
      <c r="R274" s="128">
        <f>SUM(R268:R273)</f>
        <v>0</v>
      </c>
    </row>
    <row r="275" spans="10:18" x14ac:dyDescent="0.6">
      <c r="J275" s="2"/>
      <c r="L275" s="2"/>
      <c r="P275" s="129" t="s">
        <v>1437</v>
      </c>
      <c r="Q275" s="130">
        <f>Q274*30/100</f>
        <v>0</v>
      </c>
      <c r="R275" s="130">
        <f>R274*30/100</f>
        <v>0</v>
      </c>
    </row>
    <row r="276" spans="10:18" x14ac:dyDescent="0.6">
      <c r="J276" s="2"/>
      <c r="K276" s="2" t="s">
        <v>1449</v>
      </c>
      <c r="L276" s="2"/>
      <c r="P276" s="129" t="s">
        <v>1438</v>
      </c>
      <c r="Q276" s="130">
        <f>Q275*7/100</f>
        <v>0</v>
      </c>
      <c r="R276" s="130">
        <f>R275*7/100</f>
        <v>0</v>
      </c>
    </row>
    <row r="277" spans="10:18" x14ac:dyDescent="0.6">
      <c r="J277" s="2"/>
      <c r="L277" s="2"/>
      <c r="P277" s="131" t="s">
        <v>5</v>
      </c>
      <c r="Q277" s="132">
        <f>Q274-Q275-Q276</f>
        <v>0</v>
      </c>
      <c r="R277" s="132">
        <f>R274-R275-R276</f>
        <v>0</v>
      </c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>
    <filterColumn colId="15">
      <filters blank="1">
        <filter val="1,350.00"/>
        <filter val="100.00"/>
        <filter val="130.00"/>
        <filter val="150.00"/>
        <filter val="240.00"/>
        <filter val="35.00"/>
        <filter val="40.00"/>
        <filter val="450"/>
        <filter val="450.00"/>
        <filter val="50.00"/>
        <filter val="55.00"/>
        <filter val="850.00"/>
        <filter val="Rookie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46"/>
  <sheetViews>
    <sheetView zoomScale="70" zoomScaleNormal="70" workbookViewId="0">
      <pane xSplit="10" ySplit="4" topLeftCell="N5" activePane="bottomRight" state="frozen"/>
      <selection activeCell="C245" sqref="C245"/>
      <selection pane="topRight" activeCell="C245" sqref="C245"/>
      <selection pane="bottomLeft" activeCell="C245" sqref="C245"/>
      <selection pane="bottomRight" activeCell="P110" sqref="P110:P198"/>
    </sheetView>
  </sheetViews>
  <sheetFormatPr defaultColWidth="9" defaultRowHeight="24" x14ac:dyDescent="0.6"/>
  <cols>
    <col min="1" max="1" width="6.69921875" style="2" customWidth="1"/>
    <col min="2" max="2" width="15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78" t="s">
        <v>1431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Q2" s="89"/>
    </row>
    <row r="3" spans="1:18" s="5" customFormat="1" ht="26.4" customHeight="1" x14ac:dyDescent="0.7">
      <c r="A3" s="191" t="s">
        <v>1</v>
      </c>
      <c r="B3" s="191" t="s">
        <v>1368</v>
      </c>
      <c r="C3" s="191" t="s">
        <v>2</v>
      </c>
      <c r="D3" s="191" t="s">
        <v>1369</v>
      </c>
      <c r="E3" s="193" t="s">
        <v>3</v>
      </c>
      <c r="F3" s="193" t="s">
        <v>4</v>
      </c>
      <c r="G3" s="193" t="s">
        <v>5</v>
      </c>
      <c r="H3" s="77" t="s">
        <v>6</v>
      </c>
      <c r="I3" s="179" t="s">
        <v>273</v>
      </c>
      <c r="J3" s="193" t="s">
        <v>7</v>
      </c>
      <c r="K3" s="194" t="s">
        <v>8</v>
      </c>
      <c r="L3" s="194"/>
      <c r="M3" s="194"/>
      <c r="N3" s="193" t="s">
        <v>9</v>
      </c>
      <c r="O3" s="195" t="s">
        <v>10</v>
      </c>
      <c r="Q3" s="196" t="s">
        <v>274</v>
      </c>
      <c r="R3" s="187" t="s">
        <v>275</v>
      </c>
    </row>
    <row r="4" spans="1:18" s="5" customFormat="1" ht="26.4" x14ac:dyDescent="0.7">
      <c r="A4" s="192"/>
      <c r="B4" s="192"/>
      <c r="C4" s="192"/>
      <c r="D4" s="192"/>
      <c r="E4" s="193"/>
      <c r="F4" s="193"/>
      <c r="G4" s="193"/>
      <c r="H4" s="77" t="s">
        <v>11</v>
      </c>
      <c r="I4" s="180"/>
      <c r="J4" s="193"/>
      <c r="K4" s="69" t="s">
        <v>12</v>
      </c>
      <c r="L4" s="70" t="s">
        <v>13</v>
      </c>
      <c r="M4" s="69" t="s">
        <v>14</v>
      </c>
      <c r="N4" s="193"/>
      <c r="O4" s="195"/>
      <c r="Q4" s="197"/>
      <c r="R4" s="188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+'11'!J5</f>
        <v>44</v>
      </c>
      <c r="F5" s="71">
        <v>10</v>
      </c>
      <c r="G5" s="46">
        <f t="shared" ref="G5:G26" si="0">E5+F5</f>
        <v>54</v>
      </c>
      <c r="H5" s="78">
        <v>0</v>
      </c>
      <c r="I5" s="76">
        <v>0</v>
      </c>
      <c r="J5" s="46">
        <f t="shared" ref="J5:J26" si="1">+G5-H5-K5-I5</f>
        <v>54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+'11'!J6</f>
        <v>99</v>
      </c>
      <c r="F6" s="71">
        <v>20</v>
      </c>
      <c r="G6" s="46">
        <f t="shared" si="0"/>
        <v>119</v>
      </c>
      <c r="H6" s="78">
        <v>0</v>
      </c>
      <c r="I6" s="76">
        <v>0</v>
      </c>
      <c r="J6" s="46">
        <f t="shared" si="1"/>
        <v>118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>
        <v>20</v>
      </c>
      <c r="P6" s="104">
        <f t="shared" ref="P6:P80" si="3">SUM(M6-O6)</f>
        <v>80</v>
      </c>
      <c r="Q6" s="90">
        <v>39.29</v>
      </c>
      <c r="R6" s="43">
        <f t="shared" ref="R6:R80" si="4">+K6*Q6</f>
        <v>39.29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+'11'!J11</f>
        <v>14</v>
      </c>
      <c r="F11" s="71"/>
      <c r="G11" s="46">
        <f t="shared" si="0"/>
        <v>14</v>
      </c>
      <c r="H11" s="78">
        <v>0</v>
      </c>
      <c r="I11" s="76">
        <v>0</v>
      </c>
      <c r="J11" s="46">
        <f t="shared" si="1"/>
        <v>14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+'11'!J15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+'11'!J16</f>
        <v>2</v>
      </c>
      <c r="F16" s="71"/>
      <c r="G16" s="46">
        <f t="shared" si="0"/>
        <v>2</v>
      </c>
      <c r="H16" s="78">
        <v>0</v>
      </c>
      <c r="I16" s="76">
        <v>0</v>
      </c>
      <c r="J16" s="46">
        <f t="shared" si="1"/>
        <v>2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+'11'!J20</f>
        <v>6</v>
      </c>
      <c r="F20" s="71">
        <v>3</v>
      </c>
      <c r="G20" s="46">
        <f t="shared" si="0"/>
        <v>9</v>
      </c>
      <c r="H20" s="78">
        <v>3</v>
      </c>
      <c r="I20" s="76">
        <v>0</v>
      </c>
      <c r="J20" s="46">
        <f t="shared" si="1"/>
        <v>3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>
        <v>45</v>
      </c>
      <c r="P20" s="104">
        <f t="shared" si="3"/>
        <v>150</v>
      </c>
      <c r="Q20" s="90">
        <v>22.25</v>
      </c>
      <c r="R20" s="43">
        <f t="shared" si="4"/>
        <v>66.75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+'11'!J21</f>
        <v>6</v>
      </c>
      <c r="F21" s="71">
        <v>3</v>
      </c>
      <c r="G21" s="46">
        <f t="shared" si="0"/>
        <v>9</v>
      </c>
      <c r="H21" s="78">
        <v>3</v>
      </c>
      <c r="I21" s="76">
        <v>0</v>
      </c>
      <c r="J21" s="46">
        <f t="shared" si="1"/>
        <v>6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+'11'!J22</f>
        <v>35</v>
      </c>
      <c r="F22" s="71"/>
      <c r="G22" s="46">
        <f t="shared" si="0"/>
        <v>35</v>
      </c>
      <c r="H22" s="78">
        <v>0</v>
      </c>
      <c r="I22" s="76">
        <v>0</v>
      </c>
      <c r="J22" s="46">
        <f t="shared" si="1"/>
        <v>34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4">
        <f t="shared" si="3"/>
        <v>100</v>
      </c>
      <c r="Q22" s="90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1</v>
      </c>
      <c r="F24" s="71">
        <v>3</v>
      </c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+'11'!J26</f>
        <v>1</v>
      </c>
      <c r="F26" s="71">
        <v>7</v>
      </c>
      <c r="G26" s="46">
        <f t="shared" si="0"/>
        <v>8</v>
      </c>
      <c r="H26" s="78">
        <v>0</v>
      </c>
      <c r="I26" s="76">
        <v>0</v>
      </c>
      <c r="J26" s="46">
        <f t="shared" si="1"/>
        <v>8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v>13</v>
      </c>
      <c r="F27" s="71"/>
      <c r="G27" s="46">
        <f t="shared" ref="G27:G93" si="5">E27+F27</f>
        <v>13</v>
      </c>
      <c r="H27" s="78">
        <v>0</v>
      </c>
      <c r="I27" s="76">
        <v>0</v>
      </c>
      <c r="J27" s="46">
        <f t="shared" ref="J27:J93" si="6">+G27-H27-K27-I27</f>
        <v>13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+'11'!J28</f>
        <v>4</v>
      </c>
      <c r="F28" s="71">
        <v>3</v>
      </c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+'11'!J29</f>
        <v>2</v>
      </c>
      <c r="F29" s="71">
        <v>3</v>
      </c>
      <c r="G29" s="46">
        <f t="shared" si="5"/>
        <v>5</v>
      </c>
      <c r="H29" s="78">
        <v>0</v>
      </c>
      <c r="I29" s="76">
        <v>0</v>
      </c>
      <c r="J29" s="46">
        <f t="shared" si="6"/>
        <v>5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v>13</v>
      </c>
      <c r="F31" s="71"/>
      <c r="G31" s="46">
        <f t="shared" si="5"/>
        <v>13</v>
      </c>
      <c r="H31" s="78">
        <v>0</v>
      </c>
      <c r="I31" s="76">
        <v>0</v>
      </c>
      <c r="J31" s="46">
        <f t="shared" si="6"/>
        <v>13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+'11'!J32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6"/>
        <v>0</v>
      </c>
      <c r="K32" s="72">
        <v>5</v>
      </c>
      <c r="L32" s="15">
        <v>130</v>
      </c>
      <c r="M32" s="65">
        <f t="shared" si="2"/>
        <v>650</v>
      </c>
      <c r="N32" s="17" t="s">
        <v>16</v>
      </c>
      <c r="O32" s="18">
        <v>150</v>
      </c>
      <c r="P32" s="104">
        <f t="shared" si="3"/>
        <v>500</v>
      </c>
      <c r="Q32" s="90">
        <v>46.37</v>
      </c>
      <c r="R32" s="43">
        <f t="shared" si="4"/>
        <v>231.85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+'11'!J34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3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>
        <v>30</v>
      </c>
      <c r="P34" s="104">
        <f t="shared" si="3"/>
        <v>100</v>
      </c>
      <c r="Q34" s="90">
        <v>38.07</v>
      </c>
      <c r="R34" s="43">
        <f t="shared" si="4"/>
        <v>38.07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+'11'!J35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0</v>
      </c>
      <c r="K35" s="72">
        <v>4</v>
      </c>
      <c r="L35" s="15">
        <v>130</v>
      </c>
      <c r="M35" s="65">
        <f t="shared" si="2"/>
        <v>520</v>
      </c>
      <c r="N35" s="17" t="s">
        <v>16</v>
      </c>
      <c r="O35" s="18">
        <v>120</v>
      </c>
      <c r="P35" s="104">
        <f t="shared" si="3"/>
        <v>400</v>
      </c>
      <c r="Q35" s="90">
        <v>40.799999999999997</v>
      </c>
      <c r="R35" s="43">
        <f t="shared" si="4"/>
        <v>163.19999999999999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+'11'!J39</f>
        <v>4</v>
      </c>
      <c r="F39" s="71">
        <v>3</v>
      </c>
      <c r="G39" s="46">
        <f t="shared" si="5"/>
        <v>7</v>
      </c>
      <c r="H39" s="78">
        <v>0</v>
      </c>
      <c r="I39" s="76">
        <v>0</v>
      </c>
      <c r="J39" s="46">
        <f t="shared" si="6"/>
        <v>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+'11'!J40</f>
        <v>3</v>
      </c>
      <c r="F40" s="71">
        <v>3</v>
      </c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+'11'!J41</f>
        <v>2</v>
      </c>
      <c r="F41" s="71">
        <v>3</v>
      </c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+'11'!J46</f>
        <v>5</v>
      </c>
      <c r="F46" s="71">
        <v>5</v>
      </c>
      <c r="G46" s="46">
        <f t="shared" si="5"/>
        <v>10</v>
      </c>
      <c r="H46" s="78">
        <v>0</v>
      </c>
      <c r="I46" s="76">
        <v>0</v>
      </c>
      <c r="J46" s="46">
        <f t="shared" si="6"/>
        <v>5</v>
      </c>
      <c r="K46" s="72">
        <v>5</v>
      </c>
      <c r="L46" s="15">
        <v>50</v>
      </c>
      <c r="M46" s="65">
        <f t="shared" si="2"/>
        <v>250</v>
      </c>
      <c r="N46" s="17" t="s">
        <v>16</v>
      </c>
      <c r="O46" s="18">
        <v>250</v>
      </c>
      <c r="P46" s="23">
        <f t="shared" si="3"/>
        <v>0</v>
      </c>
      <c r="Q46" s="90">
        <v>19.05</v>
      </c>
      <c r="R46" s="43">
        <f t="shared" si="4"/>
        <v>95.25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+'11'!J47</f>
        <v>2</v>
      </c>
      <c r="F47" s="71">
        <v>5</v>
      </c>
      <c r="G47" s="46">
        <f t="shared" si="5"/>
        <v>7</v>
      </c>
      <c r="H47" s="78">
        <v>0</v>
      </c>
      <c r="I47" s="76">
        <v>0</v>
      </c>
      <c r="J47" s="46">
        <f t="shared" si="6"/>
        <v>2</v>
      </c>
      <c r="K47" s="72">
        <v>5</v>
      </c>
      <c r="L47" s="15">
        <v>50</v>
      </c>
      <c r="M47" s="65">
        <f t="shared" si="2"/>
        <v>250</v>
      </c>
      <c r="N47" s="17" t="s">
        <v>16</v>
      </c>
      <c r="O47" s="18">
        <v>250</v>
      </c>
      <c r="P47" s="23">
        <f t="shared" si="3"/>
        <v>0</v>
      </c>
      <c r="Q47" s="90">
        <v>19.21</v>
      </c>
      <c r="R47" s="43">
        <f t="shared" si="4"/>
        <v>96.050000000000011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+'11'!J48</f>
        <v>3</v>
      </c>
      <c r="F48" s="71">
        <v>5</v>
      </c>
      <c r="G48" s="46">
        <f t="shared" si="5"/>
        <v>8</v>
      </c>
      <c r="H48" s="78">
        <v>0</v>
      </c>
      <c r="I48" s="76">
        <v>0</v>
      </c>
      <c r="J48" s="46">
        <f t="shared" si="6"/>
        <v>3</v>
      </c>
      <c r="K48" s="72">
        <v>5</v>
      </c>
      <c r="L48" s="20">
        <v>50</v>
      </c>
      <c r="M48" s="65">
        <f>+L48*K48</f>
        <v>250</v>
      </c>
      <c r="N48" s="17" t="s">
        <v>16</v>
      </c>
      <c r="O48" s="18">
        <v>250</v>
      </c>
      <c r="P48" s="23">
        <f>SUM(M48-O48)</f>
        <v>0</v>
      </c>
      <c r="Q48" s="90">
        <v>18.88</v>
      </c>
      <c r="R48" s="43">
        <f>+K48*Q48</f>
        <v>94.399999999999991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+'11'!J49</f>
        <v>1</v>
      </c>
      <c r="F49" s="71">
        <v>5</v>
      </c>
      <c r="G49" s="46">
        <f t="shared" si="5"/>
        <v>6</v>
      </c>
      <c r="H49" s="78">
        <v>0</v>
      </c>
      <c r="I49" s="76">
        <v>0</v>
      </c>
      <c r="J49" s="46">
        <f t="shared" si="6"/>
        <v>5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50</v>
      </c>
      <c r="P49" s="23">
        <f>SUM(M49-O49)</f>
        <v>0</v>
      </c>
      <c r="Q49" s="90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+'11'!J50</f>
        <v>6</v>
      </c>
      <c r="F50" s="71">
        <v>5</v>
      </c>
      <c r="G50" s="46">
        <f t="shared" si="5"/>
        <v>11</v>
      </c>
      <c r="H50" s="78">
        <v>0</v>
      </c>
      <c r="I50" s="76">
        <v>0</v>
      </c>
      <c r="J50" s="46">
        <f t="shared" si="6"/>
        <v>8</v>
      </c>
      <c r="K50" s="72">
        <v>3</v>
      </c>
      <c r="L50" s="15">
        <v>50</v>
      </c>
      <c r="M50" s="65">
        <f t="shared" si="2"/>
        <v>150</v>
      </c>
      <c r="N50" s="17" t="s">
        <v>16</v>
      </c>
      <c r="O50" s="18">
        <v>150</v>
      </c>
      <c r="P50" s="23">
        <f t="shared" si="3"/>
        <v>0</v>
      </c>
      <c r="Q50" s="90">
        <v>21.81</v>
      </c>
      <c r="R50" s="43">
        <f t="shared" si="4"/>
        <v>65.429999999999993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+'11'!J51</f>
        <v>4</v>
      </c>
      <c r="F51" s="71">
        <v>5</v>
      </c>
      <c r="G51" s="46">
        <f t="shared" si="5"/>
        <v>9</v>
      </c>
      <c r="H51" s="78">
        <v>0</v>
      </c>
      <c r="I51" s="76">
        <v>0</v>
      </c>
      <c r="J51" s="46">
        <f t="shared" si="6"/>
        <v>4</v>
      </c>
      <c r="K51" s="72">
        <v>5</v>
      </c>
      <c r="L51" s="15">
        <v>50</v>
      </c>
      <c r="M51" s="65">
        <f>+L51*K51</f>
        <v>250</v>
      </c>
      <c r="N51" s="17" t="s">
        <v>16</v>
      </c>
      <c r="O51" s="18">
        <v>250</v>
      </c>
      <c r="P51" s="23">
        <f>SUM(M51-O51)</f>
        <v>0</v>
      </c>
      <c r="Q51" s="90">
        <v>14.65</v>
      </c>
      <c r="R51" s="43">
        <f>+K51*Q51</f>
        <v>73.25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+'11'!J53</f>
        <v>0</v>
      </c>
      <c r="F53" s="71">
        <v>5</v>
      </c>
      <c r="G53" s="46">
        <f t="shared" si="5"/>
        <v>5</v>
      </c>
      <c r="H53" s="78">
        <v>0</v>
      </c>
      <c r="I53" s="76">
        <v>0</v>
      </c>
      <c r="J53" s="46">
        <f t="shared" si="6"/>
        <v>0</v>
      </c>
      <c r="K53" s="72">
        <v>5</v>
      </c>
      <c r="L53" s="20">
        <v>50</v>
      </c>
      <c r="M53" s="65">
        <f>+L53*K53</f>
        <v>250</v>
      </c>
      <c r="N53" s="17" t="s">
        <v>16</v>
      </c>
      <c r="O53" s="18">
        <v>250</v>
      </c>
      <c r="P53" s="23">
        <f>SUM(M53-O53)</f>
        <v>0</v>
      </c>
      <c r="Q53" s="90">
        <v>17.53</v>
      </c>
      <c r="R53" s="43">
        <f>+K53*Q53</f>
        <v>87.65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+'11'!J55</f>
        <v>0</v>
      </c>
      <c r="F55" s="71">
        <v>2</v>
      </c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+'11'!J57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+'11'!J58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+'11'!J59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+'11'!J62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+'11'!J64</f>
        <v>4</v>
      </c>
      <c r="F64" s="71">
        <v>5</v>
      </c>
      <c r="G64" s="46">
        <f t="shared" si="5"/>
        <v>9</v>
      </c>
      <c r="H64" s="78">
        <v>0</v>
      </c>
      <c r="I64" s="76">
        <v>0</v>
      </c>
      <c r="J64" s="46">
        <f t="shared" si="6"/>
        <v>7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>
        <v>25</v>
      </c>
      <c r="P64" s="104">
        <f t="shared" si="3"/>
        <v>75</v>
      </c>
      <c r="Q64" s="90">
        <v>23.69</v>
      </c>
      <c r="R64" s="43">
        <f t="shared" si="4"/>
        <v>47.38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+'11'!J65</f>
        <v>4</v>
      </c>
      <c r="F65" s="71">
        <v>5</v>
      </c>
      <c r="G65" s="46">
        <f t="shared" si="5"/>
        <v>9</v>
      </c>
      <c r="H65" s="78">
        <v>0</v>
      </c>
      <c r="I65" s="76">
        <v>0</v>
      </c>
      <c r="J65" s="46">
        <f t="shared" si="6"/>
        <v>9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+'11'!J66</f>
        <v>0</v>
      </c>
      <c r="F66" s="71">
        <v>5</v>
      </c>
      <c r="G66" s="46">
        <f t="shared" si="5"/>
        <v>5</v>
      </c>
      <c r="H66" s="78">
        <v>0</v>
      </c>
      <c r="I66" s="76">
        <v>0</v>
      </c>
      <c r="J66" s="46">
        <f t="shared" si="6"/>
        <v>2</v>
      </c>
      <c r="K66" s="72">
        <v>3</v>
      </c>
      <c r="L66" s="15">
        <v>50</v>
      </c>
      <c r="M66" s="65">
        <f t="shared" si="2"/>
        <v>150</v>
      </c>
      <c r="N66" s="17" t="s">
        <v>16</v>
      </c>
      <c r="O66" s="18">
        <v>25</v>
      </c>
      <c r="P66" s="104">
        <f t="shared" si="3"/>
        <v>125</v>
      </c>
      <c r="Q66" s="90">
        <v>23.12</v>
      </c>
      <c r="R66" s="43">
        <f t="shared" si="4"/>
        <v>69.36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+'11'!J72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+'11'!J74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65">
      <c r="A76" s="10">
        <v>72</v>
      </c>
      <c r="B76" s="119" t="s">
        <v>1402</v>
      </c>
      <c r="C76" s="19" t="s">
        <v>1401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>
        <f>+'11'!J77</f>
        <v>5</v>
      </c>
      <c r="F77" s="71">
        <v>3</v>
      </c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4.6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>
        <f>+'11'!J79</f>
        <v>3</v>
      </c>
      <c r="F79" s="71"/>
      <c r="G79" s="46">
        <f t="shared" si="5"/>
        <v>3</v>
      </c>
      <c r="H79" s="78">
        <v>0</v>
      </c>
      <c r="I79" s="76">
        <v>0</v>
      </c>
      <c r="J79" s="46">
        <f t="shared" si="6"/>
        <v>3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>
        <f>+'11'!J80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>
        <f>+'11'!J81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9" t="s">
        <v>1332</v>
      </c>
      <c r="C82" s="19" t="s">
        <v>1388</v>
      </c>
      <c r="D82" s="10" t="s">
        <v>566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9" t="s">
        <v>1404</v>
      </c>
      <c r="C86" s="19" t="s">
        <v>1403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1429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1430</v>
      </c>
      <c r="D88" s="10" t="s">
        <v>434</v>
      </c>
      <c r="E88" s="64">
        <f>+'11'!J88</f>
        <v>95</v>
      </c>
      <c r="F88" s="71"/>
      <c r="G88" s="46">
        <f t="shared" ref="G88" si="18">E88+F88</f>
        <v>95</v>
      </c>
      <c r="H88" s="78">
        <v>0</v>
      </c>
      <c r="I88" s="76">
        <v>0</v>
      </c>
      <c r="J88" s="46">
        <f t="shared" ref="J88" si="19">+G88-H88-K88-I88</f>
        <v>93</v>
      </c>
      <c r="K88" s="72">
        <v>2</v>
      </c>
      <c r="L88" s="20">
        <v>49</v>
      </c>
      <c r="M88" s="65">
        <f t="shared" ref="M88" si="20">+L88*K88</f>
        <v>98</v>
      </c>
      <c r="N88" s="17" t="s">
        <v>16</v>
      </c>
      <c r="O88" s="18">
        <v>38</v>
      </c>
      <c r="P88" s="104">
        <f t="shared" ref="P88" si="21">SUM(M88-O88)</f>
        <v>60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1405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 x14ac:dyDescent="0.65">
      <c r="A90" s="10">
        <v>86</v>
      </c>
      <c r="B90" s="119" t="s">
        <v>1407</v>
      </c>
      <c r="C90" s="19" t="s">
        <v>1406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+'11'!J93</f>
        <v>10</v>
      </c>
      <c r="F93" s="71"/>
      <c r="G93" s="46">
        <f t="shared" si="5"/>
        <v>10</v>
      </c>
      <c r="H93" s="78">
        <v>0</v>
      </c>
      <c r="I93" s="76">
        <v>0</v>
      </c>
      <c r="J93" s="46">
        <f t="shared" si="6"/>
        <v>10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9" t="s">
        <v>1408</v>
      </c>
      <c r="C99" s="19" t="s">
        <v>1371</v>
      </c>
      <c r="D99" s="10" t="s">
        <v>566</v>
      </c>
      <c r="E99" s="64">
        <f>+'11'!J99</f>
        <v>0</v>
      </c>
      <c r="F99" s="71">
        <v>5</v>
      </c>
      <c r="G99" s="46">
        <f t="shared" si="23"/>
        <v>5</v>
      </c>
      <c r="H99" s="78">
        <v>0</v>
      </c>
      <c r="I99" s="76">
        <v>0</v>
      </c>
      <c r="J99" s="46">
        <f t="shared" si="24"/>
        <v>5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4.6" x14ac:dyDescent="0.65">
      <c r="A100" s="10">
        <v>96</v>
      </c>
      <c r="B100" s="119" t="s">
        <v>1409</v>
      </c>
      <c r="C100" s="19" t="s">
        <v>1384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 x14ac:dyDescent="0.65">
      <c r="A101" s="10">
        <v>97</v>
      </c>
      <c r="B101" s="119" t="s">
        <v>1410</v>
      </c>
      <c r="C101" s="19" t="s">
        <v>1385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1399</v>
      </c>
      <c r="D102" s="10" t="s">
        <v>566</v>
      </c>
      <c r="E102" s="64">
        <f>+'11'!J102</f>
        <v>3</v>
      </c>
      <c r="F102" s="71"/>
      <c r="G102" s="46">
        <f t="shared" ref="G102" si="28">E102+F102</f>
        <v>3</v>
      </c>
      <c r="H102" s="78">
        <v>0</v>
      </c>
      <c r="I102" s="76">
        <v>0</v>
      </c>
      <c r="J102" s="46">
        <f t="shared" ref="J102" si="29">+G102-H102-K102-I102</f>
        <v>3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5" customHeight="1" x14ac:dyDescent="0.65">
      <c r="A103" s="10">
        <v>99</v>
      </c>
      <c r="B103" s="119" t="s">
        <v>1411</v>
      </c>
      <c r="C103" s="19" t="s">
        <v>1392</v>
      </c>
      <c r="D103" s="10" t="s">
        <v>1393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65">
      <c r="A104" s="10">
        <v>100</v>
      </c>
      <c r="B104" s="119" t="s">
        <v>1412</v>
      </c>
      <c r="C104" s="19" t="s">
        <v>1391</v>
      </c>
      <c r="D104" s="10" t="s">
        <v>1393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65">
      <c r="A105" s="10">
        <v>101</v>
      </c>
      <c r="B105" s="119" t="s">
        <v>1413</v>
      </c>
      <c r="C105" s="19" t="s">
        <v>1394</v>
      </c>
      <c r="D105" s="10" t="s">
        <v>566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+'11'!J110</f>
        <v>3</v>
      </c>
      <c r="F110" s="71"/>
      <c r="G110" s="46">
        <f t="shared" si="23"/>
        <v>3</v>
      </c>
      <c r="H110" s="78">
        <v>0</v>
      </c>
      <c r="I110" s="76">
        <v>0</v>
      </c>
      <c r="J110" s="46">
        <f t="shared" si="24"/>
        <v>2</v>
      </c>
      <c r="K110" s="72">
        <v>1</v>
      </c>
      <c r="L110" s="22">
        <v>120</v>
      </c>
      <c r="M110" s="65">
        <f t="shared" si="7"/>
        <v>120</v>
      </c>
      <c r="N110" s="17" t="s">
        <v>16</v>
      </c>
      <c r="O110" s="18"/>
      <c r="P110" s="104">
        <f t="shared" si="8"/>
        <v>120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+'11'!J111</f>
        <v>4</v>
      </c>
      <c r="F111" s="71"/>
      <c r="G111" s="46">
        <f t="shared" si="23"/>
        <v>4</v>
      </c>
      <c r="H111" s="78">
        <v>0</v>
      </c>
      <c r="I111" s="76">
        <v>0</v>
      </c>
      <c r="J111" s="46">
        <f t="shared" si="24"/>
        <v>4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+'11'!J112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+'11'!J113</f>
        <v>22</v>
      </c>
      <c r="F113" s="71"/>
      <c r="G113" s="46">
        <f t="shared" si="23"/>
        <v>22</v>
      </c>
      <c r="H113" s="78">
        <v>0</v>
      </c>
      <c r="I113" s="76">
        <v>0</v>
      </c>
      <c r="J113" s="46">
        <f t="shared" si="24"/>
        <v>22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4.6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+'11'!J115</f>
        <v>27</v>
      </c>
      <c r="F115" s="71"/>
      <c r="G115" s="46">
        <f t="shared" si="23"/>
        <v>27</v>
      </c>
      <c r="H115" s="78">
        <v>0</v>
      </c>
      <c r="I115" s="76">
        <v>0</v>
      </c>
      <c r="J115" s="46">
        <f t="shared" si="24"/>
        <v>27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4.6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+'11'!J116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+'11'!J117</f>
        <v>6</v>
      </c>
      <c r="F117" s="71"/>
      <c r="G117" s="46">
        <f t="shared" si="23"/>
        <v>6</v>
      </c>
      <c r="H117" s="78">
        <v>0</v>
      </c>
      <c r="I117" s="76">
        <v>0</v>
      </c>
      <c r="J117" s="46">
        <f t="shared" si="24"/>
        <v>6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+'11'!J123</f>
        <v>4</v>
      </c>
      <c r="F123" s="71"/>
      <c r="G123" s="46">
        <f t="shared" si="23"/>
        <v>4</v>
      </c>
      <c r="H123" s="78">
        <v>4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1414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+'11'!J131</f>
        <v>7</v>
      </c>
      <c r="F131" s="71"/>
      <c r="G131" s="46">
        <f t="shared" si="23"/>
        <v>7</v>
      </c>
      <c r="H131" s="78">
        <v>0</v>
      </c>
      <c r="I131" s="76">
        <v>0</v>
      </c>
      <c r="J131" s="46">
        <f t="shared" si="24"/>
        <v>7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+'11'!J132</f>
        <v>7</v>
      </c>
      <c r="F132" s="71"/>
      <c r="G132" s="46">
        <f t="shared" si="23"/>
        <v>7</v>
      </c>
      <c r="H132" s="78">
        <v>0</v>
      </c>
      <c r="I132" s="76">
        <v>0</v>
      </c>
      <c r="J132" s="46">
        <f t="shared" si="24"/>
        <v>7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+'11'!J133</f>
        <v>8</v>
      </c>
      <c r="F133" s="71"/>
      <c r="G133" s="46">
        <f t="shared" si="23"/>
        <v>8</v>
      </c>
      <c r="H133" s="78">
        <v>0</v>
      </c>
      <c r="I133" s="76">
        <v>0</v>
      </c>
      <c r="J133" s="46">
        <f t="shared" si="24"/>
        <v>8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4.6" x14ac:dyDescent="0.65">
      <c r="A134" s="10">
        <v>130</v>
      </c>
      <c r="B134" s="119" t="s">
        <v>1416</v>
      </c>
      <c r="C134" s="19" t="s">
        <v>1415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 x14ac:dyDescent="0.65">
      <c r="A135" s="10">
        <v>131</v>
      </c>
      <c r="B135" s="119" t="s">
        <v>1418</v>
      </c>
      <c r="C135" s="19" t="s">
        <v>1417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 x14ac:dyDescent="0.65">
      <c r="A136" s="10">
        <v>132</v>
      </c>
      <c r="B136" s="119" t="s">
        <v>1420</v>
      </c>
      <c r="C136" s="19" t="s">
        <v>1419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1421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+'11'!J154</f>
        <v>4</v>
      </c>
      <c r="F154" s="71"/>
      <c r="G154" s="46">
        <f t="shared" si="23"/>
        <v>4</v>
      </c>
      <c r="H154" s="78">
        <v>0</v>
      </c>
      <c r="I154" s="76">
        <v>0</v>
      </c>
      <c r="J154" s="46">
        <f t="shared" si="24"/>
        <v>4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+'11'!J170</f>
        <v>0</v>
      </c>
      <c r="F170" s="71">
        <v>31</v>
      </c>
      <c r="G170" s="46">
        <f t="shared" si="30"/>
        <v>31</v>
      </c>
      <c r="H170" s="78">
        <v>0</v>
      </c>
      <c r="I170" s="76">
        <v>0</v>
      </c>
      <c r="J170" s="46">
        <f t="shared" si="31"/>
        <v>31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+'11'!J172</f>
        <v>9</v>
      </c>
      <c r="F172" s="71">
        <v>10</v>
      </c>
      <c r="G172" s="46">
        <f t="shared" si="30"/>
        <v>19</v>
      </c>
      <c r="H172" s="78">
        <v>0</v>
      </c>
      <c r="I172" s="76">
        <v>0</v>
      </c>
      <c r="J172" s="46">
        <f t="shared" si="31"/>
        <v>19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65">
      <c r="A173" s="10">
        <v>169</v>
      </c>
      <c r="B173" s="119" t="s">
        <v>1425</v>
      </c>
      <c r="C173" s="19" t="s">
        <v>1422</v>
      </c>
      <c r="D173" s="10" t="s">
        <v>566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4.6" x14ac:dyDescent="0.65">
      <c r="A174" s="10">
        <v>170</v>
      </c>
      <c r="B174" s="10" t="s">
        <v>978</v>
      </c>
      <c r="C174" s="19" t="s">
        <v>1400</v>
      </c>
      <c r="D174" s="10" t="s">
        <v>566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+'11'!J175</f>
        <v>0</v>
      </c>
      <c r="F175" s="71">
        <v>30</v>
      </c>
      <c r="G175" s="46">
        <f t="shared" si="30"/>
        <v>30</v>
      </c>
      <c r="H175" s="78">
        <v>0</v>
      </c>
      <c r="I175" s="76">
        <v>0</v>
      </c>
      <c r="J175" s="46">
        <f t="shared" si="31"/>
        <v>30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 x14ac:dyDescent="0.65">
      <c r="A176" s="10">
        <v>172</v>
      </c>
      <c r="B176" s="119" t="s">
        <v>1424</v>
      </c>
      <c r="C176" s="19" t="s">
        <v>1423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+'11'!J180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1387</v>
      </c>
      <c r="D186" s="10" t="s">
        <v>566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9" t="s">
        <v>1426</v>
      </c>
      <c r="C187" s="19" t="s">
        <v>1395</v>
      </c>
      <c r="D187" s="10" t="s">
        <v>566</v>
      </c>
      <c r="E187" s="64">
        <f>+'11'!J187</f>
        <v>12</v>
      </c>
      <c r="F187" s="71"/>
      <c r="G187" s="46">
        <f>E187+F187</f>
        <v>12</v>
      </c>
      <c r="H187" s="78">
        <v>0</v>
      </c>
      <c r="I187" s="76">
        <v>0</v>
      </c>
      <c r="J187" s="46">
        <f>+G187-H187-K187-I187</f>
        <v>11</v>
      </c>
      <c r="K187" s="72">
        <v>1</v>
      </c>
      <c r="L187" s="20">
        <v>15</v>
      </c>
      <c r="M187" s="65">
        <f>+L187*K187</f>
        <v>15</v>
      </c>
      <c r="N187" s="17" t="s">
        <v>16</v>
      </c>
      <c r="O187" s="18"/>
      <c r="P187" s="104">
        <f>SUM(M187-O187)</f>
        <v>15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9" t="s">
        <v>1427</v>
      </c>
      <c r="C188" s="19" t="s">
        <v>1396</v>
      </c>
      <c r="D188" s="10" t="s">
        <v>566</v>
      </c>
      <c r="E188" s="64">
        <f>+'11'!J188</f>
        <v>14</v>
      </c>
      <c r="F188" s="71"/>
      <c r="G188" s="46">
        <f>E188+F188</f>
        <v>14</v>
      </c>
      <c r="H188" s="78">
        <v>0</v>
      </c>
      <c r="I188" s="76">
        <v>0</v>
      </c>
      <c r="J188" s="46">
        <f>+G188-H188-K188-I188</f>
        <v>13</v>
      </c>
      <c r="K188" s="72">
        <v>1</v>
      </c>
      <c r="L188" s="20">
        <v>15</v>
      </c>
      <c r="M188" s="65">
        <f>+L188*K188</f>
        <v>15</v>
      </c>
      <c r="N188" s="17" t="s">
        <v>16</v>
      </c>
      <c r="O188" s="18"/>
      <c r="P188" s="104">
        <f>SUM(M188-O188)</f>
        <v>15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9" t="s">
        <v>1428</v>
      </c>
      <c r="C189" s="19" t="s">
        <v>1397</v>
      </c>
      <c r="D189" s="10" t="s">
        <v>566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 x14ac:dyDescent="0.65">
      <c r="A190" s="10">
        <v>186</v>
      </c>
      <c r="B190" s="119" t="s">
        <v>1206</v>
      </c>
      <c r="C190" s="19" t="s">
        <v>1386</v>
      </c>
      <c r="D190" s="10" t="s">
        <v>606</v>
      </c>
      <c r="E190" s="64">
        <f>+'11'!J190</f>
        <v>6</v>
      </c>
      <c r="F190" s="71"/>
      <c r="G190" s="46">
        <f t="shared" si="30"/>
        <v>6</v>
      </c>
      <c r="H190" s="78">
        <v>0</v>
      </c>
      <c r="I190" s="76">
        <v>0</v>
      </c>
      <c r="J190" s="46">
        <f t="shared" si="31"/>
        <v>6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+'11'!J193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+'11'!J194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3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04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+'11'!J195</f>
        <v>4</v>
      </c>
      <c r="F195" s="71"/>
      <c r="G195" s="46">
        <f t="shared" si="30"/>
        <v>4</v>
      </c>
      <c r="H195" s="78">
        <v>0</v>
      </c>
      <c r="I195" s="76">
        <v>0</v>
      </c>
      <c r="J195" s="46">
        <f t="shared" si="31"/>
        <v>4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+'11'!J196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0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04">
        <f t="shared" si="35"/>
        <v>240</v>
      </c>
      <c r="Q196" s="90">
        <v>73</v>
      </c>
      <c r="R196" s="43">
        <f t="shared" si="36"/>
        <v>146</v>
      </c>
    </row>
    <row r="197" spans="1:18" ht="26.4" customHeight="1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+'11'!J198</f>
        <v>23</v>
      </c>
      <c r="F198" s="71"/>
      <c r="G198" s="46">
        <f t="shared" si="30"/>
        <v>23</v>
      </c>
      <c r="H198" s="78">
        <v>0</v>
      </c>
      <c r="I198" s="76">
        <v>0</v>
      </c>
      <c r="J198" s="46">
        <f t="shared" si="31"/>
        <v>21</v>
      </c>
      <c r="K198" s="72">
        <v>2</v>
      </c>
      <c r="L198" s="20">
        <v>150</v>
      </c>
      <c r="M198" s="65">
        <f t="shared" si="34"/>
        <v>300</v>
      </c>
      <c r="N198" s="17" t="s">
        <v>16</v>
      </c>
      <c r="O198" s="18">
        <v>140</v>
      </c>
      <c r="P198" s="104">
        <f t="shared" si="35"/>
        <v>160</v>
      </c>
      <c r="Q198" s="90">
        <v>64.38</v>
      </c>
      <c r="R198" s="43">
        <f t="shared" si="36"/>
        <v>128.76</v>
      </c>
    </row>
    <row r="199" spans="1:18" ht="24.6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+'11'!J205</f>
        <v>21</v>
      </c>
      <c r="F205" s="71"/>
      <c r="G205" s="46">
        <f t="shared" si="30"/>
        <v>21</v>
      </c>
      <c r="H205" s="78">
        <v>0</v>
      </c>
      <c r="I205" s="76">
        <v>0</v>
      </c>
      <c r="J205" s="46">
        <f t="shared" si="31"/>
        <v>21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1398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+'11'!J208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3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+'11'!J209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2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+'11'!J211</f>
        <v>2</v>
      </c>
      <c r="F211" s="71"/>
      <c r="G211" s="46">
        <f t="shared" si="30"/>
        <v>2</v>
      </c>
      <c r="H211" s="78">
        <v>0</v>
      </c>
      <c r="I211" s="76">
        <v>0</v>
      </c>
      <c r="J211" s="46">
        <f t="shared" si="31"/>
        <v>2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+'11'!J216</f>
        <v>239</v>
      </c>
      <c r="F216" s="71"/>
      <c r="G216" s="46">
        <f t="shared" si="30"/>
        <v>239</v>
      </c>
      <c r="H216" s="78">
        <v>0</v>
      </c>
      <c r="I216" s="76">
        <v>0</v>
      </c>
      <c r="J216" s="46">
        <f t="shared" si="31"/>
        <v>239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+'11'!J217</f>
        <v>105</v>
      </c>
      <c r="F217" s="71"/>
      <c r="G217" s="46">
        <f t="shared" si="30"/>
        <v>105</v>
      </c>
      <c r="H217" s="78">
        <v>0</v>
      </c>
      <c r="I217" s="76">
        <v>0</v>
      </c>
      <c r="J217" s="46">
        <f t="shared" si="31"/>
        <v>105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+'11'!J218</f>
        <v>9</v>
      </c>
      <c r="F218" s="71"/>
      <c r="G218" s="46">
        <f t="shared" si="30"/>
        <v>9</v>
      </c>
      <c r="H218" s="78">
        <v>0</v>
      </c>
      <c r="I218" s="76">
        <v>0</v>
      </c>
      <c r="J218" s="46">
        <f t="shared" si="31"/>
        <v>9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+'11'!J224</f>
        <v>258</v>
      </c>
      <c r="F224" s="71"/>
      <c r="G224" s="46">
        <f t="shared" si="30"/>
        <v>258</v>
      </c>
      <c r="H224" s="78">
        <v>0</v>
      </c>
      <c r="I224" s="76">
        <v>0</v>
      </c>
      <c r="J224" s="46">
        <f t="shared" si="31"/>
        <v>258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+'11'!J226</f>
        <v>100</v>
      </c>
      <c r="F226" s="71"/>
      <c r="G226" s="46">
        <f t="shared" si="30"/>
        <v>100</v>
      </c>
      <c r="H226" s="78">
        <v>0</v>
      </c>
      <c r="I226" s="76">
        <v>0</v>
      </c>
      <c r="J226" s="46">
        <f t="shared" si="31"/>
        <v>100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+'11'!J227</f>
        <v>146</v>
      </c>
      <c r="F227" s="71"/>
      <c r="G227" s="46">
        <f t="shared" si="30"/>
        <v>146</v>
      </c>
      <c r="H227" s="78">
        <v>0</v>
      </c>
      <c r="I227" s="76">
        <v>0</v>
      </c>
      <c r="J227" s="46">
        <f t="shared" si="31"/>
        <v>146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+'11'!J235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 x14ac:dyDescent="0.65">
      <c r="A242" s="10">
        <v>238</v>
      </c>
      <c r="B242" s="10"/>
      <c r="C242" s="137" t="s">
        <v>1444</v>
      </c>
      <c r="D242" s="10" t="s">
        <v>805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1446</v>
      </c>
      <c r="D243" s="10" t="s">
        <v>434</v>
      </c>
      <c r="E243" s="64">
        <f>+'11'!J243</f>
        <v>14</v>
      </c>
      <c r="F243" s="71"/>
      <c r="G243" s="46">
        <f t="shared" ref="G243:G246" si="47">E243+F243</f>
        <v>14</v>
      </c>
      <c r="H243" s="78">
        <v>0</v>
      </c>
      <c r="I243" s="76">
        <v>0</v>
      </c>
      <c r="J243" s="46">
        <f t="shared" ref="J243:J246" si="48">+G243-H243-K243-I243</f>
        <v>14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1448</v>
      </c>
      <c r="D244" s="10" t="s">
        <v>434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4.6" x14ac:dyDescent="0.65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 x14ac:dyDescent="0.65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 x14ac:dyDescent="0.65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4.6" x14ac:dyDescent="0.65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4.6" x14ac:dyDescent="0.65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1708.7199999999998</v>
      </c>
      <c r="S260" s="75"/>
    </row>
    <row r="261" spans="1:19" ht="25.5" customHeight="1" x14ac:dyDescent="0.6">
      <c r="A261" s="1"/>
      <c r="E261" s="1"/>
      <c r="F261" s="1"/>
      <c r="G261" s="24"/>
      <c r="H261" s="25"/>
      <c r="I261" s="25"/>
      <c r="J261" s="24"/>
      <c r="K261" s="189" t="s">
        <v>212</v>
      </c>
      <c r="L261" s="190"/>
      <c r="M261" s="30">
        <f>+O260</f>
        <v>0</v>
      </c>
      <c r="N261" s="27"/>
      <c r="O261" s="29"/>
    </row>
    <row r="262" spans="1:19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4543</v>
      </c>
    </row>
    <row r="263" spans="1:19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1680</v>
      </c>
      <c r="O264" s="2">
        <v>240</v>
      </c>
      <c r="P264" s="2">
        <v>1150</v>
      </c>
      <c r="Q264" s="88">
        <v>120</v>
      </c>
      <c r="R264" s="2">
        <v>170</v>
      </c>
    </row>
    <row r="265" spans="1:19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2043</v>
      </c>
      <c r="P267" s="122" t="s">
        <v>1434</v>
      </c>
      <c r="Q267" s="123" t="s">
        <v>1435</v>
      </c>
      <c r="R267" s="124" t="s">
        <v>1436</v>
      </c>
    </row>
    <row r="268" spans="1:19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820</v>
      </c>
      <c r="P268" s="125"/>
      <c r="Q268" s="125"/>
      <c r="R268" s="125">
        <v>100</v>
      </c>
    </row>
    <row r="269" spans="1:19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820</v>
      </c>
      <c r="P269" s="125"/>
      <c r="Q269" s="125"/>
      <c r="R269" s="125"/>
    </row>
    <row r="270" spans="1:19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/>
    </row>
    <row r="271" spans="1:19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  <c r="P271" s="126"/>
      <c r="Q271" s="126"/>
      <c r="R271" s="126"/>
    </row>
    <row r="272" spans="1:19" x14ac:dyDescent="0.6">
      <c r="J272" s="2"/>
      <c r="L272" s="2"/>
      <c r="P272" s="126"/>
      <c r="Q272" s="126"/>
      <c r="R272" s="126"/>
    </row>
    <row r="273" spans="10:18" ht="24.6" x14ac:dyDescent="0.65">
      <c r="J273" s="2"/>
      <c r="L273" s="73" t="s">
        <v>272</v>
      </c>
      <c r="M273" s="2" t="s">
        <v>307</v>
      </c>
      <c r="P273" s="127"/>
      <c r="Q273" s="127"/>
      <c r="R273" s="127"/>
    </row>
    <row r="274" spans="10:18" x14ac:dyDescent="0.6">
      <c r="J274" s="2"/>
      <c r="L274" s="2"/>
      <c r="P274" s="128">
        <f>SUM(P268:P273)</f>
        <v>0</v>
      </c>
      <c r="Q274" s="128">
        <f>SUM(Q268:Q273)</f>
        <v>0</v>
      </c>
      <c r="R274" s="128">
        <f>SUM(R268:R273)</f>
        <v>100</v>
      </c>
    </row>
    <row r="275" spans="10:18" x14ac:dyDescent="0.6">
      <c r="J275" s="2"/>
      <c r="L275" s="2"/>
      <c r="P275" s="129" t="s">
        <v>1437</v>
      </c>
      <c r="Q275" s="130">
        <f>Q274*30/100</f>
        <v>0</v>
      </c>
      <c r="R275" s="130">
        <f>R274*30/100</f>
        <v>30</v>
      </c>
    </row>
    <row r="276" spans="10:18" x14ac:dyDescent="0.6">
      <c r="J276" s="2"/>
      <c r="L276" s="2"/>
      <c r="P276" s="129" t="s">
        <v>1438</v>
      </c>
      <c r="Q276" s="130">
        <f>Q275*7/100</f>
        <v>0</v>
      </c>
      <c r="R276" s="130">
        <f>R275*7/100</f>
        <v>2.1</v>
      </c>
    </row>
    <row r="277" spans="10:18" x14ac:dyDescent="0.6">
      <c r="J277" s="2"/>
      <c r="L277" s="2"/>
      <c r="P277" s="131" t="s">
        <v>5</v>
      </c>
      <c r="Q277" s="132">
        <f>Q274-Q275-Q276</f>
        <v>0</v>
      </c>
      <c r="R277" s="132">
        <f>R274-R275-R276</f>
        <v>67.900000000000006</v>
      </c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T346"/>
  <sheetViews>
    <sheetView zoomScale="70" zoomScaleNormal="70" workbookViewId="0">
      <pane xSplit="10" ySplit="4" topLeftCell="K197" activePane="bottomRight" state="frozen"/>
      <selection activeCell="C245" sqref="C245"/>
      <selection pane="topRight" activeCell="C245" sqref="C245"/>
      <selection pane="bottomLeft" activeCell="C245" sqref="C245"/>
      <selection pane="bottomRight" activeCell="C210" sqref="C210"/>
    </sheetView>
  </sheetViews>
  <sheetFormatPr defaultColWidth="9" defaultRowHeight="24" x14ac:dyDescent="0.6"/>
  <cols>
    <col min="1" max="1" width="6.69921875" style="2" customWidth="1"/>
    <col min="2" max="2" width="15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78" t="s">
        <v>1431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Q2" s="89"/>
    </row>
    <row r="3" spans="1:18" s="5" customFormat="1" ht="26.4" customHeight="1" x14ac:dyDescent="0.7">
      <c r="A3" s="191" t="s">
        <v>1</v>
      </c>
      <c r="B3" s="191" t="s">
        <v>1368</v>
      </c>
      <c r="C3" s="191" t="s">
        <v>2</v>
      </c>
      <c r="D3" s="191" t="s">
        <v>1369</v>
      </c>
      <c r="E3" s="193" t="s">
        <v>3</v>
      </c>
      <c r="F3" s="193" t="s">
        <v>4</v>
      </c>
      <c r="G3" s="193" t="s">
        <v>5</v>
      </c>
      <c r="H3" s="77" t="s">
        <v>6</v>
      </c>
      <c r="I3" s="179" t="s">
        <v>273</v>
      </c>
      <c r="J3" s="193" t="s">
        <v>7</v>
      </c>
      <c r="K3" s="194" t="s">
        <v>8</v>
      </c>
      <c r="L3" s="194"/>
      <c r="M3" s="194"/>
      <c r="N3" s="193" t="s">
        <v>9</v>
      </c>
      <c r="O3" s="195" t="s">
        <v>10</v>
      </c>
      <c r="Q3" s="196" t="s">
        <v>274</v>
      </c>
      <c r="R3" s="187" t="s">
        <v>275</v>
      </c>
    </row>
    <row r="4" spans="1:18" s="5" customFormat="1" ht="26.4" x14ac:dyDescent="0.7">
      <c r="A4" s="192"/>
      <c r="B4" s="192"/>
      <c r="C4" s="192"/>
      <c r="D4" s="192"/>
      <c r="E4" s="193"/>
      <c r="F4" s="193"/>
      <c r="G4" s="193"/>
      <c r="H4" s="77" t="s">
        <v>11</v>
      </c>
      <c r="I4" s="180"/>
      <c r="J4" s="193"/>
      <c r="K4" s="69" t="s">
        <v>12</v>
      </c>
      <c r="L4" s="70" t="s">
        <v>13</v>
      </c>
      <c r="M4" s="69" t="s">
        <v>14</v>
      </c>
      <c r="N4" s="193"/>
      <c r="O4" s="195"/>
      <c r="Q4" s="197"/>
      <c r="R4" s="188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+'12'!J5</f>
        <v>54</v>
      </c>
      <c r="F5" s="71"/>
      <c r="G5" s="46">
        <f t="shared" ref="G5:G26" si="0">E5+F5</f>
        <v>54</v>
      </c>
      <c r="H5" s="78">
        <v>0</v>
      </c>
      <c r="I5" s="76">
        <v>0</v>
      </c>
      <c r="J5" s="46">
        <f t="shared" ref="J5:J26" si="1">+G5-H5-K5-I5</f>
        <v>52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23">
        <f>SUM(M5-O5)</f>
        <v>100</v>
      </c>
      <c r="Q5" s="90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+'12'!J6</f>
        <v>118</v>
      </c>
      <c r="F6" s="71"/>
      <c r="G6" s="46">
        <f t="shared" si="0"/>
        <v>118</v>
      </c>
      <c r="H6" s="78">
        <v>0</v>
      </c>
      <c r="I6" s="76">
        <v>0</v>
      </c>
      <c r="J6" s="46">
        <f t="shared" si="1"/>
        <v>111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>
        <v>150</v>
      </c>
      <c r="P6" s="23">
        <f t="shared" ref="P6:P80" si="3">SUM(M6-O6)</f>
        <v>550</v>
      </c>
      <c r="Q6" s="90">
        <v>39.29</v>
      </c>
      <c r="R6" s="43">
        <f t="shared" ref="R6:R80" si="4">+K6*Q6</f>
        <v>275.02999999999997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+'12'!J11</f>
        <v>14</v>
      </c>
      <c r="F11" s="71"/>
      <c r="G11" s="46">
        <f t="shared" si="0"/>
        <v>14</v>
      </c>
      <c r="H11" s="78">
        <v>0</v>
      </c>
      <c r="I11" s="76">
        <v>0</v>
      </c>
      <c r="J11" s="46">
        <f t="shared" si="1"/>
        <v>14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+'12'!J15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+'12'!J16</f>
        <v>2</v>
      </c>
      <c r="F16" s="71"/>
      <c r="G16" s="46">
        <f t="shared" si="0"/>
        <v>2</v>
      </c>
      <c r="H16" s="78">
        <v>0</v>
      </c>
      <c r="I16" s="76">
        <v>0</v>
      </c>
      <c r="J16" s="46">
        <f t="shared" si="1"/>
        <v>2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+'12'!J20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23">
        <f t="shared" si="3"/>
        <v>65</v>
      </c>
      <c r="Q20" s="90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+'12'!J21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6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+'12'!J22</f>
        <v>34</v>
      </c>
      <c r="F22" s="71"/>
      <c r="G22" s="46">
        <f t="shared" si="0"/>
        <v>34</v>
      </c>
      <c r="H22" s="78">
        <v>0</v>
      </c>
      <c r="I22" s="76">
        <v>0</v>
      </c>
      <c r="J22" s="46">
        <f t="shared" si="1"/>
        <v>33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20</v>
      </c>
      <c r="P22" s="23">
        <f t="shared" si="3"/>
        <v>80</v>
      </c>
      <c r="Q22" s="90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+'12'!J26</f>
        <v>8</v>
      </c>
      <c r="F26" s="71"/>
      <c r="G26" s="46">
        <f t="shared" si="0"/>
        <v>8</v>
      </c>
      <c r="H26" s="78">
        <v>0</v>
      </c>
      <c r="I26" s="76">
        <v>0</v>
      </c>
      <c r="J26" s="46">
        <f t="shared" si="1"/>
        <v>7</v>
      </c>
      <c r="K26" s="72">
        <v>1</v>
      </c>
      <c r="L26" s="15">
        <v>100</v>
      </c>
      <c r="M26" s="65">
        <f t="shared" si="2"/>
        <v>100</v>
      </c>
      <c r="N26" s="17" t="s">
        <v>16</v>
      </c>
      <c r="O26" s="18">
        <v>20</v>
      </c>
      <c r="P26" s="23">
        <f t="shared" si="3"/>
        <v>80</v>
      </c>
      <c r="Q26" s="90">
        <v>35.39</v>
      </c>
      <c r="R26" s="43">
        <f t="shared" si="4"/>
        <v>35.39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+'12'!J27</f>
        <v>13</v>
      </c>
      <c r="F27" s="71"/>
      <c r="G27" s="46">
        <f t="shared" ref="G27:G93" si="5">E27+F27</f>
        <v>13</v>
      </c>
      <c r="H27" s="78">
        <v>0</v>
      </c>
      <c r="I27" s="76">
        <v>0</v>
      </c>
      <c r="J27" s="46">
        <f t="shared" ref="J27:J93" si="6">+G27-H27-K27-I27</f>
        <v>6</v>
      </c>
      <c r="K27" s="72">
        <v>7</v>
      </c>
      <c r="L27" s="15">
        <v>100</v>
      </c>
      <c r="M27" s="65">
        <f t="shared" si="2"/>
        <v>700</v>
      </c>
      <c r="N27" s="17" t="s">
        <v>16</v>
      </c>
      <c r="O27" s="18">
        <v>150</v>
      </c>
      <c r="P27" s="23">
        <f t="shared" si="3"/>
        <v>550</v>
      </c>
      <c r="Q27" s="90">
        <v>31.62</v>
      </c>
      <c r="R27" s="43">
        <f t="shared" si="4"/>
        <v>221.34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+'12'!J28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+'12'!J29</f>
        <v>5</v>
      </c>
      <c r="F29" s="71"/>
      <c r="G29" s="46">
        <f t="shared" si="5"/>
        <v>5</v>
      </c>
      <c r="H29" s="78">
        <v>0</v>
      </c>
      <c r="I29" s="76">
        <v>0</v>
      </c>
      <c r="J29" s="46">
        <f t="shared" si="6"/>
        <v>5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+'12'!J31</f>
        <v>13</v>
      </c>
      <c r="F31" s="71"/>
      <c r="G31" s="46">
        <f t="shared" si="5"/>
        <v>13</v>
      </c>
      <c r="H31" s="78">
        <v>0</v>
      </c>
      <c r="I31" s="76">
        <v>0</v>
      </c>
      <c r="J31" s="46">
        <f t="shared" si="6"/>
        <v>13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+'12'!J32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+'12'!J34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+'12'!J39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+'12'!J40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+'12'!J41</f>
        <v>5</v>
      </c>
      <c r="F41" s="71"/>
      <c r="G41" s="46">
        <f t="shared" si="5"/>
        <v>5</v>
      </c>
      <c r="H41" s="78">
        <v>1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+'12'!J46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+'12'!J47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+'12'!J48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+'12'!J49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+'12'!J50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+'12'!J51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+'12'!J53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+'12'!J55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+'12'!J57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+'12'!J58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+'12'!J59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+'12'!J62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+'12'!J64</f>
        <v>7</v>
      </c>
      <c r="F64" s="71"/>
      <c r="G64" s="46">
        <f t="shared" si="5"/>
        <v>7</v>
      </c>
      <c r="H64" s="78">
        <v>0</v>
      </c>
      <c r="I64" s="76">
        <v>0</v>
      </c>
      <c r="J64" s="46">
        <f t="shared" si="6"/>
        <v>5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>
        <v>50</v>
      </c>
      <c r="P64" s="23">
        <f t="shared" si="3"/>
        <v>50</v>
      </c>
      <c r="Q64" s="90">
        <v>23.69</v>
      </c>
      <c r="R64" s="43">
        <f t="shared" si="4"/>
        <v>47.38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+'12'!J65</f>
        <v>9</v>
      </c>
      <c r="F65" s="71"/>
      <c r="G65" s="46">
        <f t="shared" si="5"/>
        <v>9</v>
      </c>
      <c r="H65" s="78">
        <v>0</v>
      </c>
      <c r="I65" s="76">
        <v>0</v>
      </c>
      <c r="J65" s="46">
        <f t="shared" si="6"/>
        <v>9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+'12'!J66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0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>
        <v>50</v>
      </c>
      <c r="P66" s="23">
        <f t="shared" si="3"/>
        <v>50</v>
      </c>
      <c r="Q66" s="90">
        <v>23.12</v>
      </c>
      <c r="R66" s="43">
        <f t="shared" si="4"/>
        <v>46.24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+'12'!J72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+'12'!J74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65">
      <c r="A76" s="10">
        <v>72</v>
      </c>
      <c r="B76" s="119" t="s">
        <v>1402</v>
      </c>
      <c r="C76" s="19" t="s">
        <v>1401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>
        <f>+'12'!J77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5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>
        <v>50</v>
      </c>
      <c r="P77" s="23">
        <f t="shared" si="3"/>
        <v>100</v>
      </c>
      <c r="Q77" s="90">
        <v>17.329999999999998</v>
      </c>
      <c r="R77" s="43">
        <f t="shared" si="4"/>
        <v>51.989999999999995</v>
      </c>
    </row>
    <row r="78" spans="1:18" ht="24.6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>
        <f>+'12'!J79</f>
        <v>3</v>
      </c>
      <c r="F79" s="71"/>
      <c r="G79" s="46">
        <f t="shared" si="5"/>
        <v>3</v>
      </c>
      <c r="H79" s="78">
        <v>0</v>
      </c>
      <c r="I79" s="76">
        <v>0</v>
      </c>
      <c r="J79" s="46">
        <f t="shared" si="6"/>
        <v>3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>
        <f>+'12'!J80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0</v>
      </c>
      <c r="K80" s="72">
        <v>4</v>
      </c>
      <c r="L80" s="15">
        <v>55</v>
      </c>
      <c r="M80" s="65">
        <f t="shared" si="2"/>
        <v>220</v>
      </c>
      <c r="N80" s="17" t="s">
        <v>16</v>
      </c>
      <c r="O80" s="18">
        <v>54</v>
      </c>
      <c r="P80" s="23">
        <f t="shared" si="3"/>
        <v>166</v>
      </c>
      <c r="Q80" s="90">
        <v>14.35</v>
      </c>
      <c r="R80" s="43">
        <f t="shared" si="4"/>
        <v>57.4</v>
      </c>
    </row>
    <row r="81" spans="1:18" ht="24.6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>
        <f>+'12'!J81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9" t="s">
        <v>1332</v>
      </c>
      <c r="C82" s="19" t="s">
        <v>1388</v>
      </c>
      <c r="D82" s="10" t="s">
        <v>566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9" t="s">
        <v>1404</v>
      </c>
      <c r="C86" s="19" t="s">
        <v>1403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1429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1430</v>
      </c>
      <c r="D88" s="10" t="s">
        <v>434</v>
      </c>
      <c r="E88" s="64">
        <f>+'12'!J88</f>
        <v>93</v>
      </c>
      <c r="F88" s="71"/>
      <c r="G88" s="46">
        <f t="shared" ref="G88" si="18">E88+F88</f>
        <v>93</v>
      </c>
      <c r="H88" s="78">
        <v>0</v>
      </c>
      <c r="I88" s="76">
        <v>0</v>
      </c>
      <c r="J88" s="46">
        <f t="shared" ref="J88" si="19">+G88-H88-K88-I88</f>
        <v>89</v>
      </c>
      <c r="K88" s="72">
        <v>4</v>
      </c>
      <c r="L88" s="20">
        <v>49</v>
      </c>
      <c r="M88" s="65">
        <f t="shared" ref="M88" si="20">+L88*K88</f>
        <v>196</v>
      </c>
      <c r="N88" s="17" t="s">
        <v>16</v>
      </c>
      <c r="O88" s="18">
        <v>96</v>
      </c>
      <c r="P88" s="23">
        <f t="shared" ref="P88" si="21">SUM(M88-O88)</f>
        <v>100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1405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 x14ac:dyDescent="0.65">
      <c r="A90" s="10">
        <v>86</v>
      </c>
      <c r="B90" s="119" t="s">
        <v>1407</v>
      </c>
      <c r="C90" s="19" t="s">
        <v>1406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+'12'!J93</f>
        <v>10</v>
      </c>
      <c r="F93" s="71"/>
      <c r="G93" s="46">
        <f t="shared" si="5"/>
        <v>10</v>
      </c>
      <c r="H93" s="78">
        <v>0</v>
      </c>
      <c r="I93" s="76">
        <v>0</v>
      </c>
      <c r="J93" s="46">
        <f t="shared" si="6"/>
        <v>5</v>
      </c>
      <c r="K93" s="72">
        <v>5</v>
      </c>
      <c r="L93" s="21">
        <v>35</v>
      </c>
      <c r="M93" s="65">
        <f t="shared" si="7"/>
        <v>175</v>
      </c>
      <c r="N93" s="17" t="s">
        <v>16</v>
      </c>
      <c r="O93" s="18"/>
      <c r="P93" s="23">
        <f t="shared" si="8"/>
        <v>175</v>
      </c>
      <c r="Q93" s="90"/>
      <c r="R93" s="43">
        <f t="shared" si="9"/>
        <v>0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9" t="s">
        <v>1408</v>
      </c>
      <c r="C99" s="19" t="s">
        <v>1371</v>
      </c>
      <c r="D99" s="10" t="s">
        <v>566</v>
      </c>
      <c r="E99" s="64">
        <f>+'12'!J99</f>
        <v>5</v>
      </c>
      <c r="F99" s="71"/>
      <c r="G99" s="46">
        <f t="shared" si="23"/>
        <v>5</v>
      </c>
      <c r="H99" s="78">
        <v>0</v>
      </c>
      <c r="I99" s="76">
        <v>0</v>
      </c>
      <c r="J99" s="46">
        <f t="shared" si="24"/>
        <v>5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4.6" x14ac:dyDescent="0.65">
      <c r="A100" s="10">
        <v>96</v>
      </c>
      <c r="B100" s="119" t="s">
        <v>1409</v>
      </c>
      <c r="C100" s="19" t="s">
        <v>1384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 x14ac:dyDescent="0.65">
      <c r="A101" s="10">
        <v>97</v>
      </c>
      <c r="B101" s="119" t="s">
        <v>1410</v>
      </c>
      <c r="C101" s="19" t="s">
        <v>1385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1399</v>
      </c>
      <c r="D102" s="10" t="s">
        <v>566</v>
      </c>
      <c r="E102" s="64">
        <f>+'12'!J102</f>
        <v>3</v>
      </c>
      <c r="F102" s="71"/>
      <c r="G102" s="46">
        <f t="shared" ref="G102" si="28">E102+F102</f>
        <v>3</v>
      </c>
      <c r="H102" s="78">
        <v>0</v>
      </c>
      <c r="I102" s="76">
        <v>0</v>
      </c>
      <c r="J102" s="46">
        <f t="shared" ref="J102" si="29">+G102-H102-K102-I102</f>
        <v>3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5" customHeight="1" x14ac:dyDescent="0.65">
      <c r="A103" s="10">
        <v>99</v>
      </c>
      <c r="B103" s="119" t="s">
        <v>1411</v>
      </c>
      <c r="C103" s="19" t="s">
        <v>1392</v>
      </c>
      <c r="D103" s="10" t="s">
        <v>1393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65">
      <c r="A104" s="10">
        <v>100</v>
      </c>
      <c r="B104" s="119" t="s">
        <v>1412</v>
      </c>
      <c r="C104" s="19" t="s">
        <v>1391</v>
      </c>
      <c r="D104" s="10" t="s">
        <v>1393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65">
      <c r="A105" s="10">
        <v>101</v>
      </c>
      <c r="B105" s="119" t="s">
        <v>1413</v>
      </c>
      <c r="C105" s="19" t="s">
        <v>1394</v>
      </c>
      <c r="D105" s="10" t="s">
        <v>566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+'12'!J110</f>
        <v>2</v>
      </c>
      <c r="F110" s="71"/>
      <c r="G110" s="46">
        <f t="shared" si="23"/>
        <v>2</v>
      </c>
      <c r="H110" s="78">
        <v>0</v>
      </c>
      <c r="I110" s="76">
        <v>0</v>
      </c>
      <c r="J110" s="46">
        <f t="shared" si="24"/>
        <v>2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+'12'!J111</f>
        <v>4</v>
      </c>
      <c r="F111" s="71"/>
      <c r="G111" s="46">
        <f t="shared" si="23"/>
        <v>4</v>
      </c>
      <c r="H111" s="78">
        <v>0</v>
      </c>
      <c r="I111" s="76">
        <v>0</v>
      </c>
      <c r="J111" s="46">
        <f t="shared" si="24"/>
        <v>4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+'12'!J112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+'12'!J113</f>
        <v>22</v>
      </c>
      <c r="F113" s="71"/>
      <c r="G113" s="46">
        <f t="shared" si="23"/>
        <v>22</v>
      </c>
      <c r="H113" s="78">
        <v>0</v>
      </c>
      <c r="I113" s="76">
        <v>0</v>
      </c>
      <c r="J113" s="46">
        <f t="shared" si="24"/>
        <v>22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4.6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+'12'!J115</f>
        <v>27</v>
      </c>
      <c r="F115" s="71"/>
      <c r="G115" s="46">
        <f t="shared" si="23"/>
        <v>27</v>
      </c>
      <c r="H115" s="78">
        <v>0</v>
      </c>
      <c r="I115" s="76">
        <v>0</v>
      </c>
      <c r="J115" s="46">
        <f t="shared" si="24"/>
        <v>27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4.6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+'12'!J116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+'12'!J117</f>
        <v>6</v>
      </c>
      <c r="F117" s="71"/>
      <c r="G117" s="46">
        <f t="shared" si="23"/>
        <v>6</v>
      </c>
      <c r="H117" s="78">
        <v>0</v>
      </c>
      <c r="I117" s="76">
        <v>0</v>
      </c>
      <c r="J117" s="46">
        <f t="shared" si="24"/>
        <v>6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1414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+'12'!J131</f>
        <v>7</v>
      </c>
      <c r="F131" s="71"/>
      <c r="G131" s="46">
        <f t="shared" si="23"/>
        <v>7</v>
      </c>
      <c r="H131" s="78">
        <v>0</v>
      </c>
      <c r="I131" s="76">
        <v>0</v>
      </c>
      <c r="J131" s="46">
        <f t="shared" si="24"/>
        <v>7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+'12'!J132</f>
        <v>7</v>
      </c>
      <c r="F132" s="71"/>
      <c r="G132" s="46">
        <f t="shared" si="23"/>
        <v>7</v>
      </c>
      <c r="H132" s="78">
        <v>0</v>
      </c>
      <c r="I132" s="76">
        <v>0</v>
      </c>
      <c r="J132" s="46">
        <f t="shared" si="24"/>
        <v>2</v>
      </c>
      <c r="K132" s="72">
        <v>5</v>
      </c>
      <c r="L132" s="22">
        <v>60</v>
      </c>
      <c r="M132" s="65">
        <f t="shared" si="7"/>
        <v>300</v>
      </c>
      <c r="N132" s="17" t="s">
        <v>16</v>
      </c>
      <c r="O132" s="18">
        <v>300</v>
      </c>
      <c r="P132" s="23">
        <f t="shared" si="8"/>
        <v>0</v>
      </c>
      <c r="Q132" s="90"/>
      <c r="R132" s="43">
        <f t="shared" si="9"/>
        <v>0</v>
      </c>
    </row>
    <row r="133" spans="1:18" ht="24.6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+'12'!J133</f>
        <v>8</v>
      </c>
      <c r="F133" s="71"/>
      <c r="G133" s="46">
        <f t="shared" si="23"/>
        <v>8</v>
      </c>
      <c r="H133" s="78">
        <v>0</v>
      </c>
      <c r="I133" s="76">
        <v>0</v>
      </c>
      <c r="J133" s="46">
        <f t="shared" si="24"/>
        <v>7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50</v>
      </c>
      <c r="P133" s="23">
        <f t="shared" si="8"/>
        <v>0</v>
      </c>
      <c r="Q133" s="90">
        <v>21.75</v>
      </c>
      <c r="R133" s="43">
        <f t="shared" si="9"/>
        <v>21.75</v>
      </c>
    </row>
    <row r="134" spans="1:18" ht="24.6" x14ac:dyDescent="0.65">
      <c r="A134" s="10">
        <v>130</v>
      </c>
      <c r="B134" s="119" t="s">
        <v>1416</v>
      </c>
      <c r="C134" s="19" t="s">
        <v>1415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 x14ac:dyDescent="0.65">
      <c r="A135" s="10">
        <v>131</v>
      </c>
      <c r="B135" s="119" t="s">
        <v>1418</v>
      </c>
      <c r="C135" s="19" t="s">
        <v>1417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 x14ac:dyDescent="0.65">
      <c r="A136" s="10">
        <v>132</v>
      </c>
      <c r="B136" s="119" t="s">
        <v>1420</v>
      </c>
      <c r="C136" s="19" t="s">
        <v>1419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1421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+'12'!J154</f>
        <v>4</v>
      </c>
      <c r="F154" s="71"/>
      <c r="G154" s="46">
        <f t="shared" si="23"/>
        <v>4</v>
      </c>
      <c r="H154" s="78">
        <v>0</v>
      </c>
      <c r="I154" s="76">
        <v>0</v>
      </c>
      <c r="J154" s="46">
        <f t="shared" si="24"/>
        <v>0</v>
      </c>
      <c r="K154" s="72">
        <v>4</v>
      </c>
      <c r="L154" s="20">
        <v>25</v>
      </c>
      <c r="M154" s="65">
        <f>+L154*K154</f>
        <v>100</v>
      </c>
      <c r="N154" s="17" t="s">
        <v>16</v>
      </c>
      <c r="O154" s="18"/>
      <c r="P154" s="23">
        <f>SUM(M154-O154)</f>
        <v>100</v>
      </c>
      <c r="Q154" s="90">
        <v>16.16</v>
      </c>
      <c r="R154" s="43">
        <f>+K154*Q154</f>
        <v>64.64</v>
      </c>
    </row>
    <row r="155" spans="1:18" ht="24.6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+'12'!J170</f>
        <v>31</v>
      </c>
      <c r="F170" s="71"/>
      <c r="G170" s="46">
        <f t="shared" si="30"/>
        <v>31</v>
      </c>
      <c r="H170" s="78">
        <v>0</v>
      </c>
      <c r="I170" s="76">
        <v>0</v>
      </c>
      <c r="J170" s="46">
        <f t="shared" si="31"/>
        <v>11</v>
      </c>
      <c r="K170" s="72">
        <v>20</v>
      </c>
      <c r="L170" s="22">
        <v>35</v>
      </c>
      <c r="M170" s="65">
        <f t="shared" si="7"/>
        <v>700</v>
      </c>
      <c r="N170" s="17" t="s">
        <v>16</v>
      </c>
      <c r="O170" s="18">
        <v>300</v>
      </c>
      <c r="P170" s="23">
        <f t="shared" si="8"/>
        <v>400</v>
      </c>
      <c r="Q170" s="90"/>
      <c r="R170" s="43">
        <f t="shared" si="9"/>
        <v>0</v>
      </c>
    </row>
    <row r="171" spans="1:18" ht="24.6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v>9</v>
      </c>
      <c r="F172" s="71"/>
      <c r="G172" s="46">
        <f t="shared" si="30"/>
        <v>9</v>
      </c>
      <c r="H172" s="78">
        <v>0</v>
      </c>
      <c r="I172" s="76">
        <v>0</v>
      </c>
      <c r="J172" s="46">
        <f t="shared" si="31"/>
        <v>9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65">
      <c r="A173" s="10">
        <v>169</v>
      </c>
      <c r="B173" s="119" t="s">
        <v>1425</v>
      </c>
      <c r="C173" s="19" t="s">
        <v>1422</v>
      </c>
      <c r="D173" s="10" t="s">
        <v>566</v>
      </c>
      <c r="E173" s="64">
        <f>+'12'!J173</f>
        <v>0</v>
      </c>
      <c r="F173" s="71">
        <v>15</v>
      </c>
      <c r="G173" s="46">
        <f>E173+F173</f>
        <v>15</v>
      </c>
      <c r="H173" s="78">
        <v>0</v>
      </c>
      <c r="I173" s="76">
        <v>0</v>
      </c>
      <c r="J173" s="46">
        <f>+G173-H173-K173-I173</f>
        <v>14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23">
        <f>SUM(M173-O173)</f>
        <v>35</v>
      </c>
      <c r="Q173" s="92"/>
      <c r="R173" s="43">
        <f>+K173*Q173</f>
        <v>0</v>
      </c>
    </row>
    <row r="174" spans="1:18" ht="24.6" x14ac:dyDescent="0.65">
      <c r="A174" s="10">
        <v>170</v>
      </c>
      <c r="B174" s="10" t="s">
        <v>978</v>
      </c>
      <c r="C174" s="19" t="s">
        <v>1400</v>
      </c>
      <c r="D174" s="10" t="s">
        <v>566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+'12'!J175</f>
        <v>30</v>
      </c>
      <c r="F175" s="71"/>
      <c r="G175" s="46">
        <f t="shared" si="30"/>
        <v>30</v>
      </c>
      <c r="H175" s="78">
        <v>0</v>
      </c>
      <c r="I175" s="76">
        <v>0</v>
      </c>
      <c r="J175" s="46">
        <f t="shared" si="31"/>
        <v>24</v>
      </c>
      <c r="K175" s="72">
        <v>6</v>
      </c>
      <c r="L175" s="15">
        <v>50</v>
      </c>
      <c r="M175" s="65">
        <f>+L175*K175</f>
        <v>300</v>
      </c>
      <c r="N175" s="17" t="s">
        <v>16</v>
      </c>
      <c r="O175" s="18"/>
      <c r="P175" s="23">
        <f>SUM(M175-O175)</f>
        <v>300</v>
      </c>
      <c r="Q175" s="90">
        <v>29.96</v>
      </c>
      <c r="R175" s="43">
        <f>+K175*Q175</f>
        <v>179.76</v>
      </c>
    </row>
    <row r="176" spans="1:18" ht="24.6" x14ac:dyDescent="0.65">
      <c r="A176" s="10">
        <v>172</v>
      </c>
      <c r="B176" s="119" t="s">
        <v>1424</v>
      </c>
      <c r="C176" s="19" t="s">
        <v>1423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+'12'!J180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1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23">
        <f t="shared" si="35"/>
        <v>35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1387</v>
      </c>
      <c r="D186" s="10" t="s">
        <v>566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9" t="s">
        <v>1426</v>
      </c>
      <c r="C187" s="19" t="s">
        <v>1395</v>
      </c>
      <c r="D187" s="10" t="s">
        <v>566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9" t="s">
        <v>1427</v>
      </c>
      <c r="C188" s="19" t="s">
        <v>1396</v>
      </c>
      <c r="D188" s="10" t="s">
        <v>566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9" t="s">
        <v>1428</v>
      </c>
      <c r="C189" s="19" t="s">
        <v>1397</v>
      </c>
      <c r="D189" s="10" t="s">
        <v>566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 x14ac:dyDescent="0.65">
      <c r="A190" s="10">
        <v>186</v>
      </c>
      <c r="B190" s="119" t="s">
        <v>1206</v>
      </c>
      <c r="C190" s="19" t="s">
        <v>1386</v>
      </c>
      <c r="D190" s="10" t="s">
        <v>606</v>
      </c>
      <c r="E190" s="64">
        <f>+'12'!J190</f>
        <v>6</v>
      </c>
      <c r="F190" s="71"/>
      <c r="G190" s="46">
        <f t="shared" si="30"/>
        <v>6</v>
      </c>
      <c r="H190" s="78">
        <v>0</v>
      </c>
      <c r="I190" s="76">
        <v>0</v>
      </c>
      <c r="J190" s="46">
        <f t="shared" si="31"/>
        <v>6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+'12'!J193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0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2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+'12'!J194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+'12'!J195</f>
        <v>4</v>
      </c>
      <c r="F195" s="71"/>
      <c r="G195" s="46">
        <f t="shared" si="30"/>
        <v>4</v>
      </c>
      <c r="H195" s="78">
        <v>0</v>
      </c>
      <c r="I195" s="76">
        <v>0</v>
      </c>
      <c r="J195" s="46">
        <f t="shared" si="31"/>
        <v>0</v>
      </c>
      <c r="K195" s="72">
        <v>4</v>
      </c>
      <c r="L195" s="20">
        <v>60</v>
      </c>
      <c r="M195" s="65">
        <f t="shared" si="34"/>
        <v>240</v>
      </c>
      <c r="N195" s="17" t="s">
        <v>16</v>
      </c>
      <c r="O195" s="18">
        <v>30</v>
      </c>
      <c r="P195" s="23">
        <f t="shared" si="35"/>
        <v>210</v>
      </c>
      <c r="Q195" s="90">
        <v>38</v>
      </c>
      <c r="R195" s="43">
        <f t="shared" si="36"/>
        <v>152</v>
      </c>
    </row>
    <row r="196" spans="1:18" ht="24.75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+'12'!J198</f>
        <v>21</v>
      </c>
      <c r="F198" s="71"/>
      <c r="G198" s="46">
        <f t="shared" si="30"/>
        <v>21</v>
      </c>
      <c r="H198" s="78">
        <v>0</v>
      </c>
      <c r="I198" s="76">
        <v>0</v>
      </c>
      <c r="J198" s="46">
        <f t="shared" si="31"/>
        <v>21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4.6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+'12'!J205</f>
        <v>21</v>
      </c>
      <c r="F205" s="71"/>
      <c r="G205" s="46">
        <f t="shared" si="30"/>
        <v>21</v>
      </c>
      <c r="H205" s="78">
        <v>0</v>
      </c>
      <c r="I205" s="76">
        <v>0</v>
      </c>
      <c r="J205" s="46">
        <f t="shared" si="31"/>
        <v>21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1398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2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0</v>
      </c>
      <c r="K209" s="72">
        <v>3</v>
      </c>
      <c r="L209" s="20">
        <v>120</v>
      </c>
      <c r="M209" s="65">
        <f t="shared" si="34"/>
        <v>360</v>
      </c>
      <c r="N209" s="17" t="s">
        <v>16</v>
      </c>
      <c r="O209" s="18">
        <v>180</v>
      </c>
      <c r="P209" s="23">
        <f t="shared" si="35"/>
        <v>180</v>
      </c>
      <c r="Q209" s="90">
        <v>83</v>
      </c>
      <c r="R209" s="43">
        <f t="shared" si="36"/>
        <v>249</v>
      </c>
    </row>
    <row r="210" spans="1:18" ht="24.6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+'12'!J211</f>
        <v>2</v>
      </c>
      <c r="F211" s="71"/>
      <c r="G211" s="46">
        <f t="shared" si="30"/>
        <v>2</v>
      </c>
      <c r="H211" s="78">
        <v>0</v>
      </c>
      <c r="I211" s="76">
        <v>0</v>
      </c>
      <c r="J211" s="46">
        <f t="shared" si="31"/>
        <v>2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+'12'!J216</f>
        <v>239</v>
      </c>
      <c r="F216" s="71"/>
      <c r="G216" s="46">
        <f t="shared" si="30"/>
        <v>239</v>
      </c>
      <c r="H216" s="78">
        <v>0</v>
      </c>
      <c r="I216" s="76">
        <v>0</v>
      </c>
      <c r="J216" s="46">
        <f t="shared" si="31"/>
        <v>239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+'12'!J217</f>
        <v>105</v>
      </c>
      <c r="F217" s="71"/>
      <c r="G217" s="46">
        <f t="shared" si="30"/>
        <v>105</v>
      </c>
      <c r="H217" s="78">
        <v>0</v>
      </c>
      <c r="I217" s="76">
        <v>0</v>
      </c>
      <c r="J217" s="46">
        <f t="shared" si="31"/>
        <v>105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+'12'!J218</f>
        <v>9</v>
      </c>
      <c r="F218" s="71"/>
      <c r="G218" s="46">
        <f t="shared" si="30"/>
        <v>9</v>
      </c>
      <c r="H218" s="78">
        <v>0</v>
      </c>
      <c r="I218" s="76">
        <v>0</v>
      </c>
      <c r="J218" s="46">
        <f t="shared" si="31"/>
        <v>9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+'12'!J224</f>
        <v>258</v>
      </c>
      <c r="F224" s="71"/>
      <c r="G224" s="46">
        <f t="shared" si="30"/>
        <v>258</v>
      </c>
      <c r="H224" s="78">
        <v>0</v>
      </c>
      <c r="I224" s="76">
        <v>0</v>
      </c>
      <c r="J224" s="46">
        <f t="shared" si="31"/>
        <v>258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+'12'!J226</f>
        <v>100</v>
      </c>
      <c r="F226" s="71"/>
      <c r="G226" s="46">
        <f t="shared" si="30"/>
        <v>100</v>
      </c>
      <c r="H226" s="78">
        <v>0</v>
      </c>
      <c r="I226" s="76">
        <v>0</v>
      </c>
      <c r="J226" s="46">
        <f t="shared" si="31"/>
        <v>100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+'12'!J227</f>
        <v>146</v>
      </c>
      <c r="F227" s="71"/>
      <c r="G227" s="46">
        <f t="shared" si="30"/>
        <v>146</v>
      </c>
      <c r="H227" s="78">
        <v>0</v>
      </c>
      <c r="I227" s="76">
        <v>0</v>
      </c>
      <c r="J227" s="46">
        <f t="shared" si="31"/>
        <v>146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+'12'!J235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 x14ac:dyDescent="0.65">
      <c r="A242" s="10">
        <v>238</v>
      </c>
      <c r="B242" s="10"/>
      <c r="C242" s="137" t="s">
        <v>1444</v>
      </c>
      <c r="D242" s="10" t="s">
        <v>805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1446</v>
      </c>
      <c r="D243" s="10" t="s">
        <v>434</v>
      </c>
      <c r="E243" s="64">
        <f>+'12'!J243</f>
        <v>14</v>
      </c>
      <c r="F243" s="71">
        <v>16</v>
      </c>
      <c r="G243" s="46">
        <f t="shared" ref="G243:G246" si="47">E243+F243</f>
        <v>30</v>
      </c>
      <c r="H243" s="78">
        <v>0</v>
      </c>
      <c r="I243" s="76">
        <v>0</v>
      </c>
      <c r="J243" s="46">
        <f t="shared" ref="J243:J246" si="48">+G243-H243-K243-I243</f>
        <v>6</v>
      </c>
      <c r="K243" s="72">
        <v>24</v>
      </c>
      <c r="L243" s="20">
        <v>35</v>
      </c>
      <c r="M243" s="65">
        <f t="shared" ref="M243:M246" si="49">+L243*K243</f>
        <v>840</v>
      </c>
      <c r="N243" s="17" t="s">
        <v>16</v>
      </c>
      <c r="O243" s="18">
        <v>70</v>
      </c>
      <c r="P243" s="23">
        <f t="shared" ref="P243:P246" si="50">SUM(M243-O243)</f>
        <v>770</v>
      </c>
      <c r="Q243" s="92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1448</v>
      </c>
      <c r="D244" s="10" t="s">
        <v>434</v>
      </c>
      <c r="E244" s="64"/>
      <c r="F244" s="71">
        <v>91</v>
      </c>
      <c r="G244" s="46">
        <f t="shared" si="47"/>
        <v>91</v>
      </c>
      <c r="H244" s="78">
        <v>0</v>
      </c>
      <c r="I244" s="76">
        <v>0</v>
      </c>
      <c r="J244" s="46">
        <f t="shared" si="48"/>
        <v>81</v>
      </c>
      <c r="K244" s="72">
        <v>10</v>
      </c>
      <c r="L244" s="20">
        <v>45</v>
      </c>
      <c r="M244" s="65">
        <f t="shared" si="49"/>
        <v>450</v>
      </c>
      <c r="N244" s="17" t="s">
        <v>16</v>
      </c>
      <c r="O244" s="18">
        <v>195</v>
      </c>
      <c r="P244" s="23">
        <f t="shared" si="50"/>
        <v>255</v>
      </c>
      <c r="Q244" s="92"/>
      <c r="R244" s="43">
        <f t="shared" si="51"/>
        <v>0</v>
      </c>
    </row>
    <row r="245" spans="1:18" ht="24.6" x14ac:dyDescent="0.65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 x14ac:dyDescent="0.65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 x14ac:dyDescent="0.65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0" ht="24.6" x14ac:dyDescent="0.65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0" ht="24.6" x14ac:dyDescent="0.65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0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0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1533.73</v>
      </c>
      <c r="S260" s="75"/>
    </row>
    <row r="261" spans="1:20" ht="25.5" customHeight="1" x14ac:dyDescent="0.6">
      <c r="A261" s="1"/>
      <c r="E261" s="1"/>
      <c r="F261" s="1"/>
      <c r="G261" s="24"/>
      <c r="H261" s="25"/>
      <c r="I261" s="25"/>
      <c r="J261" s="24"/>
      <c r="K261" s="189" t="s">
        <v>212</v>
      </c>
      <c r="L261" s="190"/>
      <c r="M261" s="30">
        <f>+O260</f>
        <v>0</v>
      </c>
      <c r="N261" s="27"/>
      <c r="O261" s="29"/>
    </row>
    <row r="262" spans="1:20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6176</v>
      </c>
    </row>
    <row r="263" spans="1:20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1720</v>
      </c>
      <c r="O264" s="2">
        <v>250</v>
      </c>
      <c r="P264" s="2">
        <v>125</v>
      </c>
      <c r="Q264" s="88">
        <v>500</v>
      </c>
      <c r="R264" s="2">
        <v>30</v>
      </c>
      <c r="S264" s="2">
        <v>780</v>
      </c>
      <c r="T264" s="2">
        <v>35</v>
      </c>
    </row>
    <row r="265" spans="1:20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1765</v>
      </c>
      <c r="P267" s="122" t="s">
        <v>1434</v>
      </c>
      <c r="Q267" s="123" t="s">
        <v>1435</v>
      </c>
      <c r="R267" s="124" t="s">
        <v>1436</v>
      </c>
    </row>
    <row r="268" spans="1:20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2691</v>
      </c>
      <c r="P268" s="125"/>
      <c r="Q268" s="125"/>
      <c r="R268" s="125">
        <v>490</v>
      </c>
    </row>
    <row r="269" spans="1:20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2740</v>
      </c>
      <c r="P269" s="125"/>
      <c r="Q269" s="125"/>
      <c r="R269" s="125"/>
    </row>
    <row r="270" spans="1:20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49</v>
      </c>
      <c r="P270" s="125"/>
      <c r="Q270" s="125"/>
      <c r="R270" s="125"/>
    </row>
    <row r="271" spans="1:20" ht="24.6" x14ac:dyDescent="0.65">
      <c r="E271" s="1"/>
      <c r="F271" s="1"/>
      <c r="J271" s="2"/>
      <c r="L271" s="34" t="s">
        <v>211</v>
      </c>
      <c r="M271" s="35"/>
      <c r="N271" s="33">
        <f>+N269-N268</f>
        <v>49</v>
      </c>
      <c r="P271" s="126"/>
      <c r="Q271" s="126"/>
      <c r="R271" s="126"/>
    </row>
    <row r="272" spans="1:20" x14ac:dyDescent="0.6">
      <c r="J272" s="2"/>
      <c r="L272" s="2"/>
      <c r="P272" s="126"/>
      <c r="Q272" s="126"/>
      <c r="R272" s="126"/>
    </row>
    <row r="273" spans="10:18" ht="24.6" x14ac:dyDescent="0.65">
      <c r="J273" s="2"/>
      <c r="L273" s="73" t="s">
        <v>272</v>
      </c>
      <c r="M273" s="2" t="s">
        <v>307</v>
      </c>
      <c r="P273" s="127"/>
      <c r="Q273" s="127"/>
      <c r="R273" s="127"/>
    </row>
    <row r="274" spans="10:18" x14ac:dyDescent="0.6">
      <c r="J274" s="2"/>
      <c r="L274" s="2"/>
      <c r="P274" s="128">
        <f>SUM(P268:P273)</f>
        <v>0</v>
      </c>
      <c r="Q274" s="128">
        <f>SUM(Q268:Q273)</f>
        <v>0</v>
      </c>
      <c r="R274" s="128">
        <f>SUM(R268:R273)</f>
        <v>490</v>
      </c>
    </row>
    <row r="275" spans="10:18" x14ac:dyDescent="0.6">
      <c r="J275" s="2"/>
      <c r="L275" s="2"/>
      <c r="P275" s="129" t="s">
        <v>1437</v>
      </c>
      <c r="Q275" s="130">
        <f>Q274*30/100</f>
        <v>0</v>
      </c>
      <c r="R275" s="130">
        <f>R274*30/100</f>
        <v>147</v>
      </c>
    </row>
    <row r="276" spans="10:18" x14ac:dyDescent="0.6">
      <c r="J276" s="2"/>
      <c r="L276" s="2"/>
      <c r="P276" s="129" t="s">
        <v>1438</v>
      </c>
      <c r="Q276" s="130">
        <f>Q275*7/100</f>
        <v>0</v>
      </c>
      <c r="R276" s="130">
        <f>R275*7/100</f>
        <v>10.29</v>
      </c>
    </row>
    <row r="277" spans="10:18" x14ac:dyDescent="0.6">
      <c r="J277" s="2"/>
      <c r="L277" s="2" t="s">
        <v>1450</v>
      </c>
      <c r="P277" s="131" t="s">
        <v>5</v>
      </c>
      <c r="Q277" s="132">
        <f>Q274-Q275-Q276</f>
        <v>0</v>
      </c>
      <c r="R277" s="132">
        <f>R274-R275-R276</f>
        <v>332.71</v>
      </c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46"/>
  <sheetViews>
    <sheetView zoomScale="70" zoomScaleNormal="70" workbookViewId="0">
      <pane xSplit="10" ySplit="4" topLeftCell="L197" activePane="bottomRight" state="frozen"/>
      <selection activeCell="C245" sqref="C245"/>
      <selection pane="topRight" activeCell="C245" sqref="C245"/>
      <selection pane="bottomLeft" activeCell="C245" sqref="C245"/>
      <selection pane="bottomRight" activeCell="P99" sqref="P99:P244"/>
    </sheetView>
  </sheetViews>
  <sheetFormatPr defaultColWidth="9" defaultRowHeight="24" x14ac:dyDescent="0.6"/>
  <cols>
    <col min="1" max="1" width="6.69921875" style="2" customWidth="1"/>
    <col min="2" max="2" width="15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78" t="s">
        <v>1431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Q2" s="89"/>
    </row>
    <row r="3" spans="1:18" s="5" customFormat="1" ht="26.4" customHeight="1" x14ac:dyDescent="0.7">
      <c r="A3" s="191" t="s">
        <v>1</v>
      </c>
      <c r="B3" s="191" t="s">
        <v>1368</v>
      </c>
      <c r="C3" s="191" t="s">
        <v>2</v>
      </c>
      <c r="D3" s="191" t="s">
        <v>1369</v>
      </c>
      <c r="E3" s="193" t="s">
        <v>3</v>
      </c>
      <c r="F3" s="193" t="s">
        <v>4</v>
      </c>
      <c r="G3" s="193" t="s">
        <v>5</v>
      </c>
      <c r="H3" s="77" t="s">
        <v>6</v>
      </c>
      <c r="I3" s="179" t="s">
        <v>273</v>
      </c>
      <c r="J3" s="193" t="s">
        <v>7</v>
      </c>
      <c r="K3" s="194" t="s">
        <v>8</v>
      </c>
      <c r="L3" s="194"/>
      <c r="M3" s="194"/>
      <c r="N3" s="193" t="s">
        <v>9</v>
      </c>
      <c r="O3" s="195" t="s">
        <v>10</v>
      </c>
      <c r="Q3" s="196" t="s">
        <v>274</v>
      </c>
      <c r="R3" s="187" t="s">
        <v>275</v>
      </c>
    </row>
    <row r="4" spans="1:18" s="5" customFormat="1" ht="26.4" x14ac:dyDescent="0.7">
      <c r="A4" s="192"/>
      <c r="B4" s="192"/>
      <c r="C4" s="192"/>
      <c r="D4" s="192"/>
      <c r="E4" s="193"/>
      <c r="F4" s="193"/>
      <c r="G4" s="193"/>
      <c r="H4" s="77" t="s">
        <v>11</v>
      </c>
      <c r="I4" s="180"/>
      <c r="J4" s="193"/>
      <c r="K4" s="69" t="s">
        <v>12</v>
      </c>
      <c r="L4" s="70" t="s">
        <v>13</v>
      </c>
      <c r="M4" s="69" t="s">
        <v>14</v>
      </c>
      <c r="N4" s="193"/>
      <c r="O4" s="195"/>
      <c r="Q4" s="197"/>
      <c r="R4" s="188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+'13'!J5</f>
        <v>52</v>
      </c>
      <c r="F5" s="71"/>
      <c r="G5" s="46">
        <f t="shared" ref="G5:G26" si="0">E5+F5</f>
        <v>52</v>
      </c>
      <c r="H5" s="78">
        <v>0</v>
      </c>
      <c r="I5" s="76">
        <v>0</v>
      </c>
      <c r="J5" s="46">
        <f t="shared" ref="J5:J26" si="1">+G5-H5-K5-I5</f>
        <v>52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+'13'!J6</f>
        <v>111</v>
      </c>
      <c r="F6" s="71"/>
      <c r="G6" s="46">
        <f t="shared" si="0"/>
        <v>111</v>
      </c>
      <c r="H6" s="78">
        <v>0</v>
      </c>
      <c r="I6" s="76">
        <v>0</v>
      </c>
      <c r="J6" s="46">
        <f t="shared" si="1"/>
        <v>107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>
        <v>100</v>
      </c>
      <c r="P6" s="104">
        <f t="shared" ref="P6:P80" si="3">SUM(M6-O6)</f>
        <v>300</v>
      </c>
      <c r="Q6" s="90">
        <v>39.29</v>
      </c>
      <c r="R6" s="43">
        <f t="shared" ref="R6:R80" si="4">+K6*Q6</f>
        <v>157.16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+'13'!J11</f>
        <v>14</v>
      </c>
      <c r="F11" s="71"/>
      <c r="G11" s="46">
        <f t="shared" si="0"/>
        <v>14</v>
      </c>
      <c r="H11" s="78">
        <v>0</v>
      </c>
      <c r="I11" s="76">
        <v>0</v>
      </c>
      <c r="J11" s="46">
        <f t="shared" si="1"/>
        <v>14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+'13'!J15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+'13'!J16</f>
        <v>2</v>
      </c>
      <c r="F16" s="71"/>
      <c r="G16" s="46">
        <f t="shared" si="0"/>
        <v>2</v>
      </c>
      <c r="H16" s="78">
        <v>0</v>
      </c>
      <c r="I16" s="76">
        <v>0</v>
      </c>
      <c r="J16" s="46">
        <f t="shared" si="1"/>
        <v>2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+'13'!J19</f>
        <v>0</v>
      </c>
      <c r="F19" s="71">
        <v>7</v>
      </c>
      <c r="G19" s="46">
        <f t="shared" si="0"/>
        <v>7</v>
      </c>
      <c r="H19" s="78">
        <v>0</v>
      </c>
      <c r="I19" s="76">
        <v>0</v>
      </c>
      <c r="J19" s="46">
        <f t="shared" si="1"/>
        <v>7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+'13'!J20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+'13'!J21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6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+'13'!J22</f>
        <v>33</v>
      </c>
      <c r="F22" s="71"/>
      <c r="G22" s="46">
        <f t="shared" si="0"/>
        <v>33</v>
      </c>
      <c r="H22" s="78">
        <v>0</v>
      </c>
      <c r="I22" s="76">
        <v>0</v>
      </c>
      <c r="J22" s="46">
        <f t="shared" si="1"/>
        <v>33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+'13'!J26</f>
        <v>7</v>
      </c>
      <c r="F26" s="71"/>
      <c r="G26" s="46">
        <f t="shared" si="0"/>
        <v>7</v>
      </c>
      <c r="H26" s="78">
        <v>0</v>
      </c>
      <c r="I26" s="76">
        <v>0</v>
      </c>
      <c r="J26" s="46">
        <f t="shared" si="1"/>
        <v>6</v>
      </c>
      <c r="K26" s="72">
        <v>1</v>
      </c>
      <c r="L26" s="15">
        <v>100</v>
      </c>
      <c r="M26" s="65">
        <f t="shared" si="2"/>
        <v>100</v>
      </c>
      <c r="N26" s="17" t="s">
        <v>16</v>
      </c>
      <c r="O26" s="18">
        <v>20</v>
      </c>
      <c r="P26" s="104">
        <f t="shared" si="3"/>
        <v>80</v>
      </c>
      <c r="Q26" s="90">
        <v>35.39</v>
      </c>
      <c r="R26" s="43">
        <f t="shared" si="4"/>
        <v>35.39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+'13'!J27</f>
        <v>6</v>
      </c>
      <c r="F27" s="71"/>
      <c r="G27" s="46">
        <f t="shared" ref="G27:G93" si="5">E27+F27</f>
        <v>6</v>
      </c>
      <c r="H27" s="78">
        <v>0</v>
      </c>
      <c r="I27" s="76">
        <v>0</v>
      </c>
      <c r="J27" s="46">
        <f t="shared" ref="J27:J93" si="6">+G27-H27-K27-I27</f>
        <v>6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+'13'!J28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+'13'!J29</f>
        <v>5</v>
      </c>
      <c r="F29" s="71"/>
      <c r="G29" s="46">
        <f t="shared" si="5"/>
        <v>5</v>
      </c>
      <c r="H29" s="78">
        <v>0</v>
      </c>
      <c r="I29" s="76">
        <v>0</v>
      </c>
      <c r="J29" s="46">
        <f t="shared" si="6"/>
        <v>5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+'13'!J31</f>
        <v>13</v>
      </c>
      <c r="F31" s="71"/>
      <c r="G31" s="46">
        <f t="shared" si="5"/>
        <v>13</v>
      </c>
      <c r="H31" s="78">
        <v>0</v>
      </c>
      <c r="I31" s="76">
        <v>0</v>
      </c>
      <c r="J31" s="46">
        <f t="shared" si="6"/>
        <v>13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+'13'!J32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+'13'!J34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+'13'!J39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6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04">
        <f t="shared" si="3"/>
        <v>25</v>
      </c>
      <c r="Q39" s="90">
        <v>27.84</v>
      </c>
      <c r="R39" s="43">
        <f t="shared" si="4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+'13'!J40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+'13'!J41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+'13'!J46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+'13'!J47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+'13'!J48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+'13'!J49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+'13'!J50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+'13'!J51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+'13'!J53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+'13'!J55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+'13'!J57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+'13'!J58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+'13'!J59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+'13'!J62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+'13'!J64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4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50</v>
      </c>
      <c r="P64" s="23">
        <f t="shared" si="3"/>
        <v>0</v>
      </c>
      <c r="Q64" s="90">
        <v>23.69</v>
      </c>
      <c r="R64" s="43">
        <f t="shared" si="4"/>
        <v>23.69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+'13'!J65</f>
        <v>9</v>
      </c>
      <c r="F65" s="71"/>
      <c r="G65" s="46">
        <f t="shared" si="5"/>
        <v>9</v>
      </c>
      <c r="H65" s="78">
        <v>0</v>
      </c>
      <c r="I65" s="76">
        <v>0</v>
      </c>
      <c r="J65" s="46">
        <f t="shared" si="6"/>
        <v>5</v>
      </c>
      <c r="K65" s="72">
        <v>4</v>
      </c>
      <c r="L65" s="15">
        <v>50</v>
      </c>
      <c r="M65" s="65">
        <f t="shared" si="2"/>
        <v>200</v>
      </c>
      <c r="N65" s="17" t="s">
        <v>16</v>
      </c>
      <c r="O65" s="18">
        <v>200</v>
      </c>
      <c r="P65" s="23">
        <f t="shared" si="3"/>
        <v>0</v>
      </c>
      <c r="Q65" s="90">
        <v>22.49</v>
      </c>
      <c r="R65" s="43">
        <f t="shared" si="4"/>
        <v>89.96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+'13'!J72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+'13'!J74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65">
      <c r="A76" s="10">
        <v>72</v>
      </c>
      <c r="B76" s="119" t="s">
        <v>1402</v>
      </c>
      <c r="C76" s="19" t="s">
        <v>1401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>
        <f>+'13'!J77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4.6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>
        <f>+'13'!J79</f>
        <v>3</v>
      </c>
      <c r="F79" s="71"/>
      <c r="G79" s="46">
        <f t="shared" si="5"/>
        <v>3</v>
      </c>
      <c r="H79" s="78">
        <v>0</v>
      </c>
      <c r="I79" s="76">
        <v>0</v>
      </c>
      <c r="J79" s="46">
        <f t="shared" si="6"/>
        <v>3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>
        <f>+'13'!J80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>
        <f>+'13'!J81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9" t="s">
        <v>1332</v>
      </c>
      <c r="C82" s="19" t="s">
        <v>1388</v>
      </c>
      <c r="D82" s="10" t="s">
        <v>566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9" t="s">
        <v>1404</v>
      </c>
      <c r="C86" s="19" t="s">
        <v>1403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1429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1430</v>
      </c>
      <c r="D88" s="10" t="s">
        <v>434</v>
      </c>
      <c r="E88" s="64">
        <v>86</v>
      </c>
      <c r="F88" s="71"/>
      <c r="G88" s="46">
        <f t="shared" ref="G88" si="18">E88+F88</f>
        <v>86</v>
      </c>
      <c r="H88" s="78">
        <v>1</v>
      </c>
      <c r="I88" s="76">
        <v>0</v>
      </c>
      <c r="J88" s="46">
        <f t="shared" ref="J88" si="19">+G88-H88-K88-I88</f>
        <v>79</v>
      </c>
      <c r="K88" s="72">
        <v>6</v>
      </c>
      <c r="L88" s="20">
        <v>49</v>
      </c>
      <c r="M88" s="65">
        <f t="shared" ref="M88" si="20">+L88*K88</f>
        <v>294</v>
      </c>
      <c r="N88" s="17" t="s">
        <v>16</v>
      </c>
      <c r="O88" s="18">
        <v>209</v>
      </c>
      <c r="P88" s="104">
        <f t="shared" ref="P88" si="21">SUM(M88-O88)</f>
        <v>85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1405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 x14ac:dyDescent="0.65">
      <c r="A90" s="10">
        <v>86</v>
      </c>
      <c r="B90" s="119" t="s">
        <v>1407</v>
      </c>
      <c r="C90" s="19" t="s">
        <v>1406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+'13'!J93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9" t="s">
        <v>1408</v>
      </c>
      <c r="C99" s="19" t="s">
        <v>1371</v>
      </c>
      <c r="D99" s="10" t="s">
        <v>566</v>
      </c>
      <c r="E99" s="64">
        <f>+'13'!J99</f>
        <v>5</v>
      </c>
      <c r="F99" s="71"/>
      <c r="G99" s="46">
        <f t="shared" si="23"/>
        <v>5</v>
      </c>
      <c r="H99" s="78">
        <v>0</v>
      </c>
      <c r="I99" s="76">
        <v>0</v>
      </c>
      <c r="J99" s="46">
        <f t="shared" si="24"/>
        <v>2</v>
      </c>
      <c r="K99" s="72">
        <v>3</v>
      </c>
      <c r="L99" s="20">
        <v>35</v>
      </c>
      <c r="M99" s="65">
        <f t="shared" ref="M99:M105" si="25">+L99*K99</f>
        <v>105</v>
      </c>
      <c r="N99" s="17" t="s">
        <v>16</v>
      </c>
      <c r="O99" s="18">
        <v>25</v>
      </c>
      <c r="P99" s="104">
        <f t="shared" ref="P99:P105" si="26">SUM(M99-O99)</f>
        <v>80</v>
      </c>
      <c r="Q99" s="90"/>
      <c r="R99" s="43">
        <f t="shared" ref="R99:R105" si="27">+K99*Q99</f>
        <v>0</v>
      </c>
    </row>
    <row r="100" spans="1:18" ht="24.6" x14ac:dyDescent="0.65">
      <c r="A100" s="10">
        <v>96</v>
      </c>
      <c r="B100" s="119" t="s">
        <v>1409</v>
      </c>
      <c r="C100" s="19" t="s">
        <v>1384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 x14ac:dyDescent="0.65">
      <c r="A101" s="10">
        <v>97</v>
      </c>
      <c r="B101" s="119" t="s">
        <v>1410</v>
      </c>
      <c r="C101" s="19" t="s">
        <v>1385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1399</v>
      </c>
      <c r="D102" s="10" t="s">
        <v>566</v>
      </c>
      <c r="E102" s="64">
        <f>+'13'!J102</f>
        <v>3</v>
      </c>
      <c r="F102" s="71"/>
      <c r="G102" s="46">
        <f t="shared" ref="G102" si="28">E102+F102</f>
        <v>3</v>
      </c>
      <c r="H102" s="78">
        <v>0</v>
      </c>
      <c r="I102" s="76">
        <v>0</v>
      </c>
      <c r="J102" s="46">
        <f t="shared" ref="J102" si="29">+G102-H102-K102-I102</f>
        <v>3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5" customHeight="1" x14ac:dyDescent="0.65">
      <c r="A103" s="10">
        <v>99</v>
      </c>
      <c r="B103" s="119" t="s">
        <v>1411</v>
      </c>
      <c r="C103" s="19" t="s">
        <v>1392</v>
      </c>
      <c r="D103" s="10" t="s">
        <v>1393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65">
      <c r="A104" s="10">
        <v>100</v>
      </c>
      <c r="B104" s="119" t="s">
        <v>1412</v>
      </c>
      <c r="C104" s="19" t="s">
        <v>1391</v>
      </c>
      <c r="D104" s="10" t="s">
        <v>1393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65">
      <c r="A105" s="10">
        <v>101</v>
      </c>
      <c r="B105" s="119" t="s">
        <v>1413</v>
      </c>
      <c r="C105" s="19" t="s">
        <v>1394</v>
      </c>
      <c r="D105" s="10" t="s">
        <v>566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+'13'!J110</f>
        <v>2</v>
      </c>
      <c r="F110" s="71"/>
      <c r="G110" s="46">
        <f t="shared" si="23"/>
        <v>2</v>
      </c>
      <c r="H110" s="78">
        <v>0</v>
      </c>
      <c r="I110" s="76">
        <v>0</v>
      </c>
      <c r="J110" s="46">
        <f t="shared" si="24"/>
        <v>2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+'13'!J111</f>
        <v>4</v>
      </c>
      <c r="F111" s="71"/>
      <c r="G111" s="46">
        <f t="shared" si="23"/>
        <v>4</v>
      </c>
      <c r="H111" s="78">
        <v>0</v>
      </c>
      <c r="I111" s="76">
        <v>0</v>
      </c>
      <c r="J111" s="46">
        <f t="shared" si="24"/>
        <v>4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+'13'!J112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+'13'!J113</f>
        <v>22</v>
      </c>
      <c r="F113" s="71"/>
      <c r="G113" s="46">
        <f t="shared" si="23"/>
        <v>22</v>
      </c>
      <c r="H113" s="78">
        <v>0</v>
      </c>
      <c r="I113" s="76">
        <v>0</v>
      </c>
      <c r="J113" s="46">
        <f t="shared" si="24"/>
        <v>22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4.6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+'13'!J115</f>
        <v>27</v>
      </c>
      <c r="F115" s="71"/>
      <c r="G115" s="46">
        <f t="shared" si="23"/>
        <v>27</v>
      </c>
      <c r="H115" s="78">
        <v>0</v>
      </c>
      <c r="I115" s="76">
        <v>0</v>
      </c>
      <c r="J115" s="46">
        <f t="shared" si="24"/>
        <v>27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4.6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+'13'!J116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+'13'!J117</f>
        <v>6</v>
      </c>
      <c r="F117" s="71"/>
      <c r="G117" s="46">
        <f t="shared" si="23"/>
        <v>6</v>
      </c>
      <c r="H117" s="78">
        <v>0</v>
      </c>
      <c r="I117" s="76">
        <v>0</v>
      </c>
      <c r="J117" s="46">
        <f t="shared" si="24"/>
        <v>6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1414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+'13'!J131</f>
        <v>7</v>
      </c>
      <c r="F131" s="71"/>
      <c r="G131" s="46">
        <f t="shared" si="23"/>
        <v>7</v>
      </c>
      <c r="H131" s="78">
        <v>0</v>
      </c>
      <c r="I131" s="76">
        <v>0</v>
      </c>
      <c r="J131" s="46">
        <f t="shared" si="24"/>
        <v>6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>
        <v>25</v>
      </c>
      <c r="P131" s="104">
        <f t="shared" si="8"/>
        <v>25</v>
      </c>
      <c r="Q131" s="90">
        <v>9.91</v>
      </c>
      <c r="R131" s="43">
        <f t="shared" si="9"/>
        <v>9.91</v>
      </c>
    </row>
    <row r="132" spans="1:18" ht="24.6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+'13'!J132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+'13'!J133</f>
        <v>7</v>
      </c>
      <c r="F133" s="71"/>
      <c r="G133" s="46">
        <f t="shared" si="23"/>
        <v>7</v>
      </c>
      <c r="H133" s="78">
        <v>0</v>
      </c>
      <c r="I133" s="76">
        <v>0</v>
      </c>
      <c r="J133" s="46">
        <f t="shared" si="24"/>
        <v>7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4.6" x14ac:dyDescent="0.65">
      <c r="A134" s="10">
        <v>130</v>
      </c>
      <c r="B134" s="119" t="s">
        <v>1416</v>
      </c>
      <c r="C134" s="19" t="s">
        <v>1415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 x14ac:dyDescent="0.65">
      <c r="A135" s="10">
        <v>131</v>
      </c>
      <c r="B135" s="119" t="s">
        <v>1418</v>
      </c>
      <c r="C135" s="19" t="s">
        <v>1417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 x14ac:dyDescent="0.65">
      <c r="A136" s="10">
        <v>132</v>
      </c>
      <c r="B136" s="119" t="s">
        <v>1420</v>
      </c>
      <c r="C136" s="19" t="s">
        <v>1419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1421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+'13'!J170</f>
        <v>11</v>
      </c>
      <c r="F170" s="71"/>
      <c r="G170" s="46">
        <f t="shared" si="30"/>
        <v>11</v>
      </c>
      <c r="H170" s="78">
        <v>0</v>
      </c>
      <c r="I170" s="76">
        <v>0</v>
      </c>
      <c r="J170" s="46">
        <f t="shared" si="31"/>
        <v>10</v>
      </c>
      <c r="K170" s="72">
        <v>1</v>
      </c>
      <c r="L170" s="22">
        <v>35</v>
      </c>
      <c r="M170" s="65">
        <f t="shared" si="7"/>
        <v>35</v>
      </c>
      <c r="N170" s="17" t="s">
        <v>16</v>
      </c>
      <c r="O170" s="18">
        <v>15</v>
      </c>
      <c r="P170" s="104">
        <f t="shared" si="8"/>
        <v>20</v>
      </c>
      <c r="Q170" s="90"/>
      <c r="R170" s="43">
        <f t="shared" si="9"/>
        <v>0</v>
      </c>
    </row>
    <row r="171" spans="1:18" ht="24.6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+'13'!J172</f>
        <v>9</v>
      </c>
      <c r="F172" s="71"/>
      <c r="G172" s="46">
        <f t="shared" si="30"/>
        <v>9</v>
      </c>
      <c r="H172" s="78">
        <v>0</v>
      </c>
      <c r="I172" s="76">
        <v>0</v>
      </c>
      <c r="J172" s="46">
        <f t="shared" si="31"/>
        <v>9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65">
      <c r="A173" s="10">
        <v>169</v>
      </c>
      <c r="B173" s="119" t="s">
        <v>1425</v>
      </c>
      <c r="C173" s="19" t="s">
        <v>1422</v>
      </c>
      <c r="D173" s="10" t="s">
        <v>566</v>
      </c>
      <c r="E173" s="64">
        <f>+'13'!J173</f>
        <v>14</v>
      </c>
      <c r="F173" s="71"/>
      <c r="G173" s="46">
        <f>E173+F173</f>
        <v>14</v>
      </c>
      <c r="H173" s="78">
        <v>0</v>
      </c>
      <c r="I173" s="76">
        <v>0</v>
      </c>
      <c r="J173" s="46">
        <f>+G173-H173-K173-I173</f>
        <v>11</v>
      </c>
      <c r="K173" s="72">
        <v>3</v>
      </c>
      <c r="L173" s="20">
        <v>35</v>
      </c>
      <c r="M173" s="65">
        <f>+L173*K173</f>
        <v>105</v>
      </c>
      <c r="N173" s="17" t="s">
        <v>16</v>
      </c>
      <c r="O173" s="18">
        <v>15</v>
      </c>
      <c r="P173" s="104">
        <f>SUM(M173-O173)</f>
        <v>90</v>
      </c>
      <c r="Q173" s="92"/>
      <c r="R173" s="43">
        <f>+K173*Q173</f>
        <v>0</v>
      </c>
    </row>
    <row r="174" spans="1:18" ht="24.6" x14ac:dyDescent="0.65">
      <c r="A174" s="10">
        <v>170</v>
      </c>
      <c r="B174" s="10" t="s">
        <v>978</v>
      </c>
      <c r="C174" s="19" t="s">
        <v>1400</v>
      </c>
      <c r="D174" s="10" t="s">
        <v>566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+'13'!J175</f>
        <v>24</v>
      </c>
      <c r="F175" s="71"/>
      <c r="G175" s="46">
        <f t="shared" si="30"/>
        <v>24</v>
      </c>
      <c r="H175" s="78">
        <v>0</v>
      </c>
      <c r="I175" s="76">
        <v>0</v>
      </c>
      <c r="J175" s="46">
        <f t="shared" si="31"/>
        <v>23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4">
        <f>SUM(M175-O175)</f>
        <v>50</v>
      </c>
      <c r="Q175" s="90">
        <v>29.96</v>
      </c>
      <c r="R175" s="43">
        <f>+K175*Q175</f>
        <v>29.96</v>
      </c>
    </row>
    <row r="176" spans="1:18" ht="24.6" x14ac:dyDescent="0.65">
      <c r="A176" s="10">
        <v>172</v>
      </c>
      <c r="B176" s="119" t="s">
        <v>1424</v>
      </c>
      <c r="C176" s="19" t="s">
        <v>1423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+'13'!J180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1387</v>
      </c>
      <c r="D186" s="10" t="s">
        <v>566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9" t="s">
        <v>1426</v>
      </c>
      <c r="C187" s="19" t="s">
        <v>1395</v>
      </c>
      <c r="D187" s="10" t="s">
        <v>566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9" t="s">
        <v>1427</v>
      </c>
      <c r="C188" s="19" t="s">
        <v>1396</v>
      </c>
      <c r="D188" s="10" t="s">
        <v>566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9" t="s">
        <v>1428</v>
      </c>
      <c r="C189" s="19" t="s">
        <v>1397</v>
      </c>
      <c r="D189" s="10" t="s">
        <v>566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 x14ac:dyDescent="0.65">
      <c r="A190" s="10">
        <v>186</v>
      </c>
      <c r="B190" s="119" t="s">
        <v>1206</v>
      </c>
      <c r="C190" s="19" t="s">
        <v>1386</v>
      </c>
      <c r="D190" s="10" t="s">
        <v>606</v>
      </c>
      <c r="E190" s="64">
        <f>+'13'!J190</f>
        <v>6</v>
      </c>
      <c r="F190" s="71"/>
      <c r="G190" s="46">
        <f t="shared" si="30"/>
        <v>6</v>
      </c>
      <c r="H190" s="78">
        <v>0</v>
      </c>
      <c r="I190" s="76">
        <v>0</v>
      </c>
      <c r="J190" s="46">
        <f t="shared" si="31"/>
        <v>6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+'13'!J193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+'13'!J194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+'13'!J198</f>
        <v>21</v>
      </c>
      <c r="F198" s="71"/>
      <c r="G198" s="46">
        <f t="shared" si="30"/>
        <v>21</v>
      </c>
      <c r="H198" s="78">
        <v>0</v>
      </c>
      <c r="I198" s="76">
        <v>0</v>
      </c>
      <c r="J198" s="46">
        <f t="shared" si="31"/>
        <v>18</v>
      </c>
      <c r="K198" s="72">
        <v>3</v>
      </c>
      <c r="L198" s="20">
        <v>150</v>
      </c>
      <c r="M198" s="65">
        <f t="shared" si="34"/>
        <v>450</v>
      </c>
      <c r="N198" s="17" t="s">
        <v>16</v>
      </c>
      <c r="O198" s="18">
        <v>210</v>
      </c>
      <c r="P198" s="104">
        <f t="shared" si="35"/>
        <v>240</v>
      </c>
      <c r="Q198" s="90">
        <v>64.38</v>
      </c>
      <c r="R198" s="43">
        <f t="shared" si="36"/>
        <v>193.14</v>
      </c>
    </row>
    <row r="199" spans="1:18" ht="24.6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+'13'!J205</f>
        <v>21</v>
      </c>
      <c r="F205" s="71"/>
      <c r="G205" s="46">
        <f t="shared" si="30"/>
        <v>21</v>
      </c>
      <c r="H205" s="78">
        <v>0</v>
      </c>
      <c r="I205" s="76">
        <v>0</v>
      </c>
      <c r="J205" s="46">
        <f t="shared" si="31"/>
        <v>21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1398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+'13'!J208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2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+'13'!J211</f>
        <v>2</v>
      </c>
      <c r="F211" s="71"/>
      <c r="G211" s="46">
        <f t="shared" si="30"/>
        <v>2</v>
      </c>
      <c r="H211" s="78">
        <v>0</v>
      </c>
      <c r="I211" s="76">
        <v>0</v>
      </c>
      <c r="J211" s="46">
        <f t="shared" si="31"/>
        <v>2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+'13'!J216</f>
        <v>239</v>
      </c>
      <c r="F216" s="71"/>
      <c r="G216" s="46">
        <f t="shared" si="30"/>
        <v>239</v>
      </c>
      <c r="H216" s="78">
        <v>0</v>
      </c>
      <c r="I216" s="76">
        <v>0</v>
      </c>
      <c r="J216" s="46">
        <f t="shared" si="31"/>
        <v>239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+'13'!J217</f>
        <v>105</v>
      </c>
      <c r="F217" s="71"/>
      <c r="G217" s="46">
        <f t="shared" si="30"/>
        <v>105</v>
      </c>
      <c r="H217" s="78">
        <v>0</v>
      </c>
      <c r="I217" s="76">
        <v>0</v>
      </c>
      <c r="J217" s="46">
        <f t="shared" si="31"/>
        <v>105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+'13'!J218</f>
        <v>9</v>
      </c>
      <c r="F218" s="71"/>
      <c r="G218" s="46">
        <f t="shared" si="30"/>
        <v>9</v>
      </c>
      <c r="H218" s="78">
        <v>0</v>
      </c>
      <c r="I218" s="76">
        <v>0</v>
      </c>
      <c r="J218" s="46">
        <f t="shared" si="31"/>
        <v>9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+'13'!J224</f>
        <v>258</v>
      </c>
      <c r="F224" s="71"/>
      <c r="G224" s="46">
        <f t="shared" si="30"/>
        <v>258</v>
      </c>
      <c r="H224" s="78">
        <v>0</v>
      </c>
      <c r="I224" s="76">
        <v>0</v>
      </c>
      <c r="J224" s="46">
        <f t="shared" si="31"/>
        <v>258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+'13'!J226</f>
        <v>100</v>
      </c>
      <c r="F226" s="71"/>
      <c r="G226" s="46">
        <f t="shared" si="30"/>
        <v>100</v>
      </c>
      <c r="H226" s="78">
        <v>0</v>
      </c>
      <c r="I226" s="76">
        <v>0</v>
      </c>
      <c r="J226" s="46">
        <f t="shared" si="31"/>
        <v>100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+'13'!J227</f>
        <v>146</v>
      </c>
      <c r="F227" s="71"/>
      <c r="G227" s="46">
        <f t="shared" si="30"/>
        <v>146</v>
      </c>
      <c r="H227" s="78">
        <v>0</v>
      </c>
      <c r="I227" s="76">
        <v>0</v>
      </c>
      <c r="J227" s="46">
        <f t="shared" si="31"/>
        <v>146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+'13'!J235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 x14ac:dyDescent="0.65">
      <c r="A242" s="10">
        <v>238</v>
      </c>
      <c r="B242" s="10"/>
      <c r="C242" s="137" t="s">
        <v>1444</v>
      </c>
      <c r="D242" s="10" t="s">
        <v>805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1446</v>
      </c>
      <c r="D243" s="10" t="s">
        <v>434</v>
      </c>
      <c r="E243" s="64">
        <f>+'13'!J243</f>
        <v>6</v>
      </c>
      <c r="F243" s="71"/>
      <c r="G243" s="46">
        <f t="shared" ref="G243:G246" si="47">E243+F243</f>
        <v>6</v>
      </c>
      <c r="H243" s="78">
        <v>0</v>
      </c>
      <c r="I243" s="76">
        <v>0</v>
      </c>
      <c r="J243" s="46">
        <f t="shared" ref="J243:J246" si="48">+G243-H243-K243-I243</f>
        <v>4</v>
      </c>
      <c r="K243" s="72">
        <v>2</v>
      </c>
      <c r="L243" s="20">
        <v>35</v>
      </c>
      <c r="M243" s="65">
        <f t="shared" ref="M243:M246" si="49">+L243*K243</f>
        <v>70</v>
      </c>
      <c r="N243" s="17" t="s">
        <v>16</v>
      </c>
      <c r="O243" s="18">
        <v>10</v>
      </c>
      <c r="P243" s="104">
        <f t="shared" ref="P243:P246" si="50">SUM(M243-O243)</f>
        <v>60</v>
      </c>
      <c r="Q243" s="92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1448</v>
      </c>
      <c r="D244" s="10" t="s">
        <v>434</v>
      </c>
      <c r="E244" s="64"/>
      <c r="F244" s="71">
        <v>80</v>
      </c>
      <c r="G244" s="46">
        <f t="shared" si="47"/>
        <v>80</v>
      </c>
      <c r="H244" s="78">
        <v>0</v>
      </c>
      <c r="I244" s="76">
        <v>0</v>
      </c>
      <c r="J244" s="46">
        <f t="shared" si="48"/>
        <v>73</v>
      </c>
      <c r="K244" s="72">
        <v>7</v>
      </c>
      <c r="L244" s="20">
        <v>45</v>
      </c>
      <c r="M244" s="65">
        <f t="shared" si="49"/>
        <v>315</v>
      </c>
      <c r="N244" s="17" t="s">
        <v>16</v>
      </c>
      <c r="O244" s="18">
        <v>225</v>
      </c>
      <c r="P244" s="104">
        <f t="shared" si="50"/>
        <v>90</v>
      </c>
      <c r="Q244" s="92"/>
      <c r="R244" s="43">
        <f t="shared" si="51"/>
        <v>0</v>
      </c>
    </row>
    <row r="245" spans="1:18" ht="24.6" x14ac:dyDescent="0.65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 x14ac:dyDescent="0.65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 x14ac:dyDescent="0.65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4.6" x14ac:dyDescent="0.65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4.6" x14ac:dyDescent="0.65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567.04999999999995</v>
      </c>
      <c r="S260" s="75"/>
    </row>
    <row r="261" spans="1:19" ht="25.5" customHeight="1" x14ac:dyDescent="0.6">
      <c r="A261" s="1"/>
      <c r="E261" s="1"/>
      <c r="F261" s="1"/>
      <c r="G261" s="24"/>
      <c r="H261" s="25"/>
      <c r="I261" s="25"/>
      <c r="J261" s="24"/>
      <c r="K261" s="189" t="s">
        <v>212</v>
      </c>
      <c r="L261" s="190"/>
      <c r="M261" s="30">
        <f>+O260</f>
        <v>0</v>
      </c>
      <c r="N261" s="27"/>
      <c r="O261" s="29"/>
    </row>
    <row r="262" spans="1:19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2274</v>
      </c>
    </row>
    <row r="263" spans="1:19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335</v>
      </c>
      <c r="O264" s="2">
        <v>150</v>
      </c>
      <c r="P264" s="2">
        <v>100</v>
      </c>
      <c r="Q264" s="88">
        <v>85</v>
      </c>
    </row>
    <row r="265" spans="1:19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1129</v>
      </c>
      <c r="P267" s="122" t="s">
        <v>1434</v>
      </c>
      <c r="Q267" s="123" t="s">
        <v>1435</v>
      </c>
      <c r="R267" s="124" t="s">
        <v>1436</v>
      </c>
    </row>
    <row r="268" spans="1:19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810</v>
      </c>
      <c r="P268" s="125"/>
      <c r="Q268" s="125"/>
      <c r="R268" s="125">
        <v>250</v>
      </c>
    </row>
    <row r="269" spans="1:19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810</v>
      </c>
      <c r="P269" s="125"/>
      <c r="Q269" s="125"/>
      <c r="R269" s="125"/>
    </row>
    <row r="270" spans="1:19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/>
    </row>
    <row r="271" spans="1:19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  <c r="P271" s="126"/>
      <c r="Q271" s="126"/>
      <c r="R271" s="126"/>
    </row>
    <row r="272" spans="1:19" x14ac:dyDescent="0.6">
      <c r="J272" s="2"/>
      <c r="L272" s="2"/>
      <c r="P272" s="126"/>
      <c r="Q272" s="126"/>
      <c r="R272" s="126"/>
    </row>
    <row r="273" spans="10:18" ht="24.6" x14ac:dyDescent="0.65">
      <c r="J273" s="2"/>
      <c r="L273" s="73" t="s">
        <v>272</v>
      </c>
      <c r="M273" s="2" t="s">
        <v>307</v>
      </c>
      <c r="P273" s="127"/>
      <c r="Q273" s="127"/>
      <c r="R273" s="127"/>
    </row>
    <row r="274" spans="10:18" x14ac:dyDescent="0.6">
      <c r="J274" s="2"/>
      <c r="L274" s="2"/>
      <c r="P274" s="128">
        <f>SUM(P268:P273)</f>
        <v>0</v>
      </c>
      <c r="Q274" s="128">
        <f>SUM(Q268:Q273)</f>
        <v>0</v>
      </c>
      <c r="R274" s="128">
        <f>SUM(R268:R273)</f>
        <v>250</v>
      </c>
    </row>
    <row r="275" spans="10:18" x14ac:dyDescent="0.6">
      <c r="J275" s="2"/>
      <c r="L275" s="2"/>
      <c r="P275" s="129" t="s">
        <v>1437</v>
      </c>
      <c r="Q275" s="130">
        <f>Q274*30/100</f>
        <v>0</v>
      </c>
      <c r="R275" s="130">
        <f>R274*30/100</f>
        <v>75</v>
      </c>
    </row>
    <row r="276" spans="10:18" x14ac:dyDescent="0.6">
      <c r="J276" s="2"/>
      <c r="L276" s="2"/>
      <c r="P276" s="129" t="s">
        <v>1438</v>
      </c>
      <c r="Q276" s="130">
        <f>Q275*7/100</f>
        <v>0</v>
      </c>
      <c r="R276" s="130">
        <f>R275*7/100</f>
        <v>5.25</v>
      </c>
    </row>
    <row r="277" spans="10:18" x14ac:dyDescent="0.6">
      <c r="J277" s="2"/>
      <c r="L277" s="2"/>
      <c r="P277" s="131" t="s">
        <v>5</v>
      </c>
      <c r="Q277" s="132">
        <f>Q274-Q275-Q276</f>
        <v>0</v>
      </c>
      <c r="R277" s="132">
        <f>R274-R275-R276</f>
        <v>169.75</v>
      </c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 filterMode="1">
    <tabColor rgb="FFFFCCFF"/>
  </sheetPr>
  <dimension ref="A1:S346"/>
  <sheetViews>
    <sheetView zoomScale="70" zoomScaleNormal="70" workbookViewId="0">
      <pane xSplit="10" ySplit="4" topLeftCell="K249" activePane="bottomRight" state="frozen"/>
      <selection activeCell="C245" sqref="C245"/>
      <selection pane="topRight" activeCell="C245" sqref="C245"/>
      <selection pane="bottomLeft" activeCell="C245" sqref="C245"/>
      <selection pane="bottomRight" activeCell="O266" sqref="O266"/>
    </sheetView>
  </sheetViews>
  <sheetFormatPr defaultColWidth="9" defaultRowHeight="24" x14ac:dyDescent="0.6"/>
  <cols>
    <col min="1" max="1" width="6.69921875" style="2" customWidth="1"/>
    <col min="2" max="2" width="15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78" t="s">
        <v>1431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Q2" s="89"/>
    </row>
    <row r="3" spans="1:18" s="5" customFormat="1" ht="26.4" customHeight="1" x14ac:dyDescent="0.7">
      <c r="A3" s="191" t="s">
        <v>1</v>
      </c>
      <c r="B3" s="191" t="s">
        <v>1368</v>
      </c>
      <c r="C3" s="191" t="s">
        <v>2</v>
      </c>
      <c r="D3" s="191" t="s">
        <v>1369</v>
      </c>
      <c r="E3" s="193" t="s">
        <v>3</v>
      </c>
      <c r="F3" s="193" t="s">
        <v>4</v>
      </c>
      <c r="G3" s="193" t="s">
        <v>5</v>
      </c>
      <c r="H3" s="77" t="s">
        <v>6</v>
      </c>
      <c r="I3" s="179" t="s">
        <v>273</v>
      </c>
      <c r="J3" s="193" t="s">
        <v>7</v>
      </c>
      <c r="K3" s="194" t="s">
        <v>8</v>
      </c>
      <c r="L3" s="194"/>
      <c r="M3" s="194"/>
      <c r="N3" s="193" t="s">
        <v>9</v>
      </c>
      <c r="O3" s="195" t="s">
        <v>10</v>
      </c>
      <c r="Q3" s="196" t="s">
        <v>274</v>
      </c>
      <c r="R3" s="187" t="s">
        <v>275</v>
      </c>
    </row>
    <row r="4" spans="1:18" s="5" customFormat="1" ht="26.4" x14ac:dyDescent="0.7">
      <c r="A4" s="192"/>
      <c r="B4" s="192"/>
      <c r="C4" s="192"/>
      <c r="D4" s="192"/>
      <c r="E4" s="193"/>
      <c r="F4" s="193"/>
      <c r="G4" s="193"/>
      <c r="H4" s="77" t="s">
        <v>11</v>
      </c>
      <c r="I4" s="180"/>
      <c r="J4" s="193"/>
      <c r="K4" s="69" t="s">
        <v>12</v>
      </c>
      <c r="L4" s="70" t="s">
        <v>13</v>
      </c>
      <c r="M4" s="69" t="s">
        <v>14</v>
      </c>
      <c r="N4" s="193"/>
      <c r="O4" s="195"/>
      <c r="Q4" s="197"/>
      <c r="R4" s="188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+'14'!J5</f>
        <v>52</v>
      </c>
      <c r="F5" s="71"/>
      <c r="G5" s="46">
        <f t="shared" ref="G5:G26" si="0">E5+F5</f>
        <v>52</v>
      </c>
      <c r="H5" s="78">
        <v>0</v>
      </c>
      <c r="I5" s="76">
        <v>0</v>
      </c>
      <c r="J5" s="46">
        <f t="shared" ref="J5:J26" si="1">+G5-H5-K5-I5</f>
        <v>49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4">
        <f>SUM(M5-O5)</f>
        <v>150</v>
      </c>
      <c r="Q5" s="90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+'14'!J6</f>
        <v>107</v>
      </c>
      <c r="F6" s="71"/>
      <c r="G6" s="46">
        <f t="shared" si="0"/>
        <v>107</v>
      </c>
      <c r="H6" s="78">
        <v>0</v>
      </c>
      <c r="I6" s="76">
        <v>0</v>
      </c>
      <c r="J6" s="46">
        <f t="shared" si="1"/>
        <v>101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>
        <v>120</v>
      </c>
      <c r="P6" s="104">
        <f t="shared" ref="P6:P80" si="3">SUM(M6-O6)</f>
        <v>480</v>
      </c>
      <c r="Q6" s="90">
        <v>39.29</v>
      </c>
      <c r="R6" s="43">
        <f t="shared" ref="R6:R80" si="4">+K6*Q6</f>
        <v>235.74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+'14'!J11</f>
        <v>14</v>
      </c>
      <c r="F11" s="71"/>
      <c r="G11" s="46">
        <f t="shared" si="0"/>
        <v>14</v>
      </c>
      <c r="H11" s="78">
        <v>0</v>
      </c>
      <c r="I11" s="76">
        <v>0</v>
      </c>
      <c r="J11" s="46">
        <f t="shared" si="1"/>
        <v>10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>
        <v>25</v>
      </c>
      <c r="P11" s="104">
        <f t="shared" si="3"/>
        <v>175</v>
      </c>
      <c r="Q11" s="90">
        <v>16.940000000000001</v>
      </c>
      <c r="R11" s="43">
        <f t="shared" si="4"/>
        <v>67.760000000000005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+'14'!J15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+'14'!J16</f>
        <v>2</v>
      </c>
      <c r="F16" s="71"/>
      <c r="G16" s="46">
        <f t="shared" si="0"/>
        <v>2</v>
      </c>
      <c r="H16" s="78">
        <v>0</v>
      </c>
      <c r="I16" s="76">
        <v>0</v>
      </c>
      <c r="J16" s="46">
        <f t="shared" si="1"/>
        <v>2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+'14'!J19</f>
        <v>7</v>
      </c>
      <c r="F19" s="71"/>
      <c r="G19" s="46">
        <f t="shared" si="0"/>
        <v>7</v>
      </c>
      <c r="H19" s="78">
        <v>0</v>
      </c>
      <c r="I19" s="76">
        <v>0</v>
      </c>
      <c r="J19" s="46">
        <f t="shared" si="1"/>
        <v>7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+'14'!J20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hidden="1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+'14'!J21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5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4">
        <f>SUM(M21-O21)</f>
        <v>85</v>
      </c>
      <c r="Q21" s="90">
        <v>22.85</v>
      </c>
      <c r="R21" s="43">
        <f t="shared" si="4"/>
        <v>22.85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+'14'!J22</f>
        <v>33</v>
      </c>
      <c r="F22" s="71"/>
      <c r="G22" s="46">
        <f t="shared" si="0"/>
        <v>33</v>
      </c>
      <c r="H22" s="78">
        <v>0</v>
      </c>
      <c r="I22" s="76">
        <v>0</v>
      </c>
      <c r="J22" s="46">
        <f t="shared" si="1"/>
        <v>31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4">
        <f>SUM(M22-O22)</f>
        <v>200</v>
      </c>
      <c r="Q22" s="90">
        <v>26.6</v>
      </c>
      <c r="R22" s="43">
        <f t="shared" si="4"/>
        <v>53.2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+'14'!J26</f>
        <v>6</v>
      </c>
      <c r="F26" s="71"/>
      <c r="G26" s="46">
        <f t="shared" si="0"/>
        <v>6</v>
      </c>
      <c r="H26" s="78">
        <v>0</v>
      </c>
      <c r="I26" s="76">
        <v>0</v>
      </c>
      <c r="J26" s="46">
        <f t="shared" si="1"/>
        <v>6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+'14'!J27</f>
        <v>6</v>
      </c>
      <c r="F27" s="71"/>
      <c r="G27" s="46">
        <f t="shared" ref="G27:G93" si="5">E27+F27</f>
        <v>6</v>
      </c>
      <c r="H27" s="78">
        <v>0</v>
      </c>
      <c r="I27" s="76">
        <v>0</v>
      </c>
      <c r="J27" s="46">
        <f t="shared" ref="J27:J93" si="6">+G27-H27-K27-I27</f>
        <v>6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+'14'!J28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3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>
        <v>200</v>
      </c>
      <c r="P28" s="104">
        <f t="shared" si="3"/>
        <v>200</v>
      </c>
      <c r="Q28" s="90">
        <v>31.97</v>
      </c>
      <c r="R28" s="43">
        <f t="shared" si="4"/>
        <v>127.88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+'14'!J29</f>
        <v>5</v>
      </c>
      <c r="F29" s="71"/>
      <c r="G29" s="46">
        <f t="shared" si="5"/>
        <v>5</v>
      </c>
      <c r="H29" s="78">
        <v>0</v>
      </c>
      <c r="I29" s="76">
        <v>0</v>
      </c>
      <c r="J29" s="46">
        <f t="shared" si="6"/>
        <v>5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+'14'!J31</f>
        <v>13</v>
      </c>
      <c r="F31" s="71"/>
      <c r="G31" s="46">
        <f t="shared" si="5"/>
        <v>13</v>
      </c>
      <c r="H31" s="78">
        <v>0</v>
      </c>
      <c r="I31" s="76">
        <v>0</v>
      </c>
      <c r="J31" s="46">
        <f t="shared" si="6"/>
        <v>11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4">
        <f t="shared" si="3"/>
        <v>200</v>
      </c>
      <c r="Q31" s="90">
        <v>38.46</v>
      </c>
      <c r="R31" s="43">
        <f t="shared" si="4"/>
        <v>76.92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+'14'!J32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+'14'!J33</f>
        <v>0</v>
      </c>
      <c r="F33" s="71">
        <v>3</v>
      </c>
      <c r="G33" s="46">
        <f t="shared" si="5"/>
        <v>3</v>
      </c>
      <c r="H33" s="78">
        <v>0</v>
      </c>
      <c r="I33" s="76">
        <v>0</v>
      </c>
      <c r="J33" s="46">
        <f t="shared" si="6"/>
        <v>2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>
        <v>65</v>
      </c>
      <c r="P33" s="104">
        <f t="shared" si="3"/>
        <v>65</v>
      </c>
      <c r="Q33" s="90">
        <v>38.9</v>
      </c>
      <c r="R33" s="43">
        <f t="shared" si="4"/>
        <v>38.9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+'14'!J34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+'14'!J39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4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4">
        <f t="shared" si="3"/>
        <v>100</v>
      </c>
      <c r="Q39" s="90">
        <v>27.84</v>
      </c>
      <c r="R39" s="43">
        <f t="shared" si="4"/>
        <v>55.68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+'14'!J40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3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>
        <v>25</v>
      </c>
      <c r="P40" s="104">
        <f t="shared" si="3"/>
        <v>125</v>
      </c>
      <c r="Q40" s="90">
        <v>27.12</v>
      </c>
      <c r="R40" s="43">
        <f t="shared" si="4"/>
        <v>81.36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+'14'!J41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+'14'!J46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+'14'!J47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23">
        <f t="shared" si="3"/>
        <v>50</v>
      </c>
      <c r="Q47" s="90">
        <v>19.21</v>
      </c>
      <c r="R47" s="43">
        <f t="shared" si="4"/>
        <v>19.21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+'14'!J48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+'14'!J49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+'14'!J50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+'14'!J51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+'14'!J53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+'14'!J55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+'14'!J57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+'14'!J58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+'14'!J59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+'14'!J62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+'14'!J64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+'14'!J65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+'14'!J72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+'14'!J74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65">
      <c r="A76" s="10">
        <v>72</v>
      </c>
      <c r="B76" s="119" t="s">
        <v>1402</v>
      </c>
      <c r="C76" s="19" t="s">
        <v>1401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>
        <f>+'14'!J77</f>
        <v>5</v>
      </c>
      <c r="F77" s="71"/>
      <c r="G77" s="46">
        <f t="shared" si="5"/>
        <v>5</v>
      </c>
      <c r="H77" s="78">
        <v>1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25</v>
      </c>
      <c r="P77" s="104">
        <f t="shared" si="3"/>
        <v>25</v>
      </c>
      <c r="Q77" s="90">
        <v>17.329999999999998</v>
      </c>
      <c r="R77" s="43">
        <f t="shared" si="4"/>
        <v>17.329999999999998</v>
      </c>
    </row>
    <row r="78" spans="1:18" ht="24.6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>
        <f>+'14'!J79</f>
        <v>3</v>
      </c>
      <c r="F79" s="71"/>
      <c r="G79" s="46">
        <f t="shared" si="5"/>
        <v>3</v>
      </c>
      <c r="H79" s="78">
        <v>0</v>
      </c>
      <c r="I79" s="76">
        <v>0</v>
      </c>
      <c r="J79" s="46">
        <f t="shared" si="6"/>
        <v>2</v>
      </c>
      <c r="K79" s="72">
        <v>1</v>
      </c>
      <c r="L79" s="21">
        <v>35</v>
      </c>
      <c r="M79" s="65">
        <f t="shared" si="2"/>
        <v>35</v>
      </c>
      <c r="N79" s="17" t="s">
        <v>16</v>
      </c>
      <c r="O79" s="18"/>
      <c r="P79" s="104">
        <f t="shared" si="3"/>
        <v>35</v>
      </c>
      <c r="Q79" s="90"/>
      <c r="R79" s="43">
        <f t="shared" si="4"/>
        <v>0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>
        <f>+'14'!J80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>
        <f>+'14'!J81</f>
        <v>3</v>
      </c>
      <c r="F81" s="71">
        <v>3</v>
      </c>
      <c r="G81" s="46">
        <f t="shared" si="5"/>
        <v>6</v>
      </c>
      <c r="H81" s="78">
        <v>1</v>
      </c>
      <c r="I81" s="76">
        <v>0</v>
      </c>
      <c r="J81" s="46">
        <f t="shared" si="6"/>
        <v>4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>
        <v>27</v>
      </c>
      <c r="P81" s="104">
        <f t="shared" ref="P81:P172" si="8">SUM(M81-O81)</f>
        <v>28</v>
      </c>
      <c r="Q81" s="90">
        <v>11.58</v>
      </c>
      <c r="R81" s="43">
        <f t="shared" ref="R81:R172" si="9">+K81*Q81</f>
        <v>11.58</v>
      </c>
    </row>
    <row r="82" spans="1:18" ht="24" customHeight="1" x14ac:dyDescent="0.65">
      <c r="A82" s="10">
        <v>78</v>
      </c>
      <c r="B82" s="119" t="s">
        <v>1332</v>
      </c>
      <c r="C82" s="19" t="s">
        <v>1388</v>
      </c>
      <c r="D82" s="10" t="s">
        <v>566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9" t="s">
        <v>1404</v>
      </c>
      <c r="C86" s="19" t="s">
        <v>1403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1429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1430</v>
      </c>
      <c r="D88" s="10" t="s">
        <v>434</v>
      </c>
      <c r="E88" s="64">
        <f>+'14'!J88</f>
        <v>79</v>
      </c>
      <c r="F88" s="71"/>
      <c r="G88" s="46">
        <f t="shared" ref="G88" si="18">E88+F88</f>
        <v>79</v>
      </c>
      <c r="H88" s="78">
        <v>0</v>
      </c>
      <c r="I88" s="76">
        <v>0</v>
      </c>
      <c r="J88" s="46">
        <f t="shared" ref="J88" si="19">+G88-H88-K88-I88</f>
        <v>48</v>
      </c>
      <c r="K88" s="72">
        <v>31</v>
      </c>
      <c r="L88" s="20">
        <v>49</v>
      </c>
      <c r="M88" s="65">
        <f t="shared" ref="M88" si="20">+L88*K88</f>
        <v>1519</v>
      </c>
      <c r="N88" s="17" t="s">
        <v>16</v>
      </c>
      <c r="O88" s="18">
        <v>1209</v>
      </c>
      <c r="P88" s="104">
        <f t="shared" ref="P88" si="21">SUM(M88-O88)</f>
        <v>310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1405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 x14ac:dyDescent="0.65">
      <c r="A90" s="10">
        <v>86</v>
      </c>
      <c r="B90" s="119" t="s">
        <v>1407</v>
      </c>
      <c r="C90" s="19" t="s">
        <v>1406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+'14'!J93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9" t="s">
        <v>1408</v>
      </c>
      <c r="C99" s="19" t="s">
        <v>1371</v>
      </c>
      <c r="D99" s="10" t="s">
        <v>566</v>
      </c>
      <c r="E99" s="64">
        <f>+'14'!J99</f>
        <v>2</v>
      </c>
      <c r="F99" s="71"/>
      <c r="G99" s="46">
        <f t="shared" si="23"/>
        <v>2</v>
      </c>
      <c r="H99" s="78">
        <v>0</v>
      </c>
      <c r="I99" s="76">
        <v>0</v>
      </c>
      <c r="J99" s="46">
        <f t="shared" si="24"/>
        <v>1</v>
      </c>
      <c r="K99" s="72">
        <v>1</v>
      </c>
      <c r="L99" s="20">
        <v>35</v>
      </c>
      <c r="M99" s="65">
        <f t="shared" ref="M99:M105" si="25">+L99*K99</f>
        <v>35</v>
      </c>
      <c r="N99" s="17" t="s">
        <v>16</v>
      </c>
      <c r="O99" s="18"/>
      <c r="P99" s="104">
        <f t="shared" ref="P99:P105" si="26">SUM(M99-O99)</f>
        <v>35</v>
      </c>
      <c r="Q99" s="90"/>
      <c r="R99" s="43">
        <f t="shared" ref="R99:R105" si="27">+K99*Q99</f>
        <v>0</v>
      </c>
    </row>
    <row r="100" spans="1:18" ht="24.6" x14ac:dyDescent="0.65">
      <c r="A100" s="10">
        <v>96</v>
      </c>
      <c r="B100" s="119" t="s">
        <v>1409</v>
      </c>
      <c r="C100" s="19" t="s">
        <v>1384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 x14ac:dyDescent="0.65">
      <c r="A101" s="10">
        <v>97</v>
      </c>
      <c r="B101" s="119" t="s">
        <v>1410</v>
      </c>
      <c r="C101" s="19" t="s">
        <v>1385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1399</v>
      </c>
      <c r="D102" s="10" t="s">
        <v>566</v>
      </c>
      <c r="E102" s="64">
        <f>+'14'!J102</f>
        <v>3</v>
      </c>
      <c r="F102" s="71"/>
      <c r="G102" s="46">
        <f t="shared" ref="G102" si="28">E102+F102</f>
        <v>3</v>
      </c>
      <c r="H102" s="78">
        <v>0</v>
      </c>
      <c r="I102" s="76">
        <v>0</v>
      </c>
      <c r="J102" s="46">
        <f t="shared" ref="J102" si="29">+G102-H102-K102-I102</f>
        <v>3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5" customHeight="1" x14ac:dyDescent="0.65">
      <c r="A103" s="10">
        <v>99</v>
      </c>
      <c r="B103" s="119" t="s">
        <v>1411</v>
      </c>
      <c r="C103" s="19" t="s">
        <v>1392</v>
      </c>
      <c r="D103" s="10" t="s">
        <v>1393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65">
      <c r="A104" s="10">
        <v>100</v>
      </c>
      <c r="B104" s="119" t="s">
        <v>1412</v>
      </c>
      <c r="C104" s="19" t="s">
        <v>1391</v>
      </c>
      <c r="D104" s="10" t="s">
        <v>1393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65">
      <c r="A105" s="10">
        <v>101</v>
      </c>
      <c r="B105" s="119" t="s">
        <v>1413</v>
      </c>
      <c r="C105" s="19" t="s">
        <v>1394</v>
      </c>
      <c r="D105" s="10" t="s">
        <v>566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+'14'!J110</f>
        <v>2</v>
      </c>
      <c r="F110" s="71"/>
      <c r="G110" s="46">
        <f t="shared" si="23"/>
        <v>2</v>
      </c>
      <c r="H110" s="78">
        <v>0</v>
      </c>
      <c r="I110" s="76">
        <v>0</v>
      </c>
      <c r="J110" s="46">
        <f t="shared" si="24"/>
        <v>2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+'14'!J111</f>
        <v>4</v>
      </c>
      <c r="F111" s="71"/>
      <c r="G111" s="46">
        <f t="shared" si="23"/>
        <v>4</v>
      </c>
      <c r="H111" s="78">
        <v>0</v>
      </c>
      <c r="I111" s="76">
        <v>0</v>
      </c>
      <c r="J111" s="46">
        <f t="shared" si="24"/>
        <v>3</v>
      </c>
      <c r="K111" s="72">
        <v>1</v>
      </c>
      <c r="L111" s="20">
        <v>250</v>
      </c>
      <c r="M111" s="65">
        <f t="shared" si="7"/>
        <v>250</v>
      </c>
      <c r="N111" s="17" t="s">
        <v>16</v>
      </c>
      <c r="O111" s="18"/>
      <c r="P111" s="104">
        <f t="shared" si="8"/>
        <v>250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+'14'!J112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+'14'!J113</f>
        <v>22</v>
      </c>
      <c r="F113" s="71"/>
      <c r="G113" s="46">
        <f t="shared" si="23"/>
        <v>22</v>
      </c>
      <c r="H113" s="78">
        <v>0</v>
      </c>
      <c r="I113" s="76">
        <v>0</v>
      </c>
      <c r="J113" s="46">
        <f t="shared" si="24"/>
        <v>22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4.6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+'14'!J115</f>
        <v>27</v>
      </c>
      <c r="F115" s="71"/>
      <c r="G115" s="46">
        <f t="shared" si="23"/>
        <v>27</v>
      </c>
      <c r="H115" s="78">
        <v>0</v>
      </c>
      <c r="I115" s="76">
        <v>0</v>
      </c>
      <c r="J115" s="46">
        <f t="shared" si="24"/>
        <v>27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4.6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+'14'!J116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+'14'!J117</f>
        <v>6</v>
      </c>
      <c r="F117" s="71"/>
      <c r="G117" s="46">
        <f t="shared" si="23"/>
        <v>6</v>
      </c>
      <c r="H117" s="78">
        <v>0</v>
      </c>
      <c r="I117" s="76">
        <v>0</v>
      </c>
      <c r="J117" s="46">
        <f t="shared" si="24"/>
        <v>6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1414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+'14'!J131</f>
        <v>6</v>
      </c>
      <c r="F131" s="71"/>
      <c r="G131" s="46">
        <f t="shared" si="23"/>
        <v>6</v>
      </c>
      <c r="H131" s="78">
        <v>0</v>
      </c>
      <c r="I131" s="76">
        <v>0</v>
      </c>
      <c r="J131" s="46">
        <f t="shared" si="24"/>
        <v>5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4">
        <f t="shared" si="8"/>
        <v>50</v>
      </c>
      <c r="Q131" s="90">
        <v>9.91</v>
      </c>
      <c r="R131" s="43">
        <f t="shared" si="9"/>
        <v>9.91</v>
      </c>
    </row>
    <row r="132" spans="1:18" ht="24.6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+'14'!J132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+'14'!J133</f>
        <v>7</v>
      </c>
      <c r="F133" s="71"/>
      <c r="G133" s="46">
        <f t="shared" si="23"/>
        <v>7</v>
      </c>
      <c r="H133" s="78">
        <v>0</v>
      </c>
      <c r="I133" s="76">
        <v>0</v>
      </c>
      <c r="J133" s="46">
        <f t="shared" si="24"/>
        <v>6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4">
        <f t="shared" si="8"/>
        <v>50</v>
      </c>
      <c r="Q133" s="90">
        <v>21.75</v>
      </c>
      <c r="R133" s="43">
        <f t="shared" si="9"/>
        <v>21.75</v>
      </c>
    </row>
    <row r="134" spans="1:18" ht="24.6" x14ac:dyDescent="0.65">
      <c r="A134" s="10">
        <v>130</v>
      </c>
      <c r="B134" s="119" t="s">
        <v>1416</v>
      </c>
      <c r="C134" s="19" t="s">
        <v>1415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 x14ac:dyDescent="0.65">
      <c r="A135" s="10">
        <v>131</v>
      </c>
      <c r="B135" s="119" t="s">
        <v>1418</v>
      </c>
      <c r="C135" s="19" t="s">
        <v>1417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 x14ac:dyDescent="0.65">
      <c r="A136" s="10">
        <v>132</v>
      </c>
      <c r="B136" s="119" t="s">
        <v>1420</v>
      </c>
      <c r="C136" s="19" t="s">
        <v>1419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1421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+'14'!J170</f>
        <v>10</v>
      </c>
      <c r="F170" s="71"/>
      <c r="G170" s="46">
        <f t="shared" si="30"/>
        <v>10</v>
      </c>
      <c r="H170" s="78">
        <v>0</v>
      </c>
      <c r="I170" s="76">
        <v>0</v>
      </c>
      <c r="J170" s="46">
        <f t="shared" si="31"/>
        <v>10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+'14'!J172</f>
        <v>9</v>
      </c>
      <c r="F172" s="71"/>
      <c r="G172" s="46">
        <f t="shared" si="30"/>
        <v>9</v>
      </c>
      <c r="H172" s="78">
        <v>0</v>
      </c>
      <c r="I172" s="76">
        <v>0</v>
      </c>
      <c r="J172" s="46">
        <f t="shared" si="31"/>
        <v>9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65">
      <c r="A173" s="10">
        <v>169</v>
      </c>
      <c r="B173" s="119" t="s">
        <v>1425</v>
      </c>
      <c r="C173" s="19" t="s">
        <v>1422</v>
      </c>
      <c r="D173" s="10" t="s">
        <v>566</v>
      </c>
      <c r="E173" s="64">
        <f>+'14'!J173</f>
        <v>11</v>
      </c>
      <c r="F173" s="71"/>
      <c r="G173" s="46">
        <f>E173+F173</f>
        <v>11</v>
      </c>
      <c r="H173" s="78">
        <v>0</v>
      </c>
      <c r="I173" s="76">
        <v>0</v>
      </c>
      <c r="J173" s="46">
        <f>+G173-H173-K173-I173</f>
        <v>9</v>
      </c>
      <c r="K173" s="72">
        <v>2</v>
      </c>
      <c r="L173" s="20">
        <v>35</v>
      </c>
      <c r="M173" s="65">
        <f>+L173*K173</f>
        <v>70</v>
      </c>
      <c r="N173" s="17" t="s">
        <v>16</v>
      </c>
      <c r="O173" s="18"/>
      <c r="P173" s="104">
        <f>SUM(M173-O173)</f>
        <v>70</v>
      </c>
      <c r="Q173" s="92"/>
      <c r="R173" s="43">
        <f>+K173*Q173</f>
        <v>0</v>
      </c>
    </row>
    <row r="174" spans="1:18" ht="24.6" x14ac:dyDescent="0.65">
      <c r="A174" s="10">
        <v>170</v>
      </c>
      <c r="B174" s="10" t="s">
        <v>978</v>
      </c>
      <c r="C174" s="19" t="s">
        <v>1400</v>
      </c>
      <c r="D174" s="10" t="s">
        <v>566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+'14'!J175</f>
        <v>23</v>
      </c>
      <c r="F175" s="71"/>
      <c r="G175" s="46">
        <f t="shared" si="30"/>
        <v>23</v>
      </c>
      <c r="H175" s="78">
        <v>0</v>
      </c>
      <c r="I175" s="76">
        <v>0</v>
      </c>
      <c r="J175" s="46">
        <f t="shared" si="31"/>
        <v>23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 x14ac:dyDescent="0.65">
      <c r="A176" s="10">
        <v>172</v>
      </c>
      <c r="B176" s="119" t="s">
        <v>1424</v>
      </c>
      <c r="C176" s="19" t="s">
        <v>1423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+'14'!J180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1387</v>
      </c>
      <c r="D186" s="10" t="s">
        <v>566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9" t="s">
        <v>1426</v>
      </c>
      <c r="C187" s="19" t="s">
        <v>1395</v>
      </c>
      <c r="D187" s="10" t="s">
        <v>566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9" t="s">
        <v>1427</v>
      </c>
      <c r="C188" s="19" t="s">
        <v>1396</v>
      </c>
      <c r="D188" s="10" t="s">
        <v>566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9" t="s">
        <v>1428</v>
      </c>
      <c r="C189" s="19" t="s">
        <v>1397</v>
      </c>
      <c r="D189" s="10" t="s">
        <v>566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 x14ac:dyDescent="0.65">
      <c r="A190" s="10">
        <v>186</v>
      </c>
      <c r="B190" s="119" t="s">
        <v>1206</v>
      </c>
      <c r="C190" s="19" t="s">
        <v>1386</v>
      </c>
      <c r="D190" s="10" t="s">
        <v>606</v>
      </c>
      <c r="E190" s="64">
        <f>+'14'!J190</f>
        <v>6</v>
      </c>
      <c r="F190" s="71"/>
      <c r="G190" s="46">
        <f t="shared" si="30"/>
        <v>6</v>
      </c>
      <c r="H190" s="78">
        <v>0</v>
      </c>
      <c r="I190" s="76">
        <v>0</v>
      </c>
      <c r="J190" s="46">
        <f t="shared" si="31"/>
        <v>6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+'14'!J193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+'14'!J194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+'14'!J198</f>
        <v>18</v>
      </c>
      <c r="F198" s="71"/>
      <c r="G198" s="46">
        <f t="shared" si="30"/>
        <v>18</v>
      </c>
      <c r="H198" s="78">
        <v>0</v>
      </c>
      <c r="I198" s="76">
        <v>0</v>
      </c>
      <c r="J198" s="46">
        <f t="shared" si="31"/>
        <v>18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4.6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+'14'!J205</f>
        <v>21</v>
      </c>
      <c r="F205" s="71"/>
      <c r="G205" s="46">
        <f t="shared" si="30"/>
        <v>21</v>
      </c>
      <c r="H205" s="78">
        <v>0</v>
      </c>
      <c r="I205" s="76">
        <v>0</v>
      </c>
      <c r="J205" s="46">
        <f t="shared" si="31"/>
        <v>19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04">
        <f>SUM(M205-O205)</f>
        <v>110</v>
      </c>
      <c r="Q205" s="92"/>
      <c r="R205" s="43">
        <f t="shared" si="36"/>
        <v>0</v>
      </c>
    </row>
    <row r="206" spans="1:18" ht="24.6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1398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+'14'!J208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2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+'14'!J210</f>
        <v>0</v>
      </c>
      <c r="F210" s="71">
        <v>2</v>
      </c>
      <c r="G210" s="46">
        <f t="shared" si="30"/>
        <v>2</v>
      </c>
      <c r="H210" s="78">
        <v>0</v>
      </c>
      <c r="I210" s="76">
        <v>0</v>
      </c>
      <c r="J210" s="46">
        <f t="shared" si="31"/>
        <v>0</v>
      </c>
      <c r="K210" s="72">
        <v>2</v>
      </c>
      <c r="L210" s="20">
        <v>40</v>
      </c>
      <c r="M210" s="65">
        <f>+L210*K210</f>
        <v>80</v>
      </c>
      <c r="N210" s="17" t="s">
        <v>16</v>
      </c>
      <c r="O210" s="18"/>
      <c r="P210" s="104">
        <f>SUM(M210-O210)</f>
        <v>80</v>
      </c>
      <c r="Q210" s="90">
        <v>15</v>
      </c>
      <c r="R210" s="43">
        <f>+K210*Q210</f>
        <v>30</v>
      </c>
    </row>
    <row r="211" spans="1:18" ht="24.6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+'14'!J211</f>
        <v>2</v>
      </c>
      <c r="F211" s="71"/>
      <c r="G211" s="46">
        <f t="shared" si="30"/>
        <v>2</v>
      </c>
      <c r="H211" s="78">
        <v>0</v>
      </c>
      <c r="I211" s="76">
        <v>0</v>
      </c>
      <c r="J211" s="46">
        <f t="shared" si="31"/>
        <v>2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+'14'!J216</f>
        <v>239</v>
      </c>
      <c r="F216" s="71"/>
      <c r="G216" s="46">
        <f t="shared" si="30"/>
        <v>239</v>
      </c>
      <c r="H216" s="78">
        <v>0</v>
      </c>
      <c r="I216" s="76">
        <v>0</v>
      </c>
      <c r="J216" s="46">
        <f t="shared" si="31"/>
        <v>239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+'14'!J217</f>
        <v>105</v>
      </c>
      <c r="F217" s="71"/>
      <c r="G217" s="46">
        <f t="shared" si="30"/>
        <v>105</v>
      </c>
      <c r="H217" s="78">
        <v>0</v>
      </c>
      <c r="I217" s="76">
        <v>0</v>
      </c>
      <c r="J217" s="46">
        <f t="shared" si="31"/>
        <v>105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+'14'!J218</f>
        <v>9</v>
      </c>
      <c r="F218" s="71"/>
      <c r="G218" s="46">
        <f t="shared" si="30"/>
        <v>9</v>
      </c>
      <c r="H218" s="78">
        <v>0</v>
      </c>
      <c r="I218" s="76">
        <v>0</v>
      </c>
      <c r="J218" s="46">
        <f t="shared" si="31"/>
        <v>9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+'14'!J224</f>
        <v>258</v>
      </c>
      <c r="F224" s="71"/>
      <c r="G224" s="46">
        <f t="shared" si="30"/>
        <v>258</v>
      </c>
      <c r="H224" s="78">
        <v>0</v>
      </c>
      <c r="I224" s="76">
        <v>0</v>
      </c>
      <c r="J224" s="46">
        <f t="shared" si="31"/>
        <v>258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+'14'!J226</f>
        <v>100</v>
      </c>
      <c r="F226" s="71"/>
      <c r="G226" s="46">
        <f t="shared" si="30"/>
        <v>100</v>
      </c>
      <c r="H226" s="78">
        <v>0</v>
      </c>
      <c r="I226" s="76">
        <v>0</v>
      </c>
      <c r="J226" s="46">
        <f t="shared" si="31"/>
        <v>100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+'14'!J227</f>
        <v>146</v>
      </c>
      <c r="F227" s="71"/>
      <c r="G227" s="46">
        <f t="shared" si="30"/>
        <v>146</v>
      </c>
      <c r="H227" s="78">
        <v>0</v>
      </c>
      <c r="I227" s="76">
        <v>0</v>
      </c>
      <c r="J227" s="46">
        <f t="shared" si="31"/>
        <v>146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+'14'!J235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 x14ac:dyDescent="0.65">
      <c r="A242" s="10">
        <v>238</v>
      </c>
      <c r="B242" s="10"/>
      <c r="C242" s="137" t="s">
        <v>1444</v>
      </c>
      <c r="D242" s="10" t="s">
        <v>805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1446</v>
      </c>
      <c r="D243" s="10" t="s">
        <v>434</v>
      </c>
      <c r="E243" s="64">
        <f>+'14'!J243</f>
        <v>4</v>
      </c>
      <c r="F243" s="71"/>
      <c r="G243" s="46">
        <f t="shared" ref="G243:G246" si="47">E243+F243</f>
        <v>4</v>
      </c>
      <c r="H243" s="78">
        <v>0</v>
      </c>
      <c r="I243" s="76">
        <v>0</v>
      </c>
      <c r="J243" s="46">
        <f t="shared" ref="J243:J246" si="48">+G243-H243-K243-I243</f>
        <v>1</v>
      </c>
      <c r="K243" s="72">
        <v>3</v>
      </c>
      <c r="L243" s="20">
        <v>35</v>
      </c>
      <c r="M243" s="65">
        <f t="shared" ref="M243:M246" si="49">+L243*K243</f>
        <v>105</v>
      </c>
      <c r="N243" s="17" t="s">
        <v>16</v>
      </c>
      <c r="O243" s="18">
        <v>5</v>
      </c>
      <c r="P243" s="104">
        <f t="shared" ref="P243:P246" si="50">SUM(M243-O243)</f>
        <v>100</v>
      </c>
      <c r="Q243" s="92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1448</v>
      </c>
      <c r="D244" s="10" t="s">
        <v>434</v>
      </c>
      <c r="E244" s="64"/>
      <c r="F244" s="71">
        <v>73</v>
      </c>
      <c r="G244" s="46">
        <f t="shared" si="47"/>
        <v>73</v>
      </c>
      <c r="H244" s="78">
        <v>0</v>
      </c>
      <c r="I244" s="76">
        <v>0</v>
      </c>
      <c r="J244" s="46">
        <f t="shared" si="48"/>
        <v>52</v>
      </c>
      <c r="K244" s="72">
        <v>21</v>
      </c>
      <c r="L244" s="20">
        <v>45</v>
      </c>
      <c r="M244" s="65">
        <f t="shared" si="49"/>
        <v>945</v>
      </c>
      <c r="N244" s="17" t="s">
        <v>16</v>
      </c>
      <c r="O244" s="18">
        <v>735</v>
      </c>
      <c r="P244" s="104">
        <f>SUM(M244-O244)</f>
        <v>210</v>
      </c>
      <c r="Q244" s="92"/>
      <c r="R244" s="43">
        <f t="shared" si="51"/>
        <v>0</v>
      </c>
    </row>
    <row r="245" spans="1:18" ht="24.6" x14ac:dyDescent="0.65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 x14ac:dyDescent="0.65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 x14ac:dyDescent="0.65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4.6" x14ac:dyDescent="0.65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4.6" x14ac:dyDescent="0.65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937.51</v>
      </c>
      <c r="S260" s="75"/>
    </row>
    <row r="261" spans="1:19" ht="25.5" customHeight="1" x14ac:dyDescent="0.6">
      <c r="A261" s="1"/>
      <c r="E261" s="1"/>
      <c r="F261" s="1"/>
      <c r="G261" s="24"/>
      <c r="H261" s="25"/>
      <c r="I261" s="25"/>
      <c r="J261" s="24"/>
      <c r="K261" s="189" t="s">
        <v>212</v>
      </c>
      <c r="L261" s="190"/>
      <c r="M261" s="30">
        <f>+O260</f>
        <v>0</v>
      </c>
      <c r="N261" s="27"/>
      <c r="O261" s="29"/>
    </row>
    <row r="262" spans="1:19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5619</v>
      </c>
    </row>
    <row r="263" spans="1:19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480</v>
      </c>
      <c r="O264" s="2">
        <v>50</v>
      </c>
      <c r="P264" s="2">
        <v>230</v>
      </c>
      <c r="Q264" s="88">
        <v>200</v>
      </c>
    </row>
    <row r="265" spans="1:19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>
        <v>198</v>
      </c>
    </row>
    <row r="267" spans="1:19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2436</v>
      </c>
      <c r="P267" s="122" t="s">
        <v>1434</v>
      </c>
      <c r="Q267" s="123" t="s">
        <v>1435</v>
      </c>
      <c r="R267" s="124" t="s">
        <v>1436</v>
      </c>
    </row>
    <row r="268" spans="1:19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2505</v>
      </c>
      <c r="P268" s="125"/>
      <c r="Q268" s="125"/>
      <c r="R268" s="125">
        <v>200</v>
      </c>
    </row>
    <row r="269" spans="1:19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2505</v>
      </c>
      <c r="P269" s="125"/>
      <c r="Q269" s="125"/>
      <c r="R269" s="125"/>
    </row>
    <row r="270" spans="1:19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/>
    </row>
    <row r="271" spans="1:19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  <c r="P271" s="126"/>
      <c r="Q271" s="126"/>
      <c r="R271" s="126"/>
    </row>
    <row r="272" spans="1:19" x14ac:dyDescent="0.6">
      <c r="J272" s="2"/>
      <c r="L272" s="2"/>
      <c r="P272" s="126"/>
      <c r="Q272" s="126"/>
      <c r="R272" s="126"/>
    </row>
    <row r="273" spans="10:18" ht="24.6" x14ac:dyDescent="0.65">
      <c r="J273" s="2"/>
      <c r="L273" s="73" t="s">
        <v>272</v>
      </c>
      <c r="M273" s="2" t="s">
        <v>307</v>
      </c>
      <c r="P273" s="127"/>
      <c r="Q273" s="127"/>
      <c r="R273" s="127"/>
    </row>
    <row r="274" spans="10:18" x14ac:dyDescent="0.6">
      <c r="J274" s="2"/>
      <c r="L274" s="2"/>
      <c r="P274" s="128">
        <f>SUM(P268:P273)</f>
        <v>0</v>
      </c>
      <c r="Q274" s="128">
        <f>SUM(Q268:Q273)</f>
        <v>0</v>
      </c>
      <c r="R274" s="128">
        <f>SUM(R268:R273)</f>
        <v>200</v>
      </c>
    </row>
    <row r="275" spans="10:18" x14ac:dyDescent="0.6">
      <c r="J275" s="2"/>
      <c r="L275" s="2"/>
      <c r="P275" s="129" t="s">
        <v>1437</v>
      </c>
      <c r="Q275" s="130">
        <f>Q274*30/100</f>
        <v>0</v>
      </c>
      <c r="R275" s="130">
        <f>R274*30/100</f>
        <v>60</v>
      </c>
    </row>
    <row r="276" spans="10:18" x14ac:dyDescent="0.6">
      <c r="J276" s="2"/>
      <c r="L276" s="2"/>
      <c r="P276" s="129" t="s">
        <v>1438</v>
      </c>
      <c r="Q276" s="130">
        <f>Q275*7/100</f>
        <v>0</v>
      </c>
      <c r="R276" s="130">
        <f>R275*7/100</f>
        <v>4.2</v>
      </c>
    </row>
    <row r="277" spans="10:18" x14ac:dyDescent="0.6">
      <c r="J277" s="2"/>
      <c r="L277" s="2"/>
      <c r="P277" s="131" t="s">
        <v>5</v>
      </c>
      <c r="Q277" s="132">
        <f>Q274-Q275-Q276</f>
        <v>0</v>
      </c>
      <c r="R277" s="132">
        <f>R274-R275-R276</f>
        <v>135.80000000000001</v>
      </c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10.00"/>
        <filter val="125.00"/>
        <filter val="150.00"/>
        <filter val="175.00"/>
        <filter val="200.00"/>
        <filter val="210.00"/>
        <filter val="230"/>
        <filter val="25.00"/>
        <filter val="250.00"/>
        <filter val="28.00"/>
        <filter val="310.00"/>
        <filter val="35.00"/>
        <filter val="480.00"/>
        <filter val="50.00"/>
        <filter val="65.00"/>
        <filter val="70.00"/>
        <filter val="80.00"/>
        <filter val="Rookie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W346"/>
  <sheetViews>
    <sheetView zoomScale="70" zoomScaleNormal="70" workbookViewId="0">
      <pane xSplit="10" ySplit="4" topLeftCell="K206" activePane="bottomRight" state="frozen"/>
      <selection activeCell="C245" sqref="C245"/>
      <selection pane="topRight" activeCell="C245" sqref="C245"/>
      <selection pane="bottomLeft" activeCell="C245" sqref="C245"/>
      <selection pane="bottomRight" activeCell="F211" sqref="F211"/>
    </sheetView>
  </sheetViews>
  <sheetFormatPr defaultColWidth="9" defaultRowHeight="24" x14ac:dyDescent="0.6"/>
  <cols>
    <col min="1" max="1" width="6.69921875" style="2" customWidth="1"/>
    <col min="2" max="2" width="15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78" t="s">
        <v>1431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Q2" s="89"/>
    </row>
    <row r="3" spans="1:18" s="5" customFormat="1" ht="26.4" customHeight="1" x14ac:dyDescent="0.7">
      <c r="A3" s="191" t="s">
        <v>1</v>
      </c>
      <c r="B3" s="191" t="s">
        <v>1368</v>
      </c>
      <c r="C3" s="191" t="s">
        <v>2</v>
      </c>
      <c r="D3" s="191" t="s">
        <v>1369</v>
      </c>
      <c r="E3" s="193" t="s">
        <v>3</v>
      </c>
      <c r="F3" s="193" t="s">
        <v>4</v>
      </c>
      <c r="G3" s="193" t="s">
        <v>5</v>
      </c>
      <c r="H3" s="77" t="s">
        <v>6</v>
      </c>
      <c r="I3" s="179" t="s">
        <v>273</v>
      </c>
      <c r="J3" s="193" t="s">
        <v>7</v>
      </c>
      <c r="K3" s="194" t="s">
        <v>8</v>
      </c>
      <c r="L3" s="194"/>
      <c r="M3" s="194"/>
      <c r="N3" s="193" t="s">
        <v>9</v>
      </c>
      <c r="O3" s="195" t="s">
        <v>10</v>
      </c>
      <c r="Q3" s="196" t="s">
        <v>274</v>
      </c>
      <c r="R3" s="187" t="s">
        <v>275</v>
      </c>
    </row>
    <row r="4" spans="1:18" s="5" customFormat="1" ht="26.4" x14ac:dyDescent="0.7">
      <c r="A4" s="192"/>
      <c r="B4" s="192"/>
      <c r="C4" s="192"/>
      <c r="D4" s="192"/>
      <c r="E4" s="193"/>
      <c r="F4" s="193"/>
      <c r="G4" s="193"/>
      <c r="H4" s="77" t="s">
        <v>11</v>
      </c>
      <c r="I4" s="180"/>
      <c r="J4" s="193"/>
      <c r="K4" s="69" t="s">
        <v>12</v>
      </c>
      <c r="L4" s="70" t="s">
        <v>13</v>
      </c>
      <c r="M4" s="69" t="s">
        <v>14</v>
      </c>
      <c r="N4" s="193"/>
      <c r="O4" s="195"/>
      <c r="Q4" s="197"/>
      <c r="R4" s="188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+'15'!J5</f>
        <v>49</v>
      </c>
      <c r="F5" s="71">
        <v>10</v>
      </c>
      <c r="G5" s="46">
        <f t="shared" ref="G5:G26" si="0">E5+F5</f>
        <v>59</v>
      </c>
      <c r="H5" s="78">
        <v>0</v>
      </c>
      <c r="I5" s="76">
        <v>0</v>
      </c>
      <c r="J5" s="46">
        <f t="shared" ref="J5:J26" si="1">+G5-H5-K5-I5</f>
        <v>59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+'15'!J6</f>
        <v>101</v>
      </c>
      <c r="F6" s="71">
        <v>20</v>
      </c>
      <c r="G6" s="46">
        <f t="shared" si="0"/>
        <v>121</v>
      </c>
      <c r="H6" s="78">
        <v>0</v>
      </c>
      <c r="I6" s="76">
        <v>0</v>
      </c>
      <c r="J6" s="46">
        <f t="shared" si="1"/>
        <v>110</v>
      </c>
      <c r="K6" s="72">
        <v>11</v>
      </c>
      <c r="L6" s="15">
        <v>100</v>
      </c>
      <c r="M6" s="65">
        <f t="shared" ref="M6:M80" si="2">+L6*K6</f>
        <v>1100</v>
      </c>
      <c r="N6" s="17" t="s">
        <v>16</v>
      </c>
      <c r="O6" s="18"/>
      <c r="P6" s="104">
        <f t="shared" ref="P6:P80" si="3">SUM(M6-O6)</f>
        <v>1100</v>
      </c>
      <c r="Q6" s="90">
        <v>39.29</v>
      </c>
      <c r="R6" s="43">
        <f t="shared" ref="R6:R80" si="4">+K6*Q6</f>
        <v>432.19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+'15'!J11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+'15'!J15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+'15'!J16</f>
        <v>2</v>
      </c>
      <c r="F16" s="71"/>
      <c r="G16" s="46">
        <f t="shared" si="0"/>
        <v>2</v>
      </c>
      <c r="H16" s="78">
        <v>0</v>
      </c>
      <c r="I16" s="76">
        <v>0</v>
      </c>
      <c r="J16" s="46">
        <f t="shared" si="1"/>
        <v>2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+'15'!J18</f>
        <v>0</v>
      </c>
      <c r="F18" s="71">
        <v>3</v>
      </c>
      <c r="G18" s="46">
        <f t="shared" si="0"/>
        <v>3</v>
      </c>
      <c r="H18" s="78">
        <v>0</v>
      </c>
      <c r="I18" s="76">
        <v>0</v>
      </c>
      <c r="J18" s="46">
        <f t="shared" si="1"/>
        <v>2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50</v>
      </c>
      <c r="P18" s="23">
        <f t="shared" si="3"/>
        <v>0</v>
      </c>
      <c r="Q18" s="90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+'15'!J19</f>
        <v>7</v>
      </c>
      <c r="F19" s="71"/>
      <c r="G19" s="46">
        <f t="shared" si="0"/>
        <v>7</v>
      </c>
      <c r="H19" s="78">
        <v>0</v>
      </c>
      <c r="I19" s="76">
        <v>0</v>
      </c>
      <c r="J19" s="46">
        <f t="shared" si="1"/>
        <v>7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+'15'!J20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+'15'!J21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+'15'!J22</f>
        <v>31</v>
      </c>
      <c r="F22" s="71">
        <v>10</v>
      </c>
      <c r="G22" s="46">
        <f t="shared" si="0"/>
        <v>41</v>
      </c>
      <c r="H22" s="78">
        <v>0</v>
      </c>
      <c r="I22" s="76">
        <v>0</v>
      </c>
      <c r="J22" s="46">
        <f t="shared" si="1"/>
        <v>40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100</v>
      </c>
      <c r="P22" s="23">
        <f t="shared" si="3"/>
        <v>0</v>
      </c>
      <c r="Q22" s="90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4</v>
      </c>
      <c r="F24" s="71">
        <v>3</v>
      </c>
      <c r="G24" s="46">
        <f t="shared" si="0"/>
        <v>7</v>
      </c>
      <c r="H24" s="78">
        <v>0</v>
      </c>
      <c r="I24" s="76">
        <v>0</v>
      </c>
      <c r="J24" s="46">
        <f t="shared" si="1"/>
        <v>6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4">
        <f t="shared" si="3"/>
        <v>100</v>
      </c>
      <c r="Q24" s="90">
        <v>40.51</v>
      </c>
      <c r="R24" s="43">
        <f t="shared" si="4"/>
        <v>40.51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+'15'!J26</f>
        <v>6</v>
      </c>
      <c r="F26" s="71">
        <v>2</v>
      </c>
      <c r="G26" s="46">
        <f t="shared" si="0"/>
        <v>8</v>
      </c>
      <c r="H26" s="78">
        <v>0</v>
      </c>
      <c r="I26" s="76">
        <v>0</v>
      </c>
      <c r="J26" s="46">
        <f t="shared" si="1"/>
        <v>8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+'15'!J27</f>
        <v>6</v>
      </c>
      <c r="F27" s="71"/>
      <c r="G27" s="46">
        <f t="shared" ref="G27:G93" si="5">E27+F27</f>
        <v>6</v>
      </c>
      <c r="H27" s="78">
        <v>0</v>
      </c>
      <c r="I27" s="76">
        <v>0</v>
      </c>
      <c r="J27" s="46">
        <f t="shared" ref="J27:J93" si="6">+G27-H27-K27-I27</f>
        <v>6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+'15'!J28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+'15'!J29</f>
        <v>5</v>
      </c>
      <c r="F29" s="71"/>
      <c r="G29" s="46">
        <f t="shared" si="5"/>
        <v>5</v>
      </c>
      <c r="H29" s="78">
        <v>0</v>
      </c>
      <c r="I29" s="76">
        <v>0</v>
      </c>
      <c r="J29" s="46">
        <f t="shared" si="6"/>
        <v>5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+'15'!J31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10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>
        <v>20</v>
      </c>
      <c r="P31" s="104">
        <f t="shared" si="3"/>
        <v>80</v>
      </c>
      <c r="Q31" s="90">
        <v>38.46</v>
      </c>
      <c r="R31" s="43">
        <f t="shared" si="4"/>
        <v>38.46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+'15'!J32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6"/>
        <v>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30</v>
      </c>
      <c r="P32" s="104">
        <f t="shared" si="3"/>
        <v>100</v>
      </c>
      <c r="Q32" s="90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+'15'!J33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+'15'!J34</f>
        <v>3</v>
      </c>
      <c r="F34" s="71">
        <v>5</v>
      </c>
      <c r="G34" s="46">
        <f t="shared" si="5"/>
        <v>8</v>
      </c>
      <c r="H34" s="78">
        <v>0</v>
      </c>
      <c r="I34" s="76">
        <v>0</v>
      </c>
      <c r="J34" s="46">
        <f t="shared" si="6"/>
        <v>5</v>
      </c>
      <c r="K34" s="72">
        <v>3</v>
      </c>
      <c r="L34" s="15">
        <v>130</v>
      </c>
      <c r="M34" s="65">
        <f t="shared" si="2"/>
        <v>390</v>
      </c>
      <c r="N34" s="17" t="s">
        <v>16</v>
      </c>
      <c r="O34" s="18">
        <v>125</v>
      </c>
      <c r="P34" s="104">
        <f t="shared" si="3"/>
        <v>265</v>
      </c>
      <c r="Q34" s="90">
        <v>38.07</v>
      </c>
      <c r="R34" s="43">
        <f t="shared" si="4"/>
        <v>114.21000000000001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+'15'!J39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50</v>
      </c>
      <c r="P39" s="23">
        <f t="shared" si="3"/>
        <v>0</v>
      </c>
      <c r="Q39" s="90">
        <v>27.84</v>
      </c>
      <c r="R39" s="43">
        <f t="shared" si="4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+'15'!J40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50</v>
      </c>
      <c r="P40" s="23">
        <f t="shared" si="3"/>
        <v>0</v>
      </c>
      <c r="Q40" s="90">
        <v>27.12</v>
      </c>
      <c r="R40" s="43">
        <f t="shared" si="4"/>
        <v>27.12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+'15'!J41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3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10</v>
      </c>
      <c r="P41" s="104">
        <f t="shared" si="3"/>
        <v>40</v>
      </c>
      <c r="Q41" s="90">
        <v>15.42</v>
      </c>
      <c r="R41" s="43">
        <f t="shared" si="4"/>
        <v>15.42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+'15'!J46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+'15'!J47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+'15'!J48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+'15'!J49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+'15'!J50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+'15'!J51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+'15'!J53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+'15'!J55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+'15'!J57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1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120</v>
      </c>
      <c r="P57" s="23">
        <f t="shared" si="3"/>
        <v>0</v>
      </c>
      <c r="Q57" s="90">
        <v>31.46</v>
      </c>
      <c r="R57" s="43">
        <f t="shared" si="4"/>
        <v>31.46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+'15'!J58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+'15'!J59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+'15'!J62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+'15'!J64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+'15'!J65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+'15'!J72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+'15'!J74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65">
      <c r="A76" s="10">
        <v>72</v>
      </c>
      <c r="B76" s="119" t="s">
        <v>1402</v>
      </c>
      <c r="C76" s="19" t="s">
        <v>1401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>
        <f>+'15'!J77</f>
        <v>3</v>
      </c>
      <c r="F77" s="71">
        <v>4</v>
      </c>
      <c r="G77" s="46">
        <f t="shared" si="5"/>
        <v>7</v>
      </c>
      <c r="H77" s="78">
        <v>0</v>
      </c>
      <c r="I77" s="76">
        <v>0</v>
      </c>
      <c r="J77" s="46">
        <f t="shared" si="6"/>
        <v>5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10</v>
      </c>
      <c r="P77" s="104">
        <f t="shared" si="3"/>
        <v>90</v>
      </c>
      <c r="Q77" s="90">
        <v>17.329999999999998</v>
      </c>
      <c r="R77" s="43">
        <f t="shared" si="4"/>
        <v>34.659999999999997</v>
      </c>
    </row>
    <row r="78" spans="1:18" ht="24.6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>
        <f>+'15'!J79</f>
        <v>2</v>
      </c>
      <c r="F79" s="71"/>
      <c r="G79" s="46">
        <f t="shared" si="5"/>
        <v>2</v>
      </c>
      <c r="H79" s="78">
        <v>0</v>
      </c>
      <c r="I79" s="76">
        <v>0</v>
      </c>
      <c r="J79" s="46">
        <f t="shared" si="6"/>
        <v>2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>
        <f>+'15'!J80</f>
        <v>0</v>
      </c>
      <c r="F80" s="71">
        <v>3</v>
      </c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>
        <f>+'15'!J81</f>
        <v>4</v>
      </c>
      <c r="F81" s="71"/>
      <c r="G81" s="46">
        <f t="shared" si="5"/>
        <v>4</v>
      </c>
      <c r="H81" s="78">
        <v>1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9" t="s">
        <v>1332</v>
      </c>
      <c r="C82" s="19" t="s">
        <v>1388</v>
      </c>
      <c r="D82" s="10" t="s">
        <v>566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9" t="s">
        <v>1404</v>
      </c>
      <c r="C86" s="19" t="s">
        <v>1403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1429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1430</v>
      </c>
      <c r="D88" s="10" t="s">
        <v>434</v>
      </c>
      <c r="E88" s="64">
        <f>+'15'!J88</f>
        <v>48</v>
      </c>
      <c r="F88" s="71"/>
      <c r="G88" s="46">
        <f t="shared" ref="G88" si="18">E88+F88</f>
        <v>48</v>
      </c>
      <c r="H88" s="78">
        <v>47</v>
      </c>
      <c r="I88" s="76">
        <v>0</v>
      </c>
      <c r="J88" s="46">
        <f t="shared" ref="J88" si="19">+G88-H88-K88-I88</f>
        <v>0</v>
      </c>
      <c r="K88" s="72">
        <v>1</v>
      </c>
      <c r="L88" s="20">
        <v>49</v>
      </c>
      <c r="M88" s="65">
        <f t="shared" ref="M88" si="20">+L88*K88</f>
        <v>49</v>
      </c>
      <c r="N88" s="17" t="s">
        <v>16</v>
      </c>
      <c r="O88" s="18">
        <v>39</v>
      </c>
      <c r="P88" s="104">
        <f t="shared" ref="P88" si="21">SUM(M88-O88)</f>
        <v>10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1405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 x14ac:dyDescent="0.65">
      <c r="A90" s="10">
        <v>86</v>
      </c>
      <c r="B90" s="119" t="s">
        <v>1407</v>
      </c>
      <c r="C90" s="19" t="s">
        <v>1406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+'15'!J93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9" t="s">
        <v>1408</v>
      </c>
      <c r="C99" s="19" t="s">
        <v>1371</v>
      </c>
      <c r="D99" s="10" t="s">
        <v>566</v>
      </c>
      <c r="E99" s="64">
        <f>+'15'!J99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4.6" x14ac:dyDescent="0.65">
      <c r="A100" s="10">
        <v>96</v>
      </c>
      <c r="B100" s="119" t="s">
        <v>1409</v>
      </c>
      <c r="C100" s="19" t="s">
        <v>1384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 x14ac:dyDescent="0.65">
      <c r="A101" s="10">
        <v>97</v>
      </c>
      <c r="B101" s="119" t="s">
        <v>1410</v>
      </c>
      <c r="C101" s="19" t="s">
        <v>1385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1399</v>
      </c>
      <c r="D102" s="10" t="s">
        <v>566</v>
      </c>
      <c r="E102" s="64">
        <f>+'15'!J102</f>
        <v>3</v>
      </c>
      <c r="F102" s="71"/>
      <c r="G102" s="46">
        <f t="shared" ref="G102" si="28">E102+F102</f>
        <v>3</v>
      </c>
      <c r="H102" s="78">
        <v>0</v>
      </c>
      <c r="I102" s="76">
        <v>0</v>
      </c>
      <c r="J102" s="46">
        <f t="shared" ref="J102" si="29">+G102-H102-K102-I102</f>
        <v>3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5" customHeight="1" x14ac:dyDescent="0.65">
      <c r="A103" s="10">
        <v>99</v>
      </c>
      <c r="B103" s="119" t="s">
        <v>1411</v>
      </c>
      <c r="C103" s="19" t="s">
        <v>1392</v>
      </c>
      <c r="D103" s="10" t="s">
        <v>1393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65">
      <c r="A104" s="10">
        <v>100</v>
      </c>
      <c r="B104" s="119" t="s">
        <v>1412</v>
      </c>
      <c r="C104" s="19" t="s">
        <v>1391</v>
      </c>
      <c r="D104" s="10" t="s">
        <v>1393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65">
      <c r="A105" s="10">
        <v>101</v>
      </c>
      <c r="B105" s="119" t="s">
        <v>1413</v>
      </c>
      <c r="C105" s="19" t="s">
        <v>1394</v>
      </c>
      <c r="D105" s="10" t="s">
        <v>566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+'15'!J110</f>
        <v>2</v>
      </c>
      <c r="F110" s="71"/>
      <c r="G110" s="46">
        <f t="shared" si="23"/>
        <v>2</v>
      </c>
      <c r="H110" s="78">
        <v>0</v>
      </c>
      <c r="I110" s="76">
        <v>0</v>
      </c>
      <c r="J110" s="46">
        <f t="shared" si="24"/>
        <v>2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+'15'!J111</f>
        <v>3</v>
      </c>
      <c r="F111" s="71"/>
      <c r="G111" s="46">
        <f t="shared" si="23"/>
        <v>3</v>
      </c>
      <c r="H111" s="78">
        <v>0</v>
      </c>
      <c r="I111" s="76">
        <v>0</v>
      </c>
      <c r="J111" s="46">
        <f t="shared" si="24"/>
        <v>3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+'15'!J112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+'15'!J113</f>
        <v>22</v>
      </c>
      <c r="F113" s="71"/>
      <c r="G113" s="46">
        <f t="shared" si="23"/>
        <v>22</v>
      </c>
      <c r="H113" s="78">
        <v>0</v>
      </c>
      <c r="I113" s="76">
        <v>0</v>
      </c>
      <c r="J113" s="46">
        <f t="shared" si="24"/>
        <v>12</v>
      </c>
      <c r="K113" s="72">
        <v>10</v>
      </c>
      <c r="L113" s="20">
        <v>55</v>
      </c>
      <c r="M113" s="65">
        <f t="shared" si="7"/>
        <v>550</v>
      </c>
      <c r="N113" s="17" t="s">
        <v>16</v>
      </c>
      <c r="O113" s="18">
        <v>550</v>
      </c>
      <c r="P113" s="23">
        <f t="shared" si="8"/>
        <v>0</v>
      </c>
      <c r="Q113" s="90"/>
      <c r="R113" s="43">
        <f t="shared" si="9"/>
        <v>0</v>
      </c>
    </row>
    <row r="114" spans="1:18" ht="24.6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+'15'!J115</f>
        <v>27</v>
      </c>
      <c r="F115" s="71"/>
      <c r="G115" s="46">
        <f t="shared" si="23"/>
        <v>27</v>
      </c>
      <c r="H115" s="78">
        <v>0</v>
      </c>
      <c r="I115" s="76">
        <v>0</v>
      </c>
      <c r="J115" s="46">
        <f t="shared" si="24"/>
        <v>26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4">
        <f t="shared" si="8"/>
        <v>60</v>
      </c>
      <c r="Q115" s="90"/>
      <c r="R115" s="43">
        <f t="shared" si="9"/>
        <v>0</v>
      </c>
    </row>
    <row r="116" spans="1:18" ht="24.6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+'15'!J116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8</v>
      </c>
      <c r="K116" s="72">
        <v>3</v>
      </c>
      <c r="L116" s="22">
        <v>100</v>
      </c>
      <c r="M116" s="65">
        <f t="shared" si="7"/>
        <v>300</v>
      </c>
      <c r="N116" s="17" t="s">
        <v>16</v>
      </c>
      <c r="O116" s="18"/>
      <c r="P116" s="104">
        <f t="shared" si="8"/>
        <v>300</v>
      </c>
      <c r="Q116" s="90">
        <v>13.03</v>
      </c>
      <c r="R116" s="43">
        <f t="shared" si="9"/>
        <v>39.089999999999996</v>
      </c>
    </row>
    <row r="117" spans="1:18" ht="24.6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+'15'!J117</f>
        <v>6</v>
      </c>
      <c r="F117" s="71"/>
      <c r="G117" s="46">
        <f t="shared" si="23"/>
        <v>6</v>
      </c>
      <c r="H117" s="78">
        <v>0</v>
      </c>
      <c r="I117" s="76">
        <v>0</v>
      </c>
      <c r="J117" s="46">
        <f t="shared" si="24"/>
        <v>0</v>
      </c>
      <c r="K117" s="72">
        <v>6</v>
      </c>
      <c r="L117" s="22">
        <v>55</v>
      </c>
      <c r="M117" s="65">
        <f t="shared" si="7"/>
        <v>330</v>
      </c>
      <c r="N117" s="17" t="s">
        <v>16</v>
      </c>
      <c r="O117" s="18">
        <v>330</v>
      </c>
      <c r="P117" s="23">
        <f t="shared" si="8"/>
        <v>0</v>
      </c>
      <c r="Q117" s="90">
        <v>11.91</v>
      </c>
      <c r="R117" s="43">
        <f t="shared" si="9"/>
        <v>71.460000000000008</v>
      </c>
    </row>
    <row r="118" spans="1:18" ht="24.6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1414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+'15'!J131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3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>
        <v>100</v>
      </c>
      <c r="P131" s="23">
        <f t="shared" si="8"/>
        <v>0</v>
      </c>
      <c r="Q131" s="90">
        <v>9.91</v>
      </c>
      <c r="R131" s="43">
        <f t="shared" si="9"/>
        <v>19.82</v>
      </c>
    </row>
    <row r="132" spans="1:18" ht="24.6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+'15'!J132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+'15'!J133</f>
        <v>6</v>
      </c>
      <c r="F133" s="71">
        <v>3</v>
      </c>
      <c r="G133" s="46">
        <f t="shared" si="23"/>
        <v>9</v>
      </c>
      <c r="H133" s="78">
        <v>0</v>
      </c>
      <c r="I133" s="76">
        <v>0</v>
      </c>
      <c r="J133" s="46">
        <f t="shared" si="24"/>
        <v>7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>
        <v>50</v>
      </c>
      <c r="P133" s="104">
        <f t="shared" si="8"/>
        <v>50</v>
      </c>
      <c r="Q133" s="90">
        <v>21.75</v>
      </c>
      <c r="R133" s="43">
        <f t="shared" si="9"/>
        <v>43.5</v>
      </c>
    </row>
    <row r="134" spans="1:18" ht="24.6" x14ac:dyDescent="0.65">
      <c r="A134" s="10">
        <v>130</v>
      </c>
      <c r="B134" s="119" t="s">
        <v>1416</v>
      </c>
      <c r="C134" s="19" t="s">
        <v>1415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 x14ac:dyDescent="0.65">
      <c r="A135" s="10">
        <v>131</v>
      </c>
      <c r="B135" s="119" t="s">
        <v>1418</v>
      </c>
      <c r="C135" s="19" t="s">
        <v>1417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 x14ac:dyDescent="0.65">
      <c r="A136" s="10">
        <v>132</v>
      </c>
      <c r="B136" s="119" t="s">
        <v>1420</v>
      </c>
      <c r="C136" s="19" t="s">
        <v>1419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1421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+'15'!J170</f>
        <v>10</v>
      </c>
      <c r="F170" s="71"/>
      <c r="G170" s="46">
        <f t="shared" si="30"/>
        <v>10</v>
      </c>
      <c r="H170" s="78">
        <v>0</v>
      </c>
      <c r="I170" s="76">
        <v>0</v>
      </c>
      <c r="J170" s="46">
        <f t="shared" si="31"/>
        <v>8</v>
      </c>
      <c r="K170" s="72">
        <v>2</v>
      </c>
      <c r="L170" s="22">
        <v>35</v>
      </c>
      <c r="M170" s="65">
        <f t="shared" si="7"/>
        <v>70</v>
      </c>
      <c r="N170" s="17" t="s">
        <v>16</v>
      </c>
      <c r="O170" s="18">
        <v>50</v>
      </c>
      <c r="P170" s="104">
        <f t="shared" si="8"/>
        <v>20</v>
      </c>
      <c r="Q170" s="90"/>
      <c r="R170" s="43">
        <f t="shared" si="9"/>
        <v>0</v>
      </c>
    </row>
    <row r="171" spans="1:18" ht="24.6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+'15'!J172</f>
        <v>9</v>
      </c>
      <c r="F172" s="71"/>
      <c r="G172" s="46">
        <f t="shared" si="30"/>
        <v>9</v>
      </c>
      <c r="H172" s="78">
        <v>0</v>
      </c>
      <c r="I172" s="76">
        <v>0</v>
      </c>
      <c r="J172" s="46">
        <f t="shared" si="31"/>
        <v>9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65">
      <c r="A173" s="10">
        <v>169</v>
      </c>
      <c r="B173" s="119" t="s">
        <v>1425</v>
      </c>
      <c r="C173" s="19" t="s">
        <v>1422</v>
      </c>
      <c r="D173" s="10" t="s">
        <v>566</v>
      </c>
      <c r="E173" s="64">
        <f>+'15'!J173</f>
        <v>9</v>
      </c>
      <c r="F173" s="71"/>
      <c r="G173" s="46">
        <f>E173+F173</f>
        <v>9</v>
      </c>
      <c r="H173" s="78">
        <v>0</v>
      </c>
      <c r="I173" s="76">
        <v>0</v>
      </c>
      <c r="J173" s="46">
        <f>+G173-H173-K173-I173</f>
        <v>6</v>
      </c>
      <c r="K173" s="72">
        <v>3</v>
      </c>
      <c r="L173" s="20">
        <v>35</v>
      </c>
      <c r="M173" s="65">
        <f>+L173*K173</f>
        <v>105</v>
      </c>
      <c r="N173" s="17" t="s">
        <v>16</v>
      </c>
      <c r="O173" s="18">
        <v>35</v>
      </c>
      <c r="P173" s="104">
        <f>SUM(M173-O173)</f>
        <v>70</v>
      </c>
      <c r="Q173" s="92"/>
      <c r="R173" s="43">
        <f>+K173*Q173</f>
        <v>0</v>
      </c>
    </row>
    <row r="174" spans="1:18" ht="24.6" x14ac:dyDescent="0.65">
      <c r="A174" s="10">
        <v>170</v>
      </c>
      <c r="B174" s="10" t="s">
        <v>978</v>
      </c>
      <c r="C174" s="19" t="s">
        <v>1400</v>
      </c>
      <c r="D174" s="10" t="s">
        <v>566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+'15'!J175</f>
        <v>23</v>
      </c>
      <c r="F175" s="71"/>
      <c r="G175" s="46">
        <f t="shared" si="30"/>
        <v>23</v>
      </c>
      <c r="H175" s="78">
        <v>0</v>
      </c>
      <c r="I175" s="76">
        <v>0</v>
      </c>
      <c r="J175" s="46">
        <f t="shared" si="31"/>
        <v>21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>
        <v>50</v>
      </c>
      <c r="P175" s="104">
        <f>SUM(M175-O175)</f>
        <v>50</v>
      </c>
      <c r="Q175" s="90">
        <v>29.96</v>
      </c>
      <c r="R175" s="43">
        <f>+K175*Q175</f>
        <v>59.92</v>
      </c>
    </row>
    <row r="176" spans="1:18" ht="24.6" x14ac:dyDescent="0.65">
      <c r="A176" s="10">
        <v>172</v>
      </c>
      <c r="B176" s="119" t="s">
        <v>1424</v>
      </c>
      <c r="C176" s="19" t="s">
        <v>1423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+'15'!J180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1387</v>
      </c>
      <c r="D186" s="10" t="s">
        <v>566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9" t="s">
        <v>1426</v>
      </c>
      <c r="C187" s="19" t="s">
        <v>1395</v>
      </c>
      <c r="D187" s="10" t="s">
        <v>566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9" t="s">
        <v>1427</v>
      </c>
      <c r="C188" s="19" t="s">
        <v>1396</v>
      </c>
      <c r="D188" s="10" t="s">
        <v>566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9" t="s">
        <v>1428</v>
      </c>
      <c r="C189" s="19" t="s">
        <v>1397</v>
      </c>
      <c r="D189" s="10" t="s">
        <v>566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 x14ac:dyDescent="0.65">
      <c r="A190" s="10">
        <v>186</v>
      </c>
      <c r="B190" s="119" t="s">
        <v>1206</v>
      </c>
      <c r="C190" s="19" t="s">
        <v>1386</v>
      </c>
      <c r="D190" s="10" t="s">
        <v>606</v>
      </c>
      <c r="E190" s="64">
        <f>+'15'!J190</f>
        <v>6</v>
      </c>
      <c r="F190" s="71"/>
      <c r="G190" s="46">
        <f t="shared" si="30"/>
        <v>6</v>
      </c>
      <c r="H190" s="78">
        <v>0</v>
      </c>
      <c r="I190" s="76">
        <v>0</v>
      </c>
      <c r="J190" s="46">
        <f t="shared" si="31"/>
        <v>6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+'15'!J193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+'15'!J194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+'15'!J198</f>
        <v>18</v>
      </c>
      <c r="F198" s="71">
        <v>30</v>
      </c>
      <c r="G198" s="46">
        <f t="shared" si="30"/>
        <v>48</v>
      </c>
      <c r="H198" s="78">
        <v>0</v>
      </c>
      <c r="I198" s="76">
        <v>0</v>
      </c>
      <c r="J198" s="46">
        <f t="shared" si="31"/>
        <v>47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>
        <v>75</v>
      </c>
      <c r="P198" s="104">
        <f t="shared" si="35"/>
        <v>75</v>
      </c>
      <c r="Q198" s="90">
        <v>64.38</v>
      </c>
      <c r="R198" s="43">
        <f t="shared" si="36"/>
        <v>64.38</v>
      </c>
    </row>
    <row r="199" spans="1:18" ht="24.6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+'15'!J205</f>
        <v>19</v>
      </c>
      <c r="F205" s="71"/>
      <c r="G205" s="46">
        <f t="shared" si="30"/>
        <v>19</v>
      </c>
      <c r="H205" s="78">
        <v>0</v>
      </c>
      <c r="I205" s="76">
        <v>0</v>
      </c>
      <c r="J205" s="46">
        <f t="shared" si="31"/>
        <v>19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1398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+'15'!J208</f>
        <v>2</v>
      </c>
      <c r="F208" s="71"/>
      <c r="G208" s="46">
        <f t="shared" si="30"/>
        <v>2</v>
      </c>
      <c r="H208" s="78">
        <v>2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+'15'!J210</f>
        <v>0</v>
      </c>
      <c r="F210" s="71">
        <v>2</v>
      </c>
      <c r="G210" s="46">
        <f t="shared" si="30"/>
        <v>2</v>
      </c>
      <c r="H210" s="78">
        <v>0</v>
      </c>
      <c r="I210" s="76">
        <v>0</v>
      </c>
      <c r="J210" s="46">
        <f t="shared" si="31"/>
        <v>0</v>
      </c>
      <c r="K210" s="72">
        <v>2</v>
      </c>
      <c r="L210" s="20">
        <v>40</v>
      </c>
      <c r="M210" s="65">
        <f>+L210*K210</f>
        <v>80</v>
      </c>
      <c r="N210" s="17" t="s">
        <v>16</v>
      </c>
      <c r="O210" s="18">
        <v>10</v>
      </c>
      <c r="P210" s="104">
        <f>SUM(M210-O210)</f>
        <v>70</v>
      </c>
      <c r="Q210" s="90">
        <v>15</v>
      </c>
      <c r="R210" s="43">
        <f>+K210*Q210</f>
        <v>30</v>
      </c>
    </row>
    <row r="211" spans="1:18" ht="24.6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+'15'!J211</f>
        <v>2</v>
      </c>
      <c r="F211" s="71"/>
      <c r="G211" s="46">
        <f t="shared" si="30"/>
        <v>2</v>
      </c>
      <c r="H211" s="78">
        <v>0</v>
      </c>
      <c r="I211" s="76">
        <v>0</v>
      </c>
      <c r="J211" s="46">
        <f t="shared" si="31"/>
        <v>2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+'15'!J214</f>
        <v>0</v>
      </c>
      <c r="F214" s="71">
        <v>1</v>
      </c>
      <c r="G214" s="46">
        <f t="shared" si="30"/>
        <v>1</v>
      </c>
      <c r="H214" s="78">
        <v>0</v>
      </c>
      <c r="I214" s="76">
        <v>0</v>
      </c>
      <c r="J214" s="46">
        <f t="shared" si="31"/>
        <v>0</v>
      </c>
      <c r="K214" s="72">
        <v>1</v>
      </c>
      <c r="L214" s="20">
        <v>30</v>
      </c>
      <c r="M214" s="65">
        <f>+L214*K214</f>
        <v>30</v>
      </c>
      <c r="N214" s="17" t="s">
        <v>16</v>
      </c>
      <c r="O214" s="18"/>
      <c r="P214" s="104">
        <f>SUM(M214-O214)</f>
        <v>30</v>
      </c>
      <c r="Q214" s="90">
        <v>15</v>
      </c>
      <c r="R214" s="43">
        <f>+K214*Q214</f>
        <v>15</v>
      </c>
    </row>
    <row r="215" spans="1:18" ht="24.6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+'15'!J216</f>
        <v>239</v>
      </c>
      <c r="F216" s="71"/>
      <c r="G216" s="46">
        <f t="shared" si="30"/>
        <v>239</v>
      </c>
      <c r="H216" s="78">
        <v>0</v>
      </c>
      <c r="I216" s="76">
        <v>0</v>
      </c>
      <c r="J216" s="46">
        <f t="shared" si="31"/>
        <v>239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+'15'!J217</f>
        <v>105</v>
      </c>
      <c r="F217" s="71"/>
      <c r="G217" s="46">
        <f t="shared" si="30"/>
        <v>105</v>
      </c>
      <c r="H217" s="78">
        <v>0</v>
      </c>
      <c r="I217" s="76">
        <v>0</v>
      </c>
      <c r="J217" s="46">
        <f t="shared" si="31"/>
        <v>103</v>
      </c>
      <c r="K217" s="72">
        <v>2</v>
      </c>
      <c r="L217" s="20">
        <v>10</v>
      </c>
      <c r="M217" s="65">
        <f t="shared" si="34"/>
        <v>20</v>
      </c>
      <c r="N217" s="17" t="s">
        <v>16</v>
      </c>
      <c r="O217" s="18"/>
      <c r="P217" s="104">
        <f t="shared" si="35"/>
        <v>20</v>
      </c>
      <c r="Q217" s="92"/>
      <c r="R217" s="43">
        <f t="shared" si="36"/>
        <v>0</v>
      </c>
    </row>
    <row r="218" spans="1:18" ht="24.6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+'15'!J218</f>
        <v>9</v>
      </c>
      <c r="F218" s="71"/>
      <c r="G218" s="46">
        <f t="shared" si="30"/>
        <v>9</v>
      </c>
      <c r="H218" s="78">
        <v>0</v>
      </c>
      <c r="I218" s="76">
        <v>0</v>
      </c>
      <c r="J218" s="46">
        <f t="shared" si="31"/>
        <v>9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+'15'!J224</f>
        <v>258</v>
      </c>
      <c r="F224" s="71"/>
      <c r="G224" s="46">
        <f t="shared" si="30"/>
        <v>258</v>
      </c>
      <c r="H224" s="78">
        <v>0</v>
      </c>
      <c r="I224" s="76">
        <v>0</v>
      </c>
      <c r="J224" s="46">
        <f t="shared" si="31"/>
        <v>258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+'15'!J226</f>
        <v>100</v>
      </c>
      <c r="F226" s="71"/>
      <c r="G226" s="46">
        <f t="shared" si="30"/>
        <v>100</v>
      </c>
      <c r="H226" s="78">
        <v>0</v>
      </c>
      <c r="I226" s="76">
        <v>0</v>
      </c>
      <c r="J226" s="46">
        <f t="shared" si="31"/>
        <v>100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+'15'!J227</f>
        <v>146</v>
      </c>
      <c r="F227" s="71"/>
      <c r="G227" s="46">
        <f t="shared" si="30"/>
        <v>146</v>
      </c>
      <c r="H227" s="78">
        <v>0</v>
      </c>
      <c r="I227" s="76">
        <v>0</v>
      </c>
      <c r="J227" s="46">
        <f t="shared" si="31"/>
        <v>146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+'15'!J235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 x14ac:dyDescent="0.65">
      <c r="A242" s="10">
        <v>238</v>
      </c>
      <c r="B242" s="10"/>
      <c r="C242" s="137" t="s">
        <v>1444</v>
      </c>
      <c r="D242" s="10" t="s">
        <v>805</v>
      </c>
      <c r="E242" s="64">
        <f>+'15'!J242</f>
        <v>0</v>
      </c>
      <c r="F242" s="71">
        <v>1</v>
      </c>
      <c r="G242" s="46">
        <f t="shared" si="42"/>
        <v>1</v>
      </c>
      <c r="H242" s="78">
        <v>0</v>
      </c>
      <c r="I242" s="76">
        <v>0</v>
      </c>
      <c r="J242" s="46">
        <f t="shared" si="43"/>
        <v>0</v>
      </c>
      <c r="K242" s="72">
        <v>1</v>
      </c>
      <c r="L242" s="20">
        <v>35</v>
      </c>
      <c r="M242" s="65">
        <f t="shared" si="44"/>
        <v>35</v>
      </c>
      <c r="N242" s="17" t="s">
        <v>16</v>
      </c>
      <c r="O242" s="18">
        <v>10</v>
      </c>
      <c r="P242" s="104">
        <f t="shared" si="45"/>
        <v>25</v>
      </c>
      <c r="Q242" s="92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1446</v>
      </c>
      <c r="D243" s="10" t="s">
        <v>434</v>
      </c>
      <c r="E243" s="64">
        <f>+'15'!J243</f>
        <v>1</v>
      </c>
      <c r="F243" s="71"/>
      <c r="G243" s="46">
        <f t="shared" ref="G243:G246" si="47">E243+F243</f>
        <v>1</v>
      </c>
      <c r="H243" s="78">
        <v>0</v>
      </c>
      <c r="I243" s="76">
        <v>0</v>
      </c>
      <c r="J243" s="46">
        <f t="shared" ref="J243:J246" si="48">+G243-H243-K243-I243</f>
        <v>1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1448</v>
      </c>
      <c r="D244" s="10" t="s">
        <v>434</v>
      </c>
      <c r="E244" s="64"/>
      <c r="F244" s="71">
        <v>52</v>
      </c>
      <c r="G244" s="46">
        <f t="shared" si="47"/>
        <v>52</v>
      </c>
      <c r="H244" s="78">
        <v>0</v>
      </c>
      <c r="I244" s="76">
        <v>0</v>
      </c>
      <c r="J244" s="46">
        <f t="shared" si="48"/>
        <v>49</v>
      </c>
      <c r="K244" s="72">
        <v>3</v>
      </c>
      <c r="L244" s="20">
        <v>45</v>
      </c>
      <c r="M244" s="65">
        <f t="shared" si="49"/>
        <v>135</v>
      </c>
      <c r="N244" s="17" t="s">
        <v>16</v>
      </c>
      <c r="O244" s="18">
        <v>105</v>
      </c>
      <c r="P244" s="104">
        <f t="shared" si="50"/>
        <v>30</v>
      </c>
      <c r="Q244" s="92"/>
      <c r="R244" s="43">
        <f t="shared" si="51"/>
        <v>0</v>
      </c>
    </row>
    <row r="245" spans="1:18" ht="24.6" x14ac:dyDescent="0.65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 x14ac:dyDescent="0.65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 x14ac:dyDescent="0.65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3" ht="24.6" x14ac:dyDescent="0.65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3" ht="24.6" x14ac:dyDescent="0.65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3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3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1196.7800000000002</v>
      </c>
      <c r="S260" s="75"/>
    </row>
    <row r="261" spans="1:23" ht="25.5" customHeight="1" x14ac:dyDescent="0.6">
      <c r="A261" s="1"/>
      <c r="E261" s="1"/>
      <c r="F261" s="1"/>
      <c r="G261" s="24"/>
      <c r="H261" s="25"/>
      <c r="I261" s="25"/>
      <c r="J261" s="24"/>
      <c r="K261" s="189" t="s">
        <v>212</v>
      </c>
      <c r="L261" s="190"/>
      <c r="M261" s="30">
        <f>+O260</f>
        <v>0</v>
      </c>
      <c r="N261" s="27"/>
      <c r="O261" s="29"/>
    </row>
    <row r="262" spans="1:23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4554</v>
      </c>
    </row>
    <row r="263" spans="1:23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3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2010</v>
      </c>
      <c r="O264" s="2">
        <v>40</v>
      </c>
      <c r="P264" s="2">
        <v>30</v>
      </c>
      <c r="Q264" s="88">
        <v>20</v>
      </c>
      <c r="R264" s="2">
        <v>10</v>
      </c>
      <c r="S264" s="2">
        <v>495</v>
      </c>
      <c r="T264" s="2">
        <v>25</v>
      </c>
      <c r="U264" s="2">
        <v>1150</v>
      </c>
      <c r="V264" s="2">
        <v>100</v>
      </c>
      <c r="W264" s="2">
        <v>140</v>
      </c>
    </row>
    <row r="265" spans="1:23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1969</v>
      </c>
      <c r="P267" s="122" t="s">
        <v>1434</v>
      </c>
      <c r="Q267" s="123" t="s">
        <v>1435</v>
      </c>
      <c r="R267" s="124" t="s">
        <v>1436</v>
      </c>
    </row>
    <row r="268" spans="1:23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575</v>
      </c>
      <c r="P268" s="125"/>
      <c r="Q268" s="125"/>
      <c r="R268" s="125">
        <v>660</v>
      </c>
    </row>
    <row r="269" spans="1:23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575</v>
      </c>
      <c r="P269" s="125"/>
      <c r="Q269" s="125"/>
      <c r="R269" s="125"/>
    </row>
    <row r="270" spans="1:23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/>
    </row>
    <row r="271" spans="1:23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  <c r="P271" s="126"/>
      <c r="Q271" s="126"/>
      <c r="R271" s="126"/>
    </row>
    <row r="272" spans="1:23" x14ac:dyDescent="0.6">
      <c r="J272" s="2"/>
      <c r="L272" s="2"/>
      <c r="P272" s="126"/>
      <c r="Q272" s="126"/>
      <c r="R272" s="126"/>
    </row>
    <row r="273" spans="10:18" ht="24.6" x14ac:dyDescent="0.65">
      <c r="J273" s="2"/>
      <c r="L273" s="73" t="s">
        <v>272</v>
      </c>
      <c r="M273" s="2" t="s">
        <v>307</v>
      </c>
      <c r="P273" s="127"/>
      <c r="Q273" s="127"/>
      <c r="R273" s="127"/>
    </row>
    <row r="274" spans="10:18" x14ac:dyDescent="0.6">
      <c r="J274" s="2"/>
      <c r="L274" s="2"/>
      <c r="P274" s="128">
        <f>SUM(P268:P273)</f>
        <v>0</v>
      </c>
      <c r="Q274" s="128">
        <f>SUM(Q268:Q273)</f>
        <v>0</v>
      </c>
      <c r="R274" s="128">
        <f>SUM(R268:R273)</f>
        <v>660</v>
      </c>
    </row>
    <row r="275" spans="10:18" x14ac:dyDescent="0.6">
      <c r="J275" s="2"/>
      <c r="L275" s="2"/>
      <c r="P275" s="129" t="s">
        <v>1437</v>
      </c>
      <c r="Q275" s="130">
        <f>Q274*30/100</f>
        <v>0</v>
      </c>
      <c r="R275" s="130">
        <f>R274*30/100</f>
        <v>198</v>
      </c>
    </row>
    <row r="276" spans="10:18" x14ac:dyDescent="0.6">
      <c r="J276" s="2"/>
      <c r="L276" s="2"/>
      <c r="P276" s="129" t="s">
        <v>1438</v>
      </c>
      <c r="Q276" s="130">
        <f>Q275*7/100</f>
        <v>0</v>
      </c>
      <c r="R276" s="130">
        <f>R275*7/100</f>
        <v>13.86</v>
      </c>
    </row>
    <row r="277" spans="10:18" x14ac:dyDescent="0.6">
      <c r="J277" s="2"/>
      <c r="L277" s="2"/>
      <c r="P277" s="131" t="s">
        <v>5</v>
      </c>
      <c r="Q277" s="132">
        <f>Q274-Q275-Q276</f>
        <v>0</v>
      </c>
      <c r="R277" s="132">
        <f>R274-R275-R276</f>
        <v>448.14</v>
      </c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W346"/>
  <sheetViews>
    <sheetView zoomScale="70" zoomScaleNormal="70" workbookViewId="0">
      <pane xSplit="10" ySplit="4" topLeftCell="L5" activePane="bottomRight" state="frozen"/>
      <selection activeCell="C245" sqref="C245"/>
      <selection pane="topRight" activeCell="C245" sqref="C245"/>
      <selection pane="bottomLeft" activeCell="C245" sqref="C245"/>
      <selection pane="bottomRight" activeCell="L24" sqref="L24"/>
    </sheetView>
  </sheetViews>
  <sheetFormatPr defaultColWidth="9" defaultRowHeight="24" x14ac:dyDescent="0.6"/>
  <cols>
    <col min="1" max="1" width="6.69921875" style="2" customWidth="1"/>
    <col min="2" max="2" width="15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78" t="s">
        <v>1431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Q2" s="89"/>
    </row>
    <row r="3" spans="1:18" s="5" customFormat="1" ht="26.4" customHeight="1" x14ac:dyDescent="0.7">
      <c r="A3" s="191" t="s">
        <v>1</v>
      </c>
      <c r="B3" s="191" t="s">
        <v>1368</v>
      </c>
      <c r="C3" s="191" t="s">
        <v>2</v>
      </c>
      <c r="D3" s="191" t="s">
        <v>1369</v>
      </c>
      <c r="E3" s="193" t="s">
        <v>3</v>
      </c>
      <c r="F3" s="193" t="s">
        <v>4</v>
      </c>
      <c r="G3" s="193" t="s">
        <v>5</v>
      </c>
      <c r="H3" s="77" t="s">
        <v>6</v>
      </c>
      <c r="I3" s="179" t="s">
        <v>273</v>
      </c>
      <c r="J3" s="193" t="s">
        <v>7</v>
      </c>
      <c r="K3" s="194" t="s">
        <v>8</v>
      </c>
      <c r="L3" s="194"/>
      <c r="M3" s="194"/>
      <c r="N3" s="193" t="s">
        <v>9</v>
      </c>
      <c r="O3" s="195" t="s">
        <v>10</v>
      </c>
      <c r="Q3" s="196" t="s">
        <v>274</v>
      </c>
      <c r="R3" s="187" t="s">
        <v>275</v>
      </c>
    </row>
    <row r="4" spans="1:18" s="5" customFormat="1" ht="26.4" x14ac:dyDescent="0.7">
      <c r="A4" s="192"/>
      <c r="B4" s="192"/>
      <c r="C4" s="192"/>
      <c r="D4" s="192"/>
      <c r="E4" s="193"/>
      <c r="F4" s="193"/>
      <c r="G4" s="193"/>
      <c r="H4" s="77" t="s">
        <v>11</v>
      </c>
      <c r="I4" s="180"/>
      <c r="J4" s="193"/>
      <c r="K4" s="69" t="s">
        <v>12</v>
      </c>
      <c r="L4" s="70" t="s">
        <v>13</v>
      </c>
      <c r="M4" s="69" t="s">
        <v>14</v>
      </c>
      <c r="N4" s="193"/>
      <c r="O4" s="195"/>
      <c r="Q4" s="197"/>
      <c r="R4" s="188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+'16'!J5</f>
        <v>59</v>
      </c>
      <c r="F5" s="71"/>
      <c r="G5" s="46">
        <f t="shared" ref="G5:G26" si="0">E5+F5</f>
        <v>59</v>
      </c>
      <c r="H5" s="78">
        <v>3</v>
      </c>
      <c r="I5" s="76">
        <v>0</v>
      </c>
      <c r="J5" s="46">
        <f t="shared" ref="J5:J26" si="1">+G5-H5-K5-I5</f>
        <v>53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4">
        <f>SUM(M5-O5)</f>
        <v>150</v>
      </c>
      <c r="Q5" s="90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+'16'!J6</f>
        <v>110</v>
      </c>
      <c r="F6" s="71"/>
      <c r="G6" s="46">
        <f t="shared" si="0"/>
        <v>110</v>
      </c>
      <c r="H6" s="78">
        <v>0</v>
      </c>
      <c r="I6" s="76">
        <v>0</v>
      </c>
      <c r="J6" s="46">
        <f t="shared" si="1"/>
        <v>100</v>
      </c>
      <c r="K6" s="72">
        <v>10</v>
      </c>
      <c r="L6" s="15">
        <v>100</v>
      </c>
      <c r="M6" s="65">
        <f t="shared" ref="M6:M80" si="2">+L6*K6</f>
        <v>1000</v>
      </c>
      <c r="N6" s="17" t="s">
        <v>16</v>
      </c>
      <c r="O6" s="18"/>
      <c r="P6" s="104">
        <f t="shared" ref="P6:P80" si="3">SUM(M6-O6)</f>
        <v>1000</v>
      </c>
      <c r="Q6" s="90">
        <v>39.29</v>
      </c>
      <c r="R6" s="43">
        <f t="shared" ref="R6:R80" si="4">+K6*Q6</f>
        <v>392.9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+'16'!J11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+'16'!J15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+'16'!J16</f>
        <v>2</v>
      </c>
      <c r="F16" s="71"/>
      <c r="G16" s="46">
        <f t="shared" si="0"/>
        <v>2</v>
      </c>
      <c r="H16" s="78">
        <v>0</v>
      </c>
      <c r="I16" s="76">
        <v>0</v>
      </c>
      <c r="J16" s="46">
        <f t="shared" si="1"/>
        <v>2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+'16'!J18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+'16'!J19</f>
        <v>7</v>
      </c>
      <c r="F19" s="71"/>
      <c r="G19" s="46">
        <f t="shared" si="0"/>
        <v>7</v>
      </c>
      <c r="H19" s="78">
        <v>0</v>
      </c>
      <c r="I19" s="76">
        <v>0</v>
      </c>
      <c r="J19" s="46">
        <f t="shared" si="1"/>
        <v>7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+'16'!J20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4">
        <f t="shared" si="3"/>
        <v>130</v>
      </c>
      <c r="Q20" s="90">
        <v>22.25</v>
      </c>
      <c r="R20" s="43">
        <f t="shared" si="4"/>
        <v>44.5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+'16'!J21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+'16'!J22</f>
        <v>40</v>
      </c>
      <c r="F22" s="71"/>
      <c r="G22" s="46">
        <f t="shared" si="0"/>
        <v>40</v>
      </c>
      <c r="H22" s="78">
        <v>0</v>
      </c>
      <c r="I22" s="76">
        <v>0</v>
      </c>
      <c r="J22" s="46">
        <f t="shared" si="1"/>
        <v>40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+'16'!J26</f>
        <v>8</v>
      </c>
      <c r="F26" s="71"/>
      <c r="G26" s="46">
        <f t="shared" si="0"/>
        <v>8</v>
      </c>
      <c r="H26" s="78">
        <v>0</v>
      </c>
      <c r="I26" s="76">
        <v>0</v>
      </c>
      <c r="J26" s="46">
        <f t="shared" si="1"/>
        <v>7</v>
      </c>
      <c r="K26" s="72">
        <v>1</v>
      </c>
      <c r="L26" s="15">
        <v>100</v>
      </c>
      <c r="M26" s="65">
        <f t="shared" si="2"/>
        <v>100</v>
      </c>
      <c r="N26" s="17" t="s">
        <v>16</v>
      </c>
      <c r="O26" s="18"/>
      <c r="P26" s="104">
        <f t="shared" si="3"/>
        <v>100</v>
      </c>
      <c r="Q26" s="90">
        <v>35.39</v>
      </c>
      <c r="R26" s="43">
        <f t="shared" si="4"/>
        <v>35.39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+'16'!J27</f>
        <v>6</v>
      </c>
      <c r="F27" s="71"/>
      <c r="G27" s="46">
        <f t="shared" ref="G27:G93" si="5">E27+F27</f>
        <v>6</v>
      </c>
      <c r="H27" s="78">
        <v>0</v>
      </c>
      <c r="I27" s="76">
        <v>0</v>
      </c>
      <c r="J27" s="46">
        <f t="shared" ref="J27:J93" si="6">+G27-H27-K27-I27</f>
        <v>6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+'16'!J28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+'16'!J29</f>
        <v>5</v>
      </c>
      <c r="F29" s="71"/>
      <c r="G29" s="46">
        <f t="shared" si="5"/>
        <v>5</v>
      </c>
      <c r="H29" s="78">
        <v>0</v>
      </c>
      <c r="I29" s="76">
        <v>0</v>
      </c>
      <c r="J29" s="46">
        <f t="shared" si="6"/>
        <v>5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+'16'!J31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4">
        <f t="shared" si="3"/>
        <v>100</v>
      </c>
      <c r="Q31" s="90">
        <v>38.46</v>
      </c>
      <c r="R31" s="43">
        <f t="shared" si="4"/>
        <v>38.46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+'16'!J32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2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4">
        <f t="shared" si="3"/>
        <v>260</v>
      </c>
      <c r="Q32" s="90">
        <v>46.37</v>
      </c>
      <c r="R32" s="43">
        <f t="shared" si="4"/>
        <v>92.74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+'16'!J33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+'16'!J34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2</v>
      </c>
      <c r="K34" s="72">
        <v>3</v>
      </c>
      <c r="L34" s="15">
        <v>130</v>
      </c>
      <c r="M34" s="65">
        <f t="shared" si="2"/>
        <v>390</v>
      </c>
      <c r="N34" s="17" t="s">
        <v>16</v>
      </c>
      <c r="O34" s="18"/>
      <c r="P34" s="104">
        <f t="shared" si="3"/>
        <v>390</v>
      </c>
      <c r="Q34" s="90">
        <v>38.07</v>
      </c>
      <c r="R34" s="43">
        <f t="shared" si="4"/>
        <v>114.21000000000001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+'16'!J39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+'16'!J40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04">
        <f t="shared" si="3"/>
        <v>25</v>
      </c>
      <c r="Q40" s="90">
        <v>27.12</v>
      </c>
      <c r="R40" s="43">
        <f t="shared" si="4"/>
        <v>27.12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+'16'!J41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04">
        <f t="shared" si="3"/>
        <v>25</v>
      </c>
      <c r="Q41" s="90">
        <v>15.42</v>
      </c>
      <c r="R41" s="43">
        <f t="shared" si="4"/>
        <v>15.42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+'16'!J46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+'16'!J47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+'16'!J48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+'16'!J49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+'16'!J50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+'16'!J51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+'16'!J53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+'16'!J55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+'16'!J57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+'16'!J58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+'16'!J59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+'16'!J62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+'16'!J64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+'16'!J65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+'16'!J72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+'16'!J74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65">
      <c r="A76" s="10">
        <v>72</v>
      </c>
      <c r="B76" s="119" t="s">
        <v>1402</v>
      </c>
      <c r="C76" s="19" t="s">
        <v>1401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>
        <f>+'16'!J77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4.6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>
        <f>+'16'!J79</f>
        <v>2</v>
      </c>
      <c r="F79" s="71"/>
      <c r="G79" s="46">
        <f t="shared" si="5"/>
        <v>2</v>
      </c>
      <c r="H79" s="78">
        <v>0</v>
      </c>
      <c r="I79" s="76">
        <v>0</v>
      </c>
      <c r="J79" s="46">
        <f t="shared" si="6"/>
        <v>1</v>
      </c>
      <c r="K79" s="72">
        <v>1</v>
      </c>
      <c r="L79" s="21">
        <v>35</v>
      </c>
      <c r="M79" s="65">
        <f t="shared" si="2"/>
        <v>35</v>
      </c>
      <c r="N79" s="17" t="s">
        <v>16</v>
      </c>
      <c r="O79" s="18">
        <v>10</v>
      </c>
      <c r="P79" s="104">
        <f t="shared" si="3"/>
        <v>25</v>
      </c>
      <c r="Q79" s="90"/>
      <c r="R79" s="43">
        <f t="shared" si="4"/>
        <v>0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>
        <f>+'16'!J80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0</v>
      </c>
      <c r="K80" s="72">
        <v>3</v>
      </c>
      <c r="L80" s="15">
        <v>55</v>
      </c>
      <c r="M80" s="65">
        <f t="shared" si="2"/>
        <v>165</v>
      </c>
      <c r="N80" s="17" t="s">
        <v>16</v>
      </c>
      <c r="O80" s="18">
        <v>90</v>
      </c>
      <c r="P80" s="104">
        <f t="shared" si="3"/>
        <v>75</v>
      </c>
      <c r="Q80" s="90">
        <v>14.35</v>
      </c>
      <c r="R80" s="43">
        <f t="shared" si="4"/>
        <v>43.05</v>
      </c>
    </row>
    <row r="81" spans="1:18" ht="24.6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>
        <f>+'16'!J81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1</v>
      </c>
      <c r="K81" s="72">
        <v>2</v>
      </c>
      <c r="L81" s="20">
        <v>55</v>
      </c>
      <c r="M81" s="65">
        <f t="shared" ref="M81:M172" si="7">+L81*K81</f>
        <v>110</v>
      </c>
      <c r="N81" s="17" t="s">
        <v>16</v>
      </c>
      <c r="O81" s="18">
        <v>60</v>
      </c>
      <c r="P81" s="104">
        <f t="shared" ref="P81:P172" si="8">SUM(M81-O81)</f>
        <v>50</v>
      </c>
      <c r="Q81" s="90">
        <v>11.58</v>
      </c>
      <c r="R81" s="43">
        <f t="shared" ref="R81:R172" si="9">+K81*Q81</f>
        <v>23.16</v>
      </c>
    </row>
    <row r="82" spans="1:18" ht="24" customHeight="1" x14ac:dyDescent="0.65">
      <c r="A82" s="10">
        <v>78</v>
      </c>
      <c r="B82" s="119" t="s">
        <v>1332</v>
      </c>
      <c r="C82" s="19" t="s">
        <v>1388</v>
      </c>
      <c r="D82" s="10" t="s">
        <v>566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9" t="s">
        <v>1404</v>
      </c>
      <c r="C86" s="19" t="s">
        <v>1403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1429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1430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1405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 x14ac:dyDescent="0.65">
      <c r="A90" s="10">
        <v>86</v>
      </c>
      <c r="B90" s="119" t="s">
        <v>1407</v>
      </c>
      <c r="C90" s="19" t="s">
        <v>1406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+'16'!J93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9" t="s">
        <v>1408</v>
      </c>
      <c r="C99" s="19" t="s">
        <v>1371</v>
      </c>
      <c r="D99" s="10" t="s">
        <v>566</v>
      </c>
      <c r="E99" s="64">
        <f>+'16'!J99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4.6" x14ac:dyDescent="0.65">
      <c r="A100" s="10">
        <v>96</v>
      </c>
      <c r="B100" s="119" t="s">
        <v>1409</v>
      </c>
      <c r="C100" s="19" t="s">
        <v>1384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 x14ac:dyDescent="0.65">
      <c r="A101" s="10">
        <v>97</v>
      </c>
      <c r="B101" s="119" t="s">
        <v>1410</v>
      </c>
      <c r="C101" s="19" t="s">
        <v>1385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1399</v>
      </c>
      <c r="D102" s="10" t="s">
        <v>566</v>
      </c>
      <c r="E102" s="64">
        <f>+'16'!J102</f>
        <v>3</v>
      </c>
      <c r="F102" s="71"/>
      <c r="G102" s="46">
        <f t="shared" ref="G102" si="28">E102+F102</f>
        <v>3</v>
      </c>
      <c r="H102" s="78">
        <v>0</v>
      </c>
      <c r="I102" s="76">
        <v>0</v>
      </c>
      <c r="J102" s="46">
        <f t="shared" ref="J102" si="29">+G102-H102-K102-I102</f>
        <v>3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5" customHeight="1" x14ac:dyDescent="0.65">
      <c r="A103" s="10">
        <v>99</v>
      </c>
      <c r="B103" s="119" t="s">
        <v>1411</v>
      </c>
      <c r="C103" s="19" t="s">
        <v>1392</v>
      </c>
      <c r="D103" s="10" t="s">
        <v>1393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65">
      <c r="A104" s="10">
        <v>100</v>
      </c>
      <c r="B104" s="119" t="s">
        <v>1412</v>
      </c>
      <c r="C104" s="19" t="s">
        <v>1391</v>
      </c>
      <c r="D104" s="10" t="s">
        <v>1393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65">
      <c r="A105" s="10">
        <v>101</v>
      </c>
      <c r="B105" s="119" t="s">
        <v>1413</v>
      </c>
      <c r="C105" s="19" t="s">
        <v>1394</v>
      </c>
      <c r="D105" s="10" t="s">
        <v>566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+'16'!J110</f>
        <v>2</v>
      </c>
      <c r="F110" s="71"/>
      <c r="G110" s="46">
        <f t="shared" si="23"/>
        <v>2</v>
      </c>
      <c r="H110" s="78">
        <v>0</v>
      </c>
      <c r="I110" s="76">
        <v>0</v>
      </c>
      <c r="J110" s="46">
        <f t="shared" si="24"/>
        <v>2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+'16'!J111</f>
        <v>3</v>
      </c>
      <c r="F111" s="71"/>
      <c r="G111" s="46">
        <f t="shared" si="23"/>
        <v>3</v>
      </c>
      <c r="H111" s="78">
        <v>0</v>
      </c>
      <c r="I111" s="76">
        <v>0</v>
      </c>
      <c r="J111" s="46">
        <f t="shared" si="24"/>
        <v>3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+'16'!J112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+'16'!J113</f>
        <v>12</v>
      </c>
      <c r="F113" s="71"/>
      <c r="G113" s="46">
        <f t="shared" si="23"/>
        <v>12</v>
      </c>
      <c r="H113" s="78">
        <v>0</v>
      </c>
      <c r="I113" s="76">
        <v>0</v>
      </c>
      <c r="J113" s="46">
        <f t="shared" si="24"/>
        <v>12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4.6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+'16'!J115</f>
        <v>26</v>
      </c>
      <c r="F115" s="71"/>
      <c r="G115" s="46">
        <f t="shared" si="23"/>
        <v>26</v>
      </c>
      <c r="H115" s="78">
        <v>0</v>
      </c>
      <c r="I115" s="76">
        <v>0</v>
      </c>
      <c r="J115" s="46">
        <f t="shared" si="24"/>
        <v>26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4.6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+'16'!J116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1414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+'16'!J131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>
        <v>25</v>
      </c>
      <c r="P131" s="104">
        <f t="shared" si="8"/>
        <v>25</v>
      </c>
      <c r="Q131" s="90">
        <v>9.91</v>
      </c>
      <c r="R131" s="43">
        <f t="shared" si="9"/>
        <v>9.91</v>
      </c>
    </row>
    <row r="132" spans="1:18" ht="24.6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+'16'!J132</f>
        <v>2</v>
      </c>
      <c r="F132" s="71"/>
      <c r="G132" s="46">
        <f t="shared" si="23"/>
        <v>2</v>
      </c>
      <c r="H132" s="78">
        <v>2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+'16'!J133</f>
        <v>7</v>
      </c>
      <c r="F133" s="71"/>
      <c r="G133" s="46">
        <f t="shared" si="23"/>
        <v>7</v>
      </c>
      <c r="H133" s="78">
        <v>0</v>
      </c>
      <c r="I133" s="76">
        <v>0</v>
      </c>
      <c r="J133" s="46">
        <f t="shared" si="24"/>
        <v>6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25</v>
      </c>
      <c r="P133" s="104">
        <f t="shared" si="8"/>
        <v>25</v>
      </c>
      <c r="Q133" s="90">
        <v>21.75</v>
      </c>
      <c r="R133" s="43">
        <f t="shared" si="9"/>
        <v>21.75</v>
      </c>
    </row>
    <row r="134" spans="1:18" ht="24.6" x14ac:dyDescent="0.65">
      <c r="A134" s="10">
        <v>130</v>
      </c>
      <c r="B134" s="119" t="s">
        <v>1416</v>
      </c>
      <c r="C134" s="19" t="s">
        <v>1415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 x14ac:dyDescent="0.65">
      <c r="A135" s="10">
        <v>131</v>
      </c>
      <c r="B135" s="119" t="s">
        <v>1418</v>
      </c>
      <c r="C135" s="19" t="s">
        <v>1417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 x14ac:dyDescent="0.65">
      <c r="A136" s="10">
        <v>132</v>
      </c>
      <c r="B136" s="119" t="s">
        <v>1420</v>
      </c>
      <c r="C136" s="19" t="s">
        <v>1419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1421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+'16'!J170</f>
        <v>8</v>
      </c>
      <c r="F170" s="71"/>
      <c r="G170" s="46">
        <f t="shared" si="30"/>
        <v>8</v>
      </c>
      <c r="H170" s="78">
        <v>0</v>
      </c>
      <c r="I170" s="76">
        <v>0</v>
      </c>
      <c r="J170" s="46">
        <f t="shared" si="31"/>
        <v>6</v>
      </c>
      <c r="K170" s="72">
        <v>2</v>
      </c>
      <c r="L170" s="22">
        <v>35</v>
      </c>
      <c r="M170" s="65">
        <f t="shared" si="7"/>
        <v>70</v>
      </c>
      <c r="N170" s="17" t="s">
        <v>16</v>
      </c>
      <c r="O170" s="18">
        <v>50</v>
      </c>
      <c r="P170" s="104">
        <f t="shared" si="8"/>
        <v>20</v>
      </c>
      <c r="Q170" s="90"/>
      <c r="R170" s="43">
        <f t="shared" si="9"/>
        <v>0</v>
      </c>
    </row>
    <row r="171" spans="1:18" ht="24.6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+'16'!J172</f>
        <v>9</v>
      </c>
      <c r="F172" s="71"/>
      <c r="G172" s="46">
        <f t="shared" si="30"/>
        <v>9</v>
      </c>
      <c r="H172" s="78">
        <v>0</v>
      </c>
      <c r="I172" s="76">
        <v>0</v>
      </c>
      <c r="J172" s="46">
        <f t="shared" si="31"/>
        <v>9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65">
      <c r="A173" s="10">
        <v>169</v>
      </c>
      <c r="B173" s="119" t="s">
        <v>1425</v>
      </c>
      <c r="C173" s="19" t="s">
        <v>1422</v>
      </c>
      <c r="D173" s="10" t="s">
        <v>566</v>
      </c>
      <c r="E173" s="64">
        <f>+'16'!J173</f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>+G173-H173-K173-I173</f>
        <v>5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4">
        <f>SUM(M173-O173)</f>
        <v>35</v>
      </c>
      <c r="Q173" s="92"/>
      <c r="R173" s="43">
        <f>+K173*Q173</f>
        <v>0</v>
      </c>
    </row>
    <row r="174" spans="1:18" ht="24.6" x14ac:dyDescent="0.65">
      <c r="A174" s="10">
        <v>170</v>
      </c>
      <c r="B174" s="10" t="s">
        <v>978</v>
      </c>
      <c r="C174" s="19" t="s">
        <v>1400</v>
      </c>
      <c r="D174" s="10" t="s">
        <v>566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+'16'!J175</f>
        <v>21</v>
      </c>
      <c r="F175" s="71"/>
      <c r="G175" s="46">
        <f t="shared" si="30"/>
        <v>21</v>
      </c>
      <c r="H175" s="78">
        <v>0</v>
      </c>
      <c r="I175" s="76">
        <v>0</v>
      </c>
      <c r="J175" s="46">
        <f t="shared" si="31"/>
        <v>21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 x14ac:dyDescent="0.65">
      <c r="A176" s="10">
        <v>172</v>
      </c>
      <c r="B176" s="119" t="s">
        <v>1424</v>
      </c>
      <c r="C176" s="19" t="s">
        <v>1423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+'16'!J180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1387</v>
      </c>
      <c r="D186" s="10" t="s">
        <v>566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9" t="s">
        <v>1426</v>
      </c>
      <c r="C187" s="19" t="s">
        <v>1395</v>
      </c>
      <c r="D187" s="10" t="s">
        <v>566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9" t="s">
        <v>1427</v>
      </c>
      <c r="C188" s="19" t="s">
        <v>1396</v>
      </c>
      <c r="D188" s="10" t="s">
        <v>566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9" t="s">
        <v>1428</v>
      </c>
      <c r="C189" s="19" t="s">
        <v>1397</v>
      </c>
      <c r="D189" s="10" t="s">
        <v>566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 x14ac:dyDescent="0.65">
      <c r="A190" s="10">
        <v>186</v>
      </c>
      <c r="B190" s="119" t="s">
        <v>1206</v>
      </c>
      <c r="C190" s="19" t="s">
        <v>1386</v>
      </c>
      <c r="D190" s="10" t="s">
        <v>606</v>
      </c>
      <c r="E190" s="64">
        <f>+'16'!J190</f>
        <v>6</v>
      </c>
      <c r="F190" s="71"/>
      <c r="G190" s="46">
        <f t="shared" si="30"/>
        <v>6</v>
      </c>
      <c r="H190" s="78">
        <v>0</v>
      </c>
      <c r="I190" s="76">
        <v>0</v>
      </c>
      <c r="J190" s="46">
        <f t="shared" si="31"/>
        <v>6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+'16'!J193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+'16'!J194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+'16'!J198</f>
        <v>47</v>
      </c>
      <c r="F198" s="71"/>
      <c r="G198" s="46">
        <f t="shared" si="30"/>
        <v>47</v>
      </c>
      <c r="H198" s="78">
        <v>0</v>
      </c>
      <c r="I198" s="76">
        <v>0</v>
      </c>
      <c r="J198" s="46">
        <f t="shared" si="31"/>
        <v>42</v>
      </c>
      <c r="K198" s="72">
        <v>5</v>
      </c>
      <c r="L198" s="20">
        <v>150</v>
      </c>
      <c r="M198" s="65">
        <f t="shared" si="34"/>
        <v>750</v>
      </c>
      <c r="N198" s="17" t="s">
        <v>16</v>
      </c>
      <c r="O198" s="18">
        <v>150</v>
      </c>
      <c r="P198" s="104">
        <f t="shared" si="35"/>
        <v>600</v>
      </c>
      <c r="Q198" s="90">
        <v>64.38</v>
      </c>
      <c r="R198" s="43">
        <f t="shared" si="36"/>
        <v>321.89999999999998</v>
      </c>
    </row>
    <row r="199" spans="1:18" ht="24.6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+'16'!J205</f>
        <v>19</v>
      </c>
      <c r="F205" s="71"/>
      <c r="G205" s="46">
        <f t="shared" si="30"/>
        <v>19</v>
      </c>
      <c r="H205" s="78">
        <v>0</v>
      </c>
      <c r="I205" s="76">
        <v>0</v>
      </c>
      <c r="J205" s="46">
        <f t="shared" si="31"/>
        <v>19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1398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+'16'!J211</f>
        <v>2</v>
      </c>
      <c r="F211" s="71"/>
      <c r="G211" s="46">
        <f t="shared" si="30"/>
        <v>2</v>
      </c>
      <c r="H211" s="78">
        <v>0</v>
      </c>
      <c r="I211" s="76">
        <v>0</v>
      </c>
      <c r="J211" s="46">
        <f t="shared" si="31"/>
        <v>2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+'16'!J216</f>
        <v>239</v>
      </c>
      <c r="F216" s="71"/>
      <c r="G216" s="46">
        <f t="shared" si="30"/>
        <v>239</v>
      </c>
      <c r="H216" s="78">
        <v>0</v>
      </c>
      <c r="I216" s="76">
        <v>0</v>
      </c>
      <c r="J216" s="46">
        <f t="shared" si="31"/>
        <v>239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+'16'!J217</f>
        <v>103</v>
      </c>
      <c r="F217" s="71"/>
      <c r="G217" s="46">
        <f t="shared" si="30"/>
        <v>103</v>
      </c>
      <c r="H217" s="78">
        <v>0</v>
      </c>
      <c r="I217" s="76">
        <v>0</v>
      </c>
      <c r="J217" s="46">
        <f t="shared" si="31"/>
        <v>103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+'16'!J218</f>
        <v>9</v>
      </c>
      <c r="F218" s="71"/>
      <c r="G218" s="46">
        <f t="shared" si="30"/>
        <v>9</v>
      </c>
      <c r="H218" s="78">
        <v>0</v>
      </c>
      <c r="I218" s="76">
        <v>0</v>
      </c>
      <c r="J218" s="46">
        <f t="shared" si="31"/>
        <v>8</v>
      </c>
      <c r="K218" s="72">
        <v>1</v>
      </c>
      <c r="L218" s="20">
        <v>20</v>
      </c>
      <c r="M218" s="65">
        <f t="shared" si="34"/>
        <v>20</v>
      </c>
      <c r="N218" s="17" t="s">
        <v>16</v>
      </c>
      <c r="O218" s="18"/>
      <c r="P218" s="104">
        <f t="shared" si="35"/>
        <v>20</v>
      </c>
      <c r="Q218" s="92"/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+'16'!J224</f>
        <v>258</v>
      </c>
      <c r="F224" s="71"/>
      <c r="G224" s="46">
        <f t="shared" si="30"/>
        <v>258</v>
      </c>
      <c r="H224" s="78">
        <v>0</v>
      </c>
      <c r="I224" s="76">
        <v>0</v>
      </c>
      <c r="J224" s="46">
        <f t="shared" si="31"/>
        <v>258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+'16'!J226</f>
        <v>100</v>
      </c>
      <c r="F226" s="71"/>
      <c r="G226" s="46">
        <f t="shared" si="30"/>
        <v>100</v>
      </c>
      <c r="H226" s="78">
        <v>0</v>
      </c>
      <c r="I226" s="76">
        <v>0</v>
      </c>
      <c r="J226" s="46">
        <f t="shared" si="31"/>
        <v>100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+'16'!J227</f>
        <v>146</v>
      </c>
      <c r="F227" s="71"/>
      <c r="G227" s="46">
        <f t="shared" si="30"/>
        <v>146</v>
      </c>
      <c r="H227" s="78">
        <v>0</v>
      </c>
      <c r="I227" s="76">
        <v>0</v>
      </c>
      <c r="J227" s="46">
        <f t="shared" si="31"/>
        <v>146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+'16'!J235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 x14ac:dyDescent="0.65">
      <c r="A242" s="10">
        <v>238</v>
      </c>
      <c r="B242" s="10"/>
      <c r="C242" s="137" t="s">
        <v>1444</v>
      </c>
      <c r="D242" s="10" t="s">
        <v>805</v>
      </c>
      <c r="E242" s="64">
        <f>+'16'!J242</f>
        <v>0</v>
      </c>
      <c r="F242" s="71">
        <v>1</v>
      </c>
      <c r="G242" s="46">
        <f t="shared" si="42"/>
        <v>1</v>
      </c>
      <c r="H242" s="78">
        <v>0</v>
      </c>
      <c r="I242" s="76">
        <v>0</v>
      </c>
      <c r="J242" s="46">
        <f t="shared" si="43"/>
        <v>0</v>
      </c>
      <c r="K242" s="72">
        <v>1</v>
      </c>
      <c r="L242" s="20">
        <v>35</v>
      </c>
      <c r="M242" s="65">
        <f t="shared" si="44"/>
        <v>35</v>
      </c>
      <c r="N242" s="17" t="s">
        <v>16</v>
      </c>
      <c r="O242" s="18"/>
      <c r="P242" s="104">
        <f t="shared" si="45"/>
        <v>35</v>
      </c>
      <c r="Q242" s="92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1446</v>
      </c>
      <c r="D243" s="10" t="s">
        <v>434</v>
      </c>
      <c r="E243" s="64">
        <f>+'16'!J243</f>
        <v>1</v>
      </c>
      <c r="F243" s="71"/>
      <c r="G243" s="46">
        <f t="shared" ref="G243:G246" si="47">E243+F243</f>
        <v>1</v>
      </c>
      <c r="H243" s="78">
        <v>0</v>
      </c>
      <c r="I243" s="76">
        <v>0</v>
      </c>
      <c r="J243" s="46">
        <f t="shared" ref="J243:J246" si="48">+G243-H243-K243-I243</f>
        <v>1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1448</v>
      </c>
      <c r="D244" s="10" t="s">
        <v>434</v>
      </c>
      <c r="E244" s="64">
        <f>+'16'!J244</f>
        <v>49</v>
      </c>
      <c r="F244" s="71"/>
      <c r="G244" s="46">
        <f t="shared" si="47"/>
        <v>49</v>
      </c>
      <c r="H244" s="78">
        <v>0</v>
      </c>
      <c r="I244" s="76">
        <v>0</v>
      </c>
      <c r="J244" s="46">
        <f t="shared" si="48"/>
        <v>38</v>
      </c>
      <c r="K244" s="72">
        <v>11</v>
      </c>
      <c r="L244" s="20">
        <v>45</v>
      </c>
      <c r="M244" s="65">
        <f t="shared" si="49"/>
        <v>495</v>
      </c>
      <c r="N244" s="17" t="s">
        <v>16</v>
      </c>
      <c r="O244" s="18">
        <v>385</v>
      </c>
      <c r="P244" s="104">
        <f t="shared" si="50"/>
        <v>110</v>
      </c>
      <c r="Q244" s="92"/>
      <c r="R244" s="43">
        <f t="shared" si="51"/>
        <v>0</v>
      </c>
    </row>
    <row r="245" spans="1:18" ht="24.6" x14ac:dyDescent="0.65">
      <c r="A245" s="10">
        <v>241</v>
      </c>
      <c r="B245" s="10"/>
      <c r="C245" s="19"/>
      <c r="D245" s="10"/>
      <c r="E245" s="64">
        <f>+'16'!J245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 x14ac:dyDescent="0.65">
      <c r="A246" s="10">
        <v>242</v>
      </c>
      <c r="B246" s="10"/>
      <c r="C246" s="19"/>
      <c r="D246" s="10"/>
      <c r="E246" s="64">
        <f>+'16'!J246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 x14ac:dyDescent="0.65">
      <c r="A248" s="10">
        <v>244</v>
      </c>
      <c r="B248" s="10"/>
      <c r="C248" s="19"/>
      <c r="D248" s="10"/>
      <c r="E248" s="64">
        <f>+'16'!J248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>
        <f>+'16'!J249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>
        <f>+'16'!J250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>
        <f>+'16'!J251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>
        <f>+'16'!J252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>
        <f>+'16'!J253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3" ht="24.6" x14ac:dyDescent="0.65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3" ht="24.6" x14ac:dyDescent="0.65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3" ht="24" customHeight="1" x14ac:dyDescent="0.65">
      <c r="A259" s="10">
        <v>255</v>
      </c>
      <c r="B259" s="10"/>
      <c r="C259" s="19"/>
      <c r="D259" s="10"/>
      <c r="E259" s="64">
        <f>+'16'!J259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3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1247.9499999999998</v>
      </c>
      <c r="S260" s="75"/>
    </row>
    <row r="261" spans="1:23" ht="25.5" customHeight="1" x14ac:dyDescent="0.6">
      <c r="A261" s="1"/>
      <c r="E261" s="1"/>
      <c r="F261" s="1"/>
      <c r="G261" s="24"/>
      <c r="H261" s="25"/>
      <c r="I261" s="25"/>
      <c r="J261" s="24"/>
      <c r="K261" s="189" t="s">
        <v>212</v>
      </c>
      <c r="L261" s="190"/>
      <c r="M261" s="30">
        <f>+O260</f>
        <v>0</v>
      </c>
      <c r="N261" s="27"/>
      <c r="O261" s="29"/>
    </row>
    <row r="262" spans="1:23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4045</v>
      </c>
    </row>
    <row r="263" spans="1:23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3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1625</v>
      </c>
      <c r="O264" s="2">
        <v>130</v>
      </c>
      <c r="P264" s="2">
        <v>70</v>
      </c>
      <c r="Q264" s="88">
        <v>50</v>
      </c>
      <c r="R264" s="2">
        <v>650</v>
      </c>
      <c r="S264" s="2">
        <v>600</v>
      </c>
      <c r="T264" s="2">
        <v>35</v>
      </c>
      <c r="U264" s="2">
        <v>20</v>
      </c>
      <c r="V264" s="2">
        <v>35</v>
      </c>
      <c r="W264" s="2">
        <v>35</v>
      </c>
    </row>
    <row r="265" spans="1:23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845</v>
      </c>
      <c r="P267" s="122" t="s">
        <v>1434</v>
      </c>
      <c r="Q267" s="123" t="s">
        <v>1435</v>
      </c>
      <c r="R267" s="124" t="s">
        <v>1436</v>
      </c>
    </row>
    <row r="268" spans="1:23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1575</v>
      </c>
      <c r="P268" s="125"/>
      <c r="Q268" s="125"/>
      <c r="R268" s="125"/>
    </row>
    <row r="269" spans="1:23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1575</v>
      </c>
      <c r="P269" s="125"/>
      <c r="Q269" s="125"/>
      <c r="R269" s="125"/>
    </row>
    <row r="270" spans="1:23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/>
    </row>
    <row r="271" spans="1:23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  <c r="P271" s="126"/>
      <c r="Q271" s="126"/>
      <c r="R271" s="126"/>
    </row>
    <row r="272" spans="1:23" x14ac:dyDescent="0.6">
      <c r="J272" s="2"/>
      <c r="L272" s="2"/>
      <c r="P272" s="126"/>
      <c r="Q272" s="126"/>
      <c r="R272" s="126"/>
    </row>
    <row r="273" spans="10:18" ht="24.6" x14ac:dyDescent="0.65">
      <c r="J273" s="2"/>
      <c r="L273" s="73" t="s">
        <v>272</v>
      </c>
      <c r="M273" s="2" t="s">
        <v>307</v>
      </c>
      <c r="P273" s="127"/>
      <c r="Q273" s="127"/>
      <c r="R273" s="127"/>
    </row>
    <row r="274" spans="10:18" x14ac:dyDescent="0.6">
      <c r="J274" s="2"/>
      <c r="L274" s="2"/>
      <c r="P274" s="128">
        <f>SUM(P268:P273)</f>
        <v>0</v>
      </c>
      <c r="Q274" s="128">
        <f>SUM(Q268:Q273)</f>
        <v>0</v>
      </c>
      <c r="R274" s="128">
        <f>SUM(R268:R273)</f>
        <v>0</v>
      </c>
    </row>
    <row r="275" spans="10:18" x14ac:dyDescent="0.6">
      <c r="J275" s="2"/>
      <c r="L275" s="2"/>
      <c r="P275" s="129" t="s">
        <v>1437</v>
      </c>
      <c r="Q275" s="130">
        <f>Q274*30/100</f>
        <v>0</v>
      </c>
      <c r="R275" s="130">
        <f>R274*30/100</f>
        <v>0</v>
      </c>
    </row>
    <row r="276" spans="10:18" x14ac:dyDescent="0.6">
      <c r="J276" s="2"/>
      <c r="L276" s="2"/>
      <c r="P276" s="129" t="s">
        <v>1438</v>
      </c>
      <c r="Q276" s="130">
        <f>Q275*7/100</f>
        <v>0</v>
      </c>
      <c r="R276" s="130">
        <f>R275*7/100</f>
        <v>0</v>
      </c>
    </row>
    <row r="277" spans="10:18" x14ac:dyDescent="0.6">
      <c r="J277" s="2"/>
      <c r="L277" s="2"/>
      <c r="P277" s="131" t="s">
        <v>5</v>
      </c>
      <c r="Q277" s="132">
        <f>Q274-Q275-Q276</f>
        <v>0</v>
      </c>
      <c r="R277" s="132">
        <f>R274-R275-R276</f>
        <v>0</v>
      </c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46"/>
  <sheetViews>
    <sheetView zoomScale="70" zoomScaleNormal="70" workbookViewId="0">
      <pane xSplit="10" ySplit="4" topLeftCell="L197" activePane="bottomRight" state="frozen"/>
      <selection activeCell="C245" sqref="C245"/>
      <selection pane="topRight" activeCell="C245" sqref="C245"/>
      <selection pane="bottomLeft" activeCell="C245" sqref="C245"/>
      <selection pane="bottomRight" activeCell="P115" sqref="P115:P244"/>
    </sheetView>
  </sheetViews>
  <sheetFormatPr defaultColWidth="9" defaultRowHeight="24" x14ac:dyDescent="0.6"/>
  <cols>
    <col min="1" max="1" width="6.69921875" style="2" customWidth="1"/>
    <col min="2" max="2" width="15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78" t="s">
        <v>1431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Q2" s="89"/>
    </row>
    <row r="3" spans="1:18" s="5" customFormat="1" ht="26.4" customHeight="1" x14ac:dyDescent="0.7">
      <c r="A3" s="191" t="s">
        <v>1</v>
      </c>
      <c r="B3" s="191" t="s">
        <v>1368</v>
      </c>
      <c r="C3" s="191" t="s">
        <v>2</v>
      </c>
      <c r="D3" s="191" t="s">
        <v>1369</v>
      </c>
      <c r="E3" s="193" t="s">
        <v>3</v>
      </c>
      <c r="F3" s="193" t="s">
        <v>4</v>
      </c>
      <c r="G3" s="193" t="s">
        <v>5</v>
      </c>
      <c r="H3" s="77" t="s">
        <v>6</v>
      </c>
      <c r="I3" s="179" t="s">
        <v>273</v>
      </c>
      <c r="J3" s="193" t="s">
        <v>7</v>
      </c>
      <c r="K3" s="194" t="s">
        <v>8</v>
      </c>
      <c r="L3" s="194"/>
      <c r="M3" s="194"/>
      <c r="N3" s="193" t="s">
        <v>9</v>
      </c>
      <c r="O3" s="195" t="s">
        <v>10</v>
      </c>
      <c r="Q3" s="196" t="s">
        <v>274</v>
      </c>
      <c r="R3" s="187" t="s">
        <v>275</v>
      </c>
    </row>
    <row r="4" spans="1:18" s="5" customFormat="1" ht="26.4" x14ac:dyDescent="0.7">
      <c r="A4" s="192"/>
      <c r="B4" s="192"/>
      <c r="C4" s="192"/>
      <c r="D4" s="192"/>
      <c r="E4" s="193"/>
      <c r="F4" s="193"/>
      <c r="G4" s="193"/>
      <c r="H4" s="77" t="s">
        <v>11</v>
      </c>
      <c r="I4" s="180"/>
      <c r="J4" s="193"/>
      <c r="K4" s="69" t="s">
        <v>12</v>
      </c>
      <c r="L4" s="70" t="s">
        <v>13</v>
      </c>
      <c r="M4" s="69" t="s">
        <v>14</v>
      </c>
      <c r="N4" s="193"/>
      <c r="O4" s="195"/>
      <c r="Q4" s="197"/>
      <c r="R4" s="188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+'17'!J5</f>
        <v>53</v>
      </c>
      <c r="F5" s="71"/>
      <c r="G5" s="46">
        <f t="shared" ref="G5:G26" si="0">E5+F5</f>
        <v>53</v>
      </c>
      <c r="H5" s="78">
        <v>0</v>
      </c>
      <c r="I5" s="76">
        <v>0</v>
      </c>
      <c r="J5" s="46">
        <f t="shared" ref="J5:J26" si="1">+G5-H5-K5-I5</f>
        <v>53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v>96</v>
      </c>
      <c r="F6" s="71"/>
      <c r="G6" s="46">
        <f t="shared" si="0"/>
        <v>96</v>
      </c>
      <c r="H6" s="78">
        <v>0</v>
      </c>
      <c r="I6" s="76">
        <v>0</v>
      </c>
      <c r="J6" s="46">
        <f t="shared" si="1"/>
        <v>90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04">
        <f t="shared" ref="P6:P80" si="3">SUM(M6-O6)</f>
        <v>600</v>
      </c>
      <c r="Q6" s="90">
        <v>39.29</v>
      </c>
      <c r="R6" s="43">
        <f t="shared" ref="R6:R80" si="4">+K6*Q6</f>
        <v>235.74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+'17'!J11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+'17'!J15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+'17'!J16</f>
        <v>2</v>
      </c>
      <c r="F16" s="71"/>
      <c r="G16" s="46">
        <f t="shared" si="0"/>
        <v>2</v>
      </c>
      <c r="H16" s="78">
        <v>0</v>
      </c>
      <c r="I16" s="76">
        <v>0</v>
      </c>
      <c r="J16" s="46">
        <f t="shared" si="1"/>
        <v>2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+'17'!J18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+'17'!J19</f>
        <v>7</v>
      </c>
      <c r="F19" s="71"/>
      <c r="G19" s="46">
        <f t="shared" si="0"/>
        <v>7</v>
      </c>
      <c r="H19" s="78">
        <v>0</v>
      </c>
      <c r="I19" s="76">
        <v>0</v>
      </c>
      <c r="J19" s="46">
        <f t="shared" si="1"/>
        <v>7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+'17'!J20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+'17'!J21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3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04">
        <f t="shared" si="3"/>
        <v>170</v>
      </c>
      <c r="Q21" s="90">
        <v>22.85</v>
      </c>
      <c r="R21" s="43">
        <f t="shared" si="4"/>
        <v>45.7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+'17'!J22</f>
        <v>40</v>
      </c>
      <c r="F22" s="71">
        <v>10</v>
      </c>
      <c r="G22" s="46">
        <f t="shared" si="0"/>
        <v>50</v>
      </c>
      <c r="H22" s="78">
        <v>0</v>
      </c>
      <c r="I22" s="76">
        <v>0</v>
      </c>
      <c r="J22" s="46">
        <f t="shared" si="1"/>
        <v>49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04">
        <f t="shared" si="3"/>
        <v>50</v>
      </c>
      <c r="Q22" s="90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5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4">
        <f t="shared" si="3"/>
        <v>100</v>
      </c>
      <c r="Q24" s="90">
        <v>40.51</v>
      </c>
      <c r="R24" s="43">
        <f t="shared" si="4"/>
        <v>40.51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+'17'!J26</f>
        <v>7</v>
      </c>
      <c r="F26" s="71"/>
      <c r="G26" s="46">
        <f t="shared" si="0"/>
        <v>7</v>
      </c>
      <c r="H26" s="78">
        <v>0</v>
      </c>
      <c r="I26" s="76">
        <v>0</v>
      </c>
      <c r="J26" s="46">
        <f t="shared" si="1"/>
        <v>5</v>
      </c>
      <c r="K26" s="72">
        <v>2</v>
      </c>
      <c r="L26" s="15">
        <v>100</v>
      </c>
      <c r="M26" s="65">
        <f t="shared" si="2"/>
        <v>200</v>
      </c>
      <c r="N26" s="17" t="s">
        <v>16</v>
      </c>
      <c r="O26" s="18">
        <v>40</v>
      </c>
      <c r="P26" s="104">
        <f t="shared" si="3"/>
        <v>160</v>
      </c>
      <c r="Q26" s="90">
        <v>35.39</v>
      </c>
      <c r="R26" s="43">
        <f t="shared" si="4"/>
        <v>70.78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+'17'!J27</f>
        <v>6</v>
      </c>
      <c r="F27" s="71"/>
      <c r="G27" s="46">
        <f t="shared" ref="G27:G93" si="5">E27+F27</f>
        <v>6</v>
      </c>
      <c r="H27" s="78">
        <v>0</v>
      </c>
      <c r="I27" s="76">
        <v>0</v>
      </c>
      <c r="J27" s="46">
        <f t="shared" ref="J27:J93" si="6">+G27-H27-K27-I27</f>
        <v>6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+'17'!J28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+'17'!J29</f>
        <v>5</v>
      </c>
      <c r="F29" s="71"/>
      <c r="G29" s="46">
        <f t="shared" si="5"/>
        <v>5</v>
      </c>
      <c r="H29" s="78">
        <v>0</v>
      </c>
      <c r="I29" s="76">
        <v>0</v>
      </c>
      <c r="J29" s="46">
        <f t="shared" si="6"/>
        <v>5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+'17'!J31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5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>
        <v>40</v>
      </c>
      <c r="P31" s="104">
        <f t="shared" si="3"/>
        <v>360</v>
      </c>
      <c r="Q31" s="90">
        <v>38.46</v>
      </c>
      <c r="R31" s="43">
        <f t="shared" si="4"/>
        <v>153.84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+'17'!J32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4">
        <f t="shared" si="3"/>
        <v>260</v>
      </c>
      <c r="Q32" s="90">
        <v>46.37</v>
      </c>
      <c r="R32" s="43">
        <f t="shared" si="4"/>
        <v>92.74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+'17'!J33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+'17'!J34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2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+'17'!J39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04">
        <f t="shared" si="3"/>
        <v>25</v>
      </c>
      <c r="Q39" s="90">
        <v>27.84</v>
      </c>
      <c r="R39" s="43">
        <f t="shared" si="4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+'17'!J40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+'17'!J41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1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4">
        <f t="shared" si="3"/>
        <v>50</v>
      </c>
      <c r="Q41" s="90">
        <v>15.42</v>
      </c>
      <c r="R41" s="43">
        <f t="shared" si="4"/>
        <v>15.42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+'17'!J46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+'17'!J47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+'17'!J48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+'17'!J49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+'17'!J50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7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25</v>
      </c>
      <c r="P50" s="104">
        <f t="shared" si="3"/>
        <v>25</v>
      </c>
      <c r="Q50" s="90">
        <v>21.81</v>
      </c>
      <c r="R50" s="43">
        <f t="shared" si="4"/>
        <v>21.81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+'17'!J51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+'17'!J53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+'17'!J55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+'17'!J57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+'17'!J58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+'17'!J59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+'17'!J62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+'17'!J64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+'17'!J65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+'17'!J72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+'17'!J74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65">
      <c r="A76" s="10">
        <v>72</v>
      </c>
      <c r="B76" s="119" t="s">
        <v>1402</v>
      </c>
      <c r="C76" s="19" t="s">
        <v>1401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>
        <f>+'17'!J77</f>
        <v>5</v>
      </c>
      <c r="F77" s="71"/>
      <c r="G77" s="46">
        <f t="shared" si="5"/>
        <v>5</v>
      </c>
      <c r="H77" s="78">
        <v>1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50</v>
      </c>
      <c r="P77" s="23">
        <f t="shared" si="3"/>
        <v>0</v>
      </c>
      <c r="Q77" s="90">
        <v>17.329999999999998</v>
      </c>
      <c r="R77" s="43">
        <f t="shared" si="4"/>
        <v>17.329999999999998</v>
      </c>
    </row>
    <row r="78" spans="1:18" ht="24.6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>
        <f>+'17'!J79</f>
        <v>1</v>
      </c>
      <c r="F79" s="71"/>
      <c r="G79" s="46">
        <f t="shared" si="5"/>
        <v>1</v>
      </c>
      <c r="H79" s="78">
        <v>0</v>
      </c>
      <c r="I79" s="76">
        <v>0</v>
      </c>
      <c r="J79" s="46">
        <f t="shared" si="6"/>
        <v>0</v>
      </c>
      <c r="K79" s="72">
        <v>1</v>
      </c>
      <c r="L79" s="21">
        <v>35</v>
      </c>
      <c r="M79" s="65">
        <f t="shared" si="2"/>
        <v>35</v>
      </c>
      <c r="N79" s="17" t="s">
        <v>16</v>
      </c>
      <c r="O79" s="18">
        <v>10</v>
      </c>
      <c r="P79" s="104">
        <f t="shared" si="3"/>
        <v>25</v>
      </c>
      <c r="Q79" s="90"/>
      <c r="R79" s="43">
        <f t="shared" si="4"/>
        <v>0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>
        <f>+'17'!J80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>
        <f>+'17'!J81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9" t="s">
        <v>1332</v>
      </c>
      <c r="C82" s="19" t="s">
        <v>1388</v>
      </c>
      <c r="D82" s="10" t="s">
        <v>566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9" t="s">
        <v>1404</v>
      </c>
      <c r="C86" s="19" t="s">
        <v>1403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1429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1430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1405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 x14ac:dyDescent="0.65">
      <c r="A90" s="10">
        <v>86</v>
      </c>
      <c r="B90" s="119" t="s">
        <v>1407</v>
      </c>
      <c r="C90" s="19" t="s">
        <v>1406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+'17'!J93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9" t="s">
        <v>1408</v>
      </c>
      <c r="C99" s="19" t="s">
        <v>1371</v>
      </c>
      <c r="D99" s="10" t="s">
        <v>566</v>
      </c>
      <c r="E99" s="64">
        <f>+'17'!J99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4.6" x14ac:dyDescent="0.65">
      <c r="A100" s="10">
        <v>96</v>
      </c>
      <c r="B100" s="119" t="s">
        <v>1409</v>
      </c>
      <c r="C100" s="19" t="s">
        <v>1384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 x14ac:dyDescent="0.65">
      <c r="A101" s="10">
        <v>97</v>
      </c>
      <c r="B101" s="119" t="s">
        <v>1410</v>
      </c>
      <c r="C101" s="19" t="s">
        <v>1385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1399</v>
      </c>
      <c r="D102" s="10" t="s">
        <v>566</v>
      </c>
      <c r="E102" s="64">
        <f>+'17'!J102</f>
        <v>3</v>
      </c>
      <c r="F102" s="71"/>
      <c r="G102" s="46">
        <f t="shared" ref="G102" si="28">E102+F102</f>
        <v>3</v>
      </c>
      <c r="H102" s="78">
        <v>0</v>
      </c>
      <c r="I102" s="76">
        <v>0</v>
      </c>
      <c r="J102" s="46">
        <f t="shared" ref="J102" si="29">+G102-H102-K102-I102</f>
        <v>3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5" customHeight="1" x14ac:dyDescent="0.65">
      <c r="A103" s="10">
        <v>99</v>
      </c>
      <c r="B103" s="119" t="s">
        <v>1411</v>
      </c>
      <c r="C103" s="19" t="s">
        <v>1392</v>
      </c>
      <c r="D103" s="10" t="s">
        <v>1393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65">
      <c r="A104" s="10">
        <v>100</v>
      </c>
      <c r="B104" s="119" t="s">
        <v>1412</v>
      </c>
      <c r="C104" s="19" t="s">
        <v>1391</v>
      </c>
      <c r="D104" s="10" t="s">
        <v>1393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65">
      <c r="A105" s="10">
        <v>101</v>
      </c>
      <c r="B105" s="119" t="s">
        <v>1413</v>
      </c>
      <c r="C105" s="19" t="s">
        <v>1394</v>
      </c>
      <c r="D105" s="10" t="s">
        <v>566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+'17'!J110</f>
        <v>2</v>
      </c>
      <c r="F110" s="71"/>
      <c r="G110" s="46">
        <f t="shared" si="23"/>
        <v>2</v>
      </c>
      <c r="H110" s="78">
        <v>0</v>
      </c>
      <c r="I110" s="76">
        <v>0</v>
      </c>
      <c r="J110" s="46">
        <f t="shared" si="24"/>
        <v>2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+'17'!J111</f>
        <v>3</v>
      </c>
      <c r="F111" s="71"/>
      <c r="G111" s="46">
        <f t="shared" si="23"/>
        <v>3</v>
      </c>
      <c r="H111" s="78">
        <v>0</v>
      </c>
      <c r="I111" s="76">
        <v>0</v>
      </c>
      <c r="J111" s="46">
        <f t="shared" si="24"/>
        <v>3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+'17'!J112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+'17'!J113</f>
        <v>12</v>
      </c>
      <c r="F113" s="71"/>
      <c r="G113" s="46">
        <f t="shared" si="23"/>
        <v>12</v>
      </c>
      <c r="H113" s="78">
        <v>0</v>
      </c>
      <c r="I113" s="76">
        <v>0</v>
      </c>
      <c r="J113" s="46">
        <f t="shared" si="24"/>
        <v>12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4.6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+'17'!J115</f>
        <v>26</v>
      </c>
      <c r="F115" s="71"/>
      <c r="G115" s="46">
        <f t="shared" si="23"/>
        <v>26</v>
      </c>
      <c r="H115" s="78">
        <v>0</v>
      </c>
      <c r="I115" s="76">
        <v>0</v>
      </c>
      <c r="J115" s="46">
        <f t="shared" si="24"/>
        <v>25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4">
        <f t="shared" si="8"/>
        <v>60</v>
      </c>
      <c r="Q115" s="90"/>
      <c r="R115" s="43">
        <f t="shared" si="9"/>
        <v>0</v>
      </c>
    </row>
    <row r="116" spans="1:18" ht="24.6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+'17'!J116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1414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+'17'!J125</f>
        <v>0</v>
      </c>
      <c r="F125" s="71">
        <v>5</v>
      </c>
      <c r="G125" s="46">
        <f t="shared" si="23"/>
        <v>5</v>
      </c>
      <c r="H125" s="78">
        <v>0</v>
      </c>
      <c r="I125" s="76">
        <v>0</v>
      </c>
      <c r="J125" s="46">
        <f t="shared" si="24"/>
        <v>5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+'17'!J126</f>
        <v>0</v>
      </c>
      <c r="F126" s="71">
        <v>5</v>
      </c>
      <c r="G126" s="46">
        <f t="shared" si="23"/>
        <v>5</v>
      </c>
      <c r="H126" s="78">
        <v>0</v>
      </c>
      <c r="I126" s="76">
        <v>0</v>
      </c>
      <c r="J126" s="46">
        <f t="shared" si="24"/>
        <v>5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+'17'!J131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+'17'!J133</f>
        <v>6</v>
      </c>
      <c r="F133" s="71"/>
      <c r="G133" s="46">
        <f t="shared" si="23"/>
        <v>6</v>
      </c>
      <c r="H133" s="78">
        <v>0</v>
      </c>
      <c r="I133" s="76">
        <v>0</v>
      </c>
      <c r="J133" s="46">
        <f t="shared" si="24"/>
        <v>3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>
        <v>25</v>
      </c>
      <c r="P133" s="104">
        <f t="shared" si="8"/>
        <v>125</v>
      </c>
      <c r="Q133" s="90">
        <v>21.75</v>
      </c>
      <c r="R133" s="43">
        <f t="shared" si="9"/>
        <v>65.25</v>
      </c>
    </row>
    <row r="134" spans="1:18" ht="24.6" x14ac:dyDescent="0.65">
      <c r="A134" s="10">
        <v>130</v>
      </c>
      <c r="B134" s="119" t="s">
        <v>1416</v>
      </c>
      <c r="C134" s="19" t="s">
        <v>1415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 x14ac:dyDescent="0.65">
      <c r="A135" s="10">
        <v>131</v>
      </c>
      <c r="B135" s="119" t="s">
        <v>1418</v>
      </c>
      <c r="C135" s="19" t="s">
        <v>1417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 x14ac:dyDescent="0.65">
      <c r="A136" s="10">
        <v>132</v>
      </c>
      <c r="B136" s="119" t="s">
        <v>1420</v>
      </c>
      <c r="C136" s="19" t="s">
        <v>1419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1421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+'17'!J154</f>
        <v>0</v>
      </c>
      <c r="F154" s="71">
        <v>5</v>
      </c>
      <c r="G154" s="46">
        <f t="shared" si="23"/>
        <v>5</v>
      </c>
      <c r="H154" s="78">
        <v>0</v>
      </c>
      <c r="I154" s="76">
        <v>0</v>
      </c>
      <c r="J154" s="46">
        <f t="shared" si="24"/>
        <v>0</v>
      </c>
      <c r="K154" s="72">
        <v>5</v>
      </c>
      <c r="L154" s="20">
        <v>25</v>
      </c>
      <c r="M154" s="65">
        <f>+L154*K154</f>
        <v>125</v>
      </c>
      <c r="N154" s="17" t="s">
        <v>16</v>
      </c>
      <c r="O154" s="18">
        <v>10</v>
      </c>
      <c r="P154" s="104">
        <f>SUM(M154-O154)</f>
        <v>115</v>
      </c>
      <c r="Q154" s="90">
        <v>16.16</v>
      </c>
      <c r="R154" s="43">
        <f>+K154*Q154</f>
        <v>80.8</v>
      </c>
    </row>
    <row r="155" spans="1:18" ht="24.6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+'17'!J170</f>
        <v>6</v>
      </c>
      <c r="F170" s="71"/>
      <c r="G170" s="46">
        <f t="shared" si="30"/>
        <v>6</v>
      </c>
      <c r="H170" s="78">
        <v>0</v>
      </c>
      <c r="I170" s="76">
        <v>0</v>
      </c>
      <c r="J170" s="46">
        <f t="shared" si="31"/>
        <v>6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+'17'!J172</f>
        <v>9</v>
      </c>
      <c r="F172" s="71"/>
      <c r="G172" s="46">
        <f t="shared" si="30"/>
        <v>9</v>
      </c>
      <c r="H172" s="78">
        <v>0</v>
      </c>
      <c r="I172" s="76">
        <v>0</v>
      </c>
      <c r="J172" s="46">
        <f t="shared" si="31"/>
        <v>9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65">
      <c r="A173" s="10">
        <v>169</v>
      </c>
      <c r="B173" s="119" t="s">
        <v>1425</v>
      </c>
      <c r="C173" s="19" t="s">
        <v>1422</v>
      </c>
      <c r="D173" s="10" t="s">
        <v>566</v>
      </c>
      <c r="E173" s="64">
        <f>+'17'!J173</f>
        <v>5</v>
      </c>
      <c r="F173" s="71"/>
      <c r="G173" s="46">
        <f>E173+F173</f>
        <v>5</v>
      </c>
      <c r="H173" s="78">
        <v>0</v>
      </c>
      <c r="I173" s="76">
        <v>0</v>
      </c>
      <c r="J173" s="46">
        <f>+G173-H173-K173-I173</f>
        <v>1</v>
      </c>
      <c r="K173" s="72">
        <v>4</v>
      </c>
      <c r="L173" s="20">
        <v>35</v>
      </c>
      <c r="M173" s="65">
        <f>+L173*K173</f>
        <v>140</v>
      </c>
      <c r="N173" s="17" t="s">
        <v>16</v>
      </c>
      <c r="O173" s="18">
        <v>70</v>
      </c>
      <c r="P173" s="104">
        <f>SUM(M173-O173)</f>
        <v>70</v>
      </c>
      <c r="Q173" s="92"/>
      <c r="R173" s="43">
        <f>+K173*Q173</f>
        <v>0</v>
      </c>
    </row>
    <row r="174" spans="1:18" ht="24.6" x14ac:dyDescent="0.65">
      <c r="A174" s="10">
        <v>170</v>
      </c>
      <c r="B174" s="10" t="s">
        <v>978</v>
      </c>
      <c r="C174" s="19" t="s">
        <v>1400</v>
      </c>
      <c r="D174" s="10" t="s">
        <v>566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+'17'!J175</f>
        <v>21</v>
      </c>
      <c r="F175" s="71"/>
      <c r="G175" s="46">
        <f t="shared" si="30"/>
        <v>21</v>
      </c>
      <c r="H175" s="78">
        <v>0</v>
      </c>
      <c r="I175" s="76">
        <v>0</v>
      </c>
      <c r="J175" s="46">
        <f t="shared" si="31"/>
        <v>21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 x14ac:dyDescent="0.65">
      <c r="A176" s="10">
        <v>172</v>
      </c>
      <c r="B176" s="119" t="s">
        <v>1424</v>
      </c>
      <c r="C176" s="19" t="s">
        <v>1423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+'17'!J180</f>
        <v>1</v>
      </c>
      <c r="F180" s="71">
        <v>5</v>
      </c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1387</v>
      </c>
      <c r="D186" s="10" t="s">
        <v>566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9" t="s">
        <v>1426</v>
      </c>
      <c r="C187" s="19" t="s">
        <v>1395</v>
      </c>
      <c r="D187" s="10" t="s">
        <v>566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9" t="s">
        <v>1427</v>
      </c>
      <c r="C188" s="19" t="s">
        <v>1396</v>
      </c>
      <c r="D188" s="10" t="s">
        <v>566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9" t="s">
        <v>1428</v>
      </c>
      <c r="C189" s="19" t="s">
        <v>1397</v>
      </c>
      <c r="D189" s="10" t="s">
        <v>566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 x14ac:dyDescent="0.65">
      <c r="A190" s="10">
        <v>186</v>
      </c>
      <c r="B190" s="119" t="s">
        <v>1206</v>
      </c>
      <c r="C190" s="19" t="s">
        <v>1386</v>
      </c>
      <c r="D190" s="10" t="s">
        <v>606</v>
      </c>
      <c r="E190" s="64">
        <f>+'17'!J190</f>
        <v>6</v>
      </c>
      <c r="F190" s="71"/>
      <c r="G190" s="46">
        <f t="shared" si="30"/>
        <v>6</v>
      </c>
      <c r="H190" s="78">
        <v>0</v>
      </c>
      <c r="I190" s="76">
        <v>0</v>
      </c>
      <c r="J190" s="46">
        <f t="shared" si="31"/>
        <v>6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+'17'!J193</f>
        <v>0</v>
      </c>
      <c r="F193" s="71">
        <v>5</v>
      </c>
      <c r="G193" s="46">
        <f t="shared" si="30"/>
        <v>5</v>
      </c>
      <c r="H193" s="78">
        <v>0</v>
      </c>
      <c r="I193" s="76">
        <v>0</v>
      </c>
      <c r="J193" s="46">
        <f t="shared" si="31"/>
        <v>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+'17'!J194</f>
        <v>3</v>
      </c>
      <c r="F194" s="71">
        <v>5</v>
      </c>
      <c r="G194" s="46">
        <f t="shared" si="30"/>
        <v>8</v>
      </c>
      <c r="H194" s="78">
        <v>0</v>
      </c>
      <c r="I194" s="76">
        <v>0</v>
      </c>
      <c r="J194" s="46">
        <f t="shared" si="31"/>
        <v>7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4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+'17'!J198</f>
        <v>42</v>
      </c>
      <c r="F198" s="71"/>
      <c r="G198" s="46">
        <f t="shared" si="30"/>
        <v>42</v>
      </c>
      <c r="H198" s="78">
        <v>0</v>
      </c>
      <c r="I198" s="76">
        <v>0</v>
      </c>
      <c r="J198" s="46">
        <f t="shared" si="31"/>
        <v>41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/>
      <c r="P198" s="104">
        <f t="shared" si="35"/>
        <v>150</v>
      </c>
      <c r="Q198" s="90">
        <v>64.38</v>
      </c>
      <c r="R198" s="43">
        <f t="shared" si="36"/>
        <v>64.38</v>
      </c>
    </row>
    <row r="199" spans="1:18" ht="24.6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+'17'!J205</f>
        <v>19</v>
      </c>
      <c r="F205" s="71"/>
      <c r="G205" s="46">
        <f t="shared" si="30"/>
        <v>19</v>
      </c>
      <c r="H205" s="78">
        <v>0</v>
      </c>
      <c r="I205" s="76">
        <v>0</v>
      </c>
      <c r="J205" s="46">
        <f t="shared" si="31"/>
        <v>19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1398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+'17'!J211</f>
        <v>2</v>
      </c>
      <c r="F211" s="71"/>
      <c r="G211" s="46">
        <f t="shared" si="30"/>
        <v>2</v>
      </c>
      <c r="H211" s="78">
        <v>0</v>
      </c>
      <c r="I211" s="76">
        <v>0</v>
      </c>
      <c r="J211" s="46">
        <f t="shared" si="31"/>
        <v>2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+'17'!J213</f>
        <v>0</v>
      </c>
      <c r="F213" s="71">
        <v>1</v>
      </c>
      <c r="G213" s="46">
        <f t="shared" si="30"/>
        <v>1</v>
      </c>
      <c r="H213" s="78">
        <v>0</v>
      </c>
      <c r="I213" s="76">
        <v>0</v>
      </c>
      <c r="J213" s="46">
        <f t="shared" si="31"/>
        <v>0</v>
      </c>
      <c r="K213" s="72">
        <v>1</v>
      </c>
      <c r="L213" s="20">
        <v>25</v>
      </c>
      <c r="M213" s="65">
        <f t="shared" si="34"/>
        <v>25</v>
      </c>
      <c r="N213" s="17" t="s">
        <v>16</v>
      </c>
      <c r="O213" s="18">
        <v>25</v>
      </c>
      <c r="P213" s="23">
        <f t="shared" si="35"/>
        <v>0</v>
      </c>
      <c r="Q213" s="90">
        <v>15</v>
      </c>
      <c r="R213" s="43">
        <f t="shared" si="36"/>
        <v>15</v>
      </c>
    </row>
    <row r="214" spans="1:18" ht="24.6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+'17'!J216</f>
        <v>239</v>
      </c>
      <c r="F216" s="71"/>
      <c r="G216" s="46">
        <f t="shared" si="30"/>
        <v>239</v>
      </c>
      <c r="H216" s="78">
        <v>0</v>
      </c>
      <c r="I216" s="76">
        <v>0</v>
      </c>
      <c r="J216" s="46">
        <f t="shared" si="31"/>
        <v>239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+'17'!J217</f>
        <v>103</v>
      </c>
      <c r="F217" s="71"/>
      <c r="G217" s="46">
        <f t="shared" si="30"/>
        <v>103</v>
      </c>
      <c r="H217" s="78">
        <v>0</v>
      </c>
      <c r="I217" s="76">
        <v>0</v>
      </c>
      <c r="J217" s="46">
        <f t="shared" si="31"/>
        <v>103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+'17'!J218</f>
        <v>8</v>
      </c>
      <c r="F218" s="71"/>
      <c r="G218" s="46">
        <f t="shared" si="30"/>
        <v>8</v>
      </c>
      <c r="H218" s="78">
        <v>0</v>
      </c>
      <c r="I218" s="76">
        <v>0</v>
      </c>
      <c r="J218" s="46">
        <f t="shared" si="31"/>
        <v>8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+'17'!J224</f>
        <v>258</v>
      </c>
      <c r="F224" s="71"/>
      <c r="G224" s="46">
        <f t="shared" si="30"/>
        <v>258</v>
      </c>
      <c r="H224" s="78">
        <v>0</v>
      </c>
      <c r="I224" s="76">
        <v>0</v>
      </c>
      <c r="J224" s="46">
        <f t="shared" si="31"/>
        <v>258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+'17'!J226</f>
        <v>100</v>
      </c>
      <c r="F226" s="71"/>
      <c r="G226" s="46">
        <f t="shared" si="30"/>
        <v>100</v>
      </c>
      <c r="H226" s="78">
        <v>0</v>
      </c>
      <c r="I226" s="76">
        <v>0</v>
      </c>
      <c r="J226" s="46">
        <f t="shared" si="31"/>
        <v>100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+'17'!J227</f>
        <v>146</v>
      </c>
      <c r="F227" s="71"/>
      <c r="G227" s="46">
        <f t="shared" si="30"/>
        <v>146</v>
      </c>
      <c r="H227" s="78">
        <v>0</v>
      </c>
      <c r="I227" s="76">
        <v>0</v>
      </c>
      <c r="J227" s="46">
        <f t="shared" si="31"/>
        <v>146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+'17'!J235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 x14ac:dyDescent="0.65">
      <c r="A242" s="10">
        <v>238</v>
      </c>
      <c r="B242" s="10"/>
      <c r="C242" s="137" t="s">
        <v>1444</v>
      </c>
      <c r="D242" s="10" t="s">
        <v>805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1446</v>
      </c>
      <c r="D243" s="10" t="s">
        <v>434</v>
      </c>
      <c r="E243" s="64">
        <f>+'17'!J243</f>
        <v>1</v>
      </c>
      <c r="F243" s="71"/>
      <c r="G243" s="46">
        <f t="shared" ref="G243:G246" si="47">E243+F243</f>
        <v>1</v>
      </c>
      <c r="H243" s="78">
        <v>0</v>
      </c>
      <c r="I243" s="76">
        <v>0</v>
      </c>
      <c r="J243" s="46">
        <f t="shared" ref="J243:J246" si="48">+G243-H243-K243-I243</f>
        <v>1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1448</v>
      </c>
      <c r="D244" s="10" t="s">
        <v>434</v>
      </c>
      <c r="E244" s="64">
        <f>+'17'!J244</f>
        <v>38</v>
      </c>
      <c r="F244" s="71"/>
      <c r="G244" s="46">
        <f t="shared" si="47"/>
        <v>38</v>
      </c>
      <c r="H244" s="78">
        <v>0</v>
      </c>
      <c r="I244" s="76">
        <v>0</v>
      </c>
      <c r="J244" s="46">
        <f t="shared" si="48"/>
        <v>34</v>
      </c>
      <c r="K244" s="72">
        <v>4</v>
      </c>
      <c r="L244" s="20">
        <v>45</v>
      </c>
      <c r="M244" s="65">
        <f t="shared" si="49"/>
        <v>180</v>
      </c>
      <c r="N244" s="17" t="s">
        <v>16</v>
      </c>
      <c r="O244" s="18">
        <v>140</v>
      </c>
      <c r="P244" s="104">
        <f t="shared" si="50"/>
        <v>40</v>
      </c>
      <c r="Q244" s="92"/>
      <c r="R244" s="43">
        <f t="shared" si="51"/>
        <v>0</v>
      </c>
    </row>
    <row r="245" spans="1:18" ht="24.6" x14ac:dyDescent="0.65">
      <c r="A245" s="10">
        <v>241</v>
      </c>
      <c r="B245" s="10"/>
      <c r="C245" s="19"/>
      <c r="D245" s="10"/>
      <c r="E245" s="64">
        <f>+'17'!J245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 x14ac:dyDescent="0.65">
      <c r="A246" s="10">
        <v>242</v>
      </c>
      <c r="B246" s="10"/>
      <c r="C246" s="19"/>
      <c r="D246" s="10"/>
      <c r="E246" s="64">
        <f>+'17'!J246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 x14ac:dyDescent="0.65">
      <c r="A248" s="10">
        <v>244</v>
      </c>
      <c r="B248" s="10"/>
      <c r="C248" s="19"/>
      <c r="D248" s="10"/>
      <c r="E248" s="64">
        <f>+'17'!J248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>
        <f>+'17'!J249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>
        <f>+'17'!J250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>
        <f>+'17'!J251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>
        <f>+'17'!J252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>
        <f>+'17'!J253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4.6" x14ac:dyDescent="0.65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4.6" x14ac:dyDescent="0.65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65">
      <c r="A259" s="10">
        <v>255</v>
      </c>
      <c r="B259" s="10"/>
      <c r="C259" s="19"/>
      <c r="D259" s="10"/>
      <c r="E259" s="64">
        <f>+'17'!J259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1046.74</v>
      </c>
      <c r="S260" s="75"/>
    </row>
    <row r="261" spans="1:19" ht="25.5" customHeight="1" x14ac:dyDescent="0.6">
      <c r="A261" s="1"/>
      <c r="E261" s="1"/>
      <c r="F261" s="1"/>
      <c r="G261" s="24"/>
      <c r="H261" s="25"/>
      <c r="I261" s="25"/>
      <c r="J261" s="24"/>
      <c r="K261" s="189" t="s">
        <v>212</v>
      </c>
      <c r="L261" s="190"/>
      <c r="M261" s="30">
        <f>+O260</f>
        <v>0</v>
      </c>
      <c r="N261" s="27"/>
      <c r="O261" s="29"/>
    </row>
    <row r="262" spans="1:19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3015</v>
      </c>
    </row>
    <row r="263" spans="1:19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285</v>
      </c>
      <c r="O264" s="2">
        <v>60</v>
      </c>
      <c r="P264" s="2">
        <v>25</v>
      </c>
      <c r="Q264" s="88">
        <v>200</v>
      </c>
    </row>
    <row r="265" spans="1:19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510</v>
      </c>
      <c r="P267" s="122" t="s">
        <v>1434</v>
      </c>
      <c r="Q267" s="123" t="s">
        <v>1435</v>
      </c>
      <c r="R267" s="124" t="s">
        <v>1436</v>
      </c>
    </row>
    <row r="268" spans="1:19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2220</v>
      </c>
      <c r="P268" s="125"/>
      <c r="Q268" s="125"/>
      <c r="R268" s="125">
        <v>100</v>
      </c>
    </row>
    <row r="269" spans="1:19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2220</v>
      </c>
      <c r="P269" s="125"/>
      <c r="Q269" s="125"/>
      <c r="R269" s="125"/>
    </row>
    <row r="270" spans="1:19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/>
    </row>
    <row r="271" spans="1:19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  <c r="P271" s="126"/>
      <c r="Q271" s="126"/>
      <c r="R271" s="126"/>
    </row>
    <row r="272" spans="1:19" x14ac:dyDescent="0.6">
      <c r="J272" s="2"/>
      <c r="L272" s="2"/>
      <c r="P272" s="126"/>
      <c r="Q272" s="126"/>
      <c r="R272" s="126"/>
    </row>
    <row r="273" spans="10:18" ht="24.6" x14ac:dyDescent="0.65">
      <c r="J273" s="2"/>
      <c r="L273" s="73" t="s">
        <v>272</v>
      </c>
      <c r="M273" s="2" t="s">
        <v>307</v>
      </c>
      <c r="P273" s="127"/>
      <c r="Q273" s="127"/>
      <c r="R273" s="127"/>
    </row>
    <row r="274" spans="10:18" x14ac:dyDescent="0.6">
      <c r="J274" s="2"/>
      <c r="L274" s="2"/>
      <c r="P274" s="128">
        <f>SUM(P268:P273)</f>
        <v>0</v>
      </c>
      <c r="Q274" s="128">
        <f>SUM(Q268:Q273)</f>
        <v>0</v>
      </c>
      <c r="R274" s="128">
        <f>SUM(R268:R273)</f>
        <v>100</v>
      </c>
    </row>
    <row r="275" spans="10:18" x14ac:dyDescent="0.6">
      <c r="J275" s="2"/>
      <c r="L275" s="2"/>
      <c r="P275" s="129" t="s">
        <v>1437</v>
      </c>
      <c r="Q275" s="130">
        <f>Q274*30/100</f>
        <v>0</v>
      </c>
      <c r="R275" s="130">
        <f>R274*30/100</f>
        <v>30</v>
      </c>
    </row>
    <row r="276" spans="10:18" x14ac:dyDescent="0.6">
      <c r="J276" s="2"/>
      <c r="L276" s="2"/>
      <c r="P276" s="129" t="s">
        <v>1438</v>
      </c>
      <c r="Q276" s="130">
        <f>Q275*7/100</f>
        <v>0</v>
      </c>
      <c r="R276" s="130">
        <f>R275*7/100</f>
        <v>2.1</v>
      </c>
    </row>
    <row r="277" spans="10:18" x14ac:dyDescent="0.6">
      <c r="J277" s="2"/>
      <c r="L277" s="2"/>
      <c r="P277" s="131" t="s">
        <v>5</v>
      </c>
      <c r="Q277" s="132">
        <f>Q274-Q275-Q276</f>
        <v>0</v>
      </c>
      <c r="R277" s="132">
        <f>R274-R275-R276</f>
        <v>67.900000000000006</v>
      </c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W346"/>
  <sheetViews>
    <sheetView zoomScale="70" zoomScaleNormal="70" workbookViewId="0">
      <pane xSplit="10" ySplit="4" topLeftCell="K200" activePane="bottomRight" state="frozen"/>
      <selection activeCell="C245" sqref="C245"/>
      <selection pane="topRight" activeCell="C245" sqref="C245"/>
      <selection pane="bottomLeft" activeCell="C245" sqref="C245"/>
      <selection pane="bottomRight" activeCell="O49" sqref="O49"/>
    </sheetView>
  </sheetViews>
  <sheetFormatPr defaultColWidth="9" defaultRowHeight="24" x14ac:dyDescent="0.6"/>
  <cols>
    <col min="1" max="1" width="6.69921875" style="2" customWidth="1"/>
    <col min="2" max="2" width="15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78" t="s">
        <v>1431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Q2" s="89"/>
    </row>
    <row r="3" spans="1:18" s="5" customFormat="1" ht="26.4" customHeight="1" x14ac:dyDescent="0.7">
      <c r="A3" s="191" t="s">
        <v>1</v>
      </c>
      <c r="B3" s="191" t="s">
        <v>1368</v>
      </c>
      <c r="C3" s="191" t="s">
        <v>2</v>
      </c>
      <c r="D3" s="191" t="s">
        <v>1369</v>
      </c>
      <c r="E3" s="193" t="s">
        <v>3</v>
      </c>
      <c r="F3" s="193" t="s">
        <v>4</v>
      </c>
      <c r="G3" s="193" t="s">
        <v>5</v>
      </c>
      <c r="H3" s="77" t="s">
        <v>6</v>
      </c>
      <c r="I3" s="179" t="s">
        <v>273</v>
      </c>
      <c r="J3" s="193" t="s">
        <v>7</v>
      </c>
      <c r="K3" s="194" t="s">
        <v>8</v>
      </c>
      <c r="L3" s="194"/>
      <c r="M3" s="194"/>
      <c r="N3" s="193" t="s">
        <v>9</v>
      </c>
      <c r="O3" s="195" t="s">
        <v>10</v>
      </c>
      <c r="Q3" s="196" t="s">
        <v>274</v>
      </c>
      <c r="R3" s="187" t="s">
        <v>275</v>
      </c>
    </row>
    <row r="4" spans="1:18" s="5" customFormat="1" ht="26.4" x14ac:dyDescent="0.7">
      <c r="A4" s="192"/>
      <c r="B4" s="192"/>
      <c r="C4" s="192"/>
      <c r="D4" s="192"/>
      <c r="E4" s="193"/>
      <c r="F4" s="193"/>
      <c r="G4" s="193"/>
      <c r="H4" s="77" t="s">
        <v>11</v>
      </c>
      <c r="I4" s="180"/>
      <c r="J4" s="193"/>
      <c r="K4" s="69" t="s">
        <v>12</v>
      </c>
      <c r="L4" s="70" t="s">
        <v>13</v>
      </c>
      <c r="M4" s="69" t="s">
        <v>14</v>
      </c>
      <c r="N4" s="193"/>
      <c r="O4" s="195"/>
      <c r="Q4" s="197"/>
      <c r="R4" s="188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+'18'!J5</f>
        <v>53</v>
      </c>
      <c r="F5" s="71"/>
      <c r="G5" s="46">
        <f t="shared" ref="G5:G26" si="0">E5+F5</f>
        <v>53</v>
      </c>
      <c r="H5" s="78">
        <v>0</v>
      </c>
      <c r="I5" s="76">
        <v>0</v>
      </c>
      <c r="J5" s="46">
        <f t="shared" ref="J5:J26" si="1">+G5-H5-K5-I5</f>
        <v>53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+'18'!J6</f>
        <v>90</v>
      </c>
      <c r="F6" s="71">
        <v>30</v>
      </c>
      <c r="G6" s="46">
        <f t="shared" si="0"/>
        <v>120</v>
      </c>
      <c r="H6" s="78">
        <v>0</v>
      </c>
      <c r="I6" s="76">
        <v>0</v>
      </c>
      <c r="J6" s="46">
        <f t="shared" si="1"/>
        <v>103</v>
      </c>
      <c r="K6" s="72">
        <v>17</v>
      </c>
      <c r="L6" s="15">
        <v>100</v>
      </c>
      <c r="M6" s="65">
        <f>+L6*K6</f>
        <v>1700</v>
      </c>
      <c r="N6" s="17" t="s">
        <v>16</v>
      </c>
      <c r="O6" s="18">
        <v>750</v>
      </c>
      <c r="P6" s="104">
        <f t="shared" ref="P6:P80" si="2">SUM(M6-O6)</f>
        <v>950</v>
      </c>
      <c r="Q6" s="90">
        <v>39.29</v>
      </c>
      <c r="R6" s="43">
        <f t="shared" ref="R6:R80" si="3">+K6*Q6</f>
        <v>667.93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ref="M7:M80" si="4">+L7*K7</f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3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3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2"/>
        <v>0</v>
      </c>
      <c r="Q9" s="90"/>
      <c r="R9" s="43">
        <f t="shared" si="3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2"/>
        <v>0</v>
      </c>
      <c r="Q10" s="90"/>
      <c r="R10" s="43">
        <f t="shared" si="3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+'18'!J11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2"/>
        <v>0</v>
      </c>
      <c r="Q11" s="90">
        <v>16.940000000000001</v>
      </c>
      <c r="R11" s="43">
        <f t="shared" si="3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2"/>
        <v>0</v>
      </c>
      <c r="Q12" s="90"/>
      <c r="R12" s="43">
        <f t="shared" si="3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2"/>
        <v>0</v>
      </c>
      <c r="Q13" s="90">
        <v>17.32</v>
      </c>
      <c r="R13" s="43">
        <f t="shared" si="3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2"/>
        <v>0</v>
      </c>
      <c r="Q14" s="90">
        <v>21.22</v>
      </c>
      <c r="R14" s="43">
        <f t="shared" si="3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+'18'!J15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2"/>
        <v>0</v>
      </c>
      <c r="Q15" s="90">
        <v>24.37</v>
      </c>
      <c r="R15" s="43">
        <f t="shared" si="3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+'18'!J16</f>
        <v>2</v>
      </c>
      <c r="F16" s="71"/>
      <c r="G16" s="46">
        <f t="shared" si="0"/>
        <v>2</v>
      </c>
      <c r="H16" s="78">
        <v>0</v>
      </c>
      <c r="I16" s="76">
        <v>0</v>
      </c>
      <c r="J16" s="46">
        <f t="shared" si="1"/>
        <v>2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2"/>
        <v>0</v>
      </c>
      <c r="Q16" s="90"/>
      <c r="R16" s="43">
        <f t="shared" si="3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2"/>
        <v>0</v>
      </c>
      <c r="Q17" s="90">
        <v>15.05</v>
      </c>
      <c r="R17" s="43">
        <f t="shared" si="3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+'18'!J18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>+G18-H18-K18-I18</f>
        <v>1</v>
      </c>
      <c r="K18" s="72">
        <v>1</v>
      </c>
      <c r="L18" s="15">
        <v>50</v>
      </c>
      <c r="M18" s="65">
        <f t="shared" si="4"/>
        <v>50</v>
      </c>
      <c r="N18" s="17" t="s">
        <v>16</v>
      </c>
      <c r="O18" s="18"/>
      <c r="P18" s="104">
        <f>SUM(M18-O18)</f>
        <v>50</v>
      </c>
      <c r="Q18" s="90">
        <v>18.77</v>
      </c>
      <c r="R18" s="43">
        <f t="shared" si="3"/>
        <v>18.77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+'18'!J19</f>
        <v>7</v>
      </c>
      <c r="F19" s="71"/>
      <c r="G19" s="46">
        <f t="shared" si="0"/>
        <v>7</v>
      </c>
      <c r="H19" s="78">
        <v>0</v>
      </c>
      <c r="I19" s="76">
        <v>0</v>
      </c>
      <c r="J19" s="46">
        <f t="shared" si="1"/>
        <v>7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2"/>
        <v>0</v>
      </c>
      <c r="Q19" s="90">
        <v>19.04</v>
      </c>
      <c r="R19" s="43">
        <f t="shared" si="3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103" t="s">
        <v>16</v>
      </c>
      <c r="N20" s="17" t="s">
        <v>16</v>
      </c>
      <c r="O20" s="18"/>
      <c r="P20" s="23"/>
      <c r="Q20" s="90">
        <v>22.25</v>
      </c>
      <c r="R20" s="43">
        <f t="shared" si="3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+'18'!J21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3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+'18'!J22</f>
        <v>49</v>
      </c>
      <c r="F22" s="71"/>
      <c r="G22" s="46">
        <f t="shared" si="0"/>
        <v>49</v>
      </c>
      <c r="H22" s="78">
        <v>0</v>
      </c>
      <c r="I22" s="76">
        <v>0</v>
      </c>
      <c r="J22" s="46">
        <f t="shared" si="1"/>
        <v>48</v>
      </c>
      <c r="K22" s="72">
        <v>1</v>
      </c>
      <c r="L22" s="20">
        <v>100</v>
      </c>
      <c r="M22" s="65">
        <f t="shared" si="4"/>
        <v>100</v>
      </c>
      <c r="N22" s="17" t="s">
        <v>16</v>
      </c>
      <c r="O22" s="18">
        <v>100</v>
      </c>
      <c r="P22" s="23">
        <f t="shared" si="2"/>
        <v>0</v>
      </c>
      <c r="Q22" s="90">
        <v>26.6</v>
      </c>
      <c r="R22" s="43">
        <f t="shared" si="3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2"/>
        <v>0</v>
      </c>
      <c r="Q23" s="90">
        <v>42.24</v>
      </c>
      <c r="R23" s="43">
        <f t="shared" si="3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2"/>
        <v>0</v>
      </c>
      <c r="Q24" s="90">
        <v>40.51</v>
      </c>
      <c r="R24" s="43">
        <f t="shared" si="3"/>
        <v>0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3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+'18'!J26</f>
        <v>5</v>
      </c>
      <c r="F26" s="71"/>
      <c r="G26" s="46">
        <f t="shared" si="0"/>
        <v>5</v>
      </c>
      <c r="H26" s="78">
        <v>0</v>
      </c>
      <c r="I26" s="76">
        <v>0</v>
      </c>
      <c r="J26" s="46">
        <f t="shared" si="1"/>
        <v>5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2"/>
        <v>0</v>
      </c>
      <c r="Q26" s="90">
        <v>35.39</v>
      </c>
      <c r="R26" s="43">
        <f t="shared" si="3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+'18'!J27</f>
        <v>6</v>
      </c>
      <c r="F27" s="71"/>
      <c r="G27" s="46">
        <f t="shared" ref="G27:G93" si="5">E27+F27</f>
        <v>6</v>
      </c>
      <c r="H27" s="78">
        <v>0</v>
      </c>
      <c r="I27" s="76">
        <v>0</v>
      </c>
      <c r="J27" s="46">
        <f t="shared" ref="J27:J94" si="6">+G27-H27-K27-I27</f>
        <v>6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2"/>
        <v>0</v>
      </c>
      <c r="Q27" s="90">
        <v>31.62</v>
      </c>
      <c r="R27" s="43">
        <f t="shared" si="3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+'18'!J28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2"/>
        <v>0</v>
      </c>
      <c r="Q28" s="90">
        <v>31.97</v>
      </c>
      <c r="R28" s="43">
        <f t="shared" si="3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+'18'!J29</f>
        <v>5</v>
      </c>
      <c r="F29" s="71"/>
      <c r="G29" s="46">
        <f t="shared" si="5"/>
        <v>5</v>
      </c>
      <c r="H29" s="78">
        <v>0</v>
      </c>
      <c r="I29" s="76">
        <v>0</v>
      </c>
      <c r="J29" s="46">
        <f t="shared" si="6"/>
        <v>5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2"/>
        <v>0</v>
      </c>
      <c r="Q29" s="90">
        <v>21.27</v>
      </c>
      <c r="R29" s="43">
        <f t="shared" si="3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2"/>
        <v>0</v>
      </c>
      <c r="Q30" s="90">
        <v>34.26</v>
      </c>
      <c r="R30" s="43">
        <f t="shared" si="3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+'18'!J31</f>
        <v>5</v>
      </c>
      <c r="F31" s="71">
        <v>10</v>
      </c>
      <c r="G31" s="46">
        <f t="shared" si="5"/>
        <v>15</v>
      </c>
      <c r="H31" s="78">
        <v>0</v>
      </c>
      <c r="I31" s="76">
        <v>0</v>
      </c>
      <c r="J31" s="46">
        <f t="shared" si="6"/>
        <v>15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2"/>
        <v>0</v>
      </c>
      <c r="Q31" s="90">
        <v>38.46</v>
      </c>
      <c r="R31" s="43">
        <f t="shared" si="3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+'18'!J32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3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+'18'!J33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3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+'18'!J34</f>
        <v>2</v>
      </c>
      <c r="F34" s="71">
        <v>5</v>
      </c>
      <c r="G34" s="46">
        <f t="shared" si="5"/>
        <v>7</v>
      </c>
      <c r="H34" s="78">
        <v>1</v>
      </c>
      <c r="I34" s="76">
        <v>0</v>
      </c>
      <c r="J34" s="46">
        <f t="shared" si="6"/>
        <v>5</v>
      </c>
      <c r="K34" s="72">
        <v>1</v>
      </c>
      <c r="L34" s="15">
        <v>130</v>
      </c>
      <c r="M34" s="65">
        <f t="shared" si="4"/>
        <v>130</v>
      </c>
      <c r="N34" s="17" t="s">
        <v>16</v>
      </c>
      <c r="O34" s="18"/>
      <c r="P34" s="104">
        <f t="shared" si="2"/>
        <v>130</v>
      </c>
      <c r="Q34" s="90">
        <v>38.07</v>
      </c>
      <c r="R34" s="43">
        <f t="shared" si="3"/>
        <v>38.07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3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2"/>
        <v>0</v>
      </c>
      <c r="Q36" s="90"/>
      <c r="R36" s="43">
        <f t="shared" si="3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2"/>
        <v>0</v>
      </c>
      <c r="Q37" s="90"/>
      <c r="R37" s="43">
        <f t="shared" si="3"/>
        <v>0</v>
      </c>
    </row>
    <row r="38" spans="1:18" ht="24.6" x14ac:dyDescent="0.65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+'18'!J39</f>
        <v>2</v>
      </c>
      <c r="F39" s="71">
        <v>3</v>
      </c>
      <c r="G39" s="46">
        <f t="shared" si="5"/>
        <v>5</v>
      </c>
      <c r="H39" s="78">
        <v>0</v>
      </c>
      <c r="I39" s="76">
        <v>0</v>
      </c>
      <c r="J39" s="46">
        <f t="shared" si="6"/>
        <v>3</v>
      </c>
      <c r="K39" s="72">
        <v>2</v>
      </c>
      <c r="L39" s="15">
        <v>50</v>
      </c>
      <c r="M39" s="65">
        <f t="shared" si="4"/>
        <v>100</v>
      </c>
      <c r="N39" s="17" t="s">
        <v>16</v>
      </c>
      <c r="O39" s="18">
        <v>50</v>
      </c>
      <c r="P39" s="104">
        <f t="shared" si="2"/>
        <v>50</v>
      </c>
      <c r="Q39" s="90">
        <v>27.84</v>
      </c>
      <c r="R39" s="43">
        <f t="shared" si="3"/>
        <v>55.68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+'18'!J40</f>
        <v>1</v>
      </c>
      <c r="F40" s="71">
        <v>3</v>
      </c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4"/>
        <v>50</v>
      </c>
      <c r="N40" s="17" t="s">
        <v>16</v>
      </c>
      <c r="O40" s="18">
        <v>25</v>
      </c>
      <c r="P40" s="104">
        <f t="shared" si="2"/>
        <v>25</v>
      </c>
      <c r="Q40" s="90">
        <v>27.12</v>
      </c>
      <c r="R40" s="43">
        <f t="shared" si="3"/>
        <v>27.12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+'18'!J41</f>
        <v>1</v>
      </c>
      <c r="F41" s="71">
        <v>3</v>
      </c>
      <c r="G41" s="46">
        <f t="shared" si="5"/>
        <v>4</v>
      </c>
      <c r="H41" s="78">
        <v>0</v>
      </c>
      <c r="I41" s="76">
        <v>0</v>
      </c>
      <c r="J41" s="46">
        <f t="shared" si="6"/>
        <v>3</v>
      </c>
      <c r="K41" s="72">
        <v>1</v>
      </c>
      <c r="L41" s="15">
        <v>50</v>
      </c>
      <c r="M41" s="65">
        <f t="shared" si="4"/>
        <v>50</v>
      </c>
      <c r="N41" s="17" t="s">
        <v>16</v>
      </c>
      <c r="O41" s="18">
        <v>50</v>
      </c>
      <c r="P41" s="23">
        <f t="shared" si="2"/>
        <v>0</v>
      </c>
      <c r="Q41" s="90">
        <v>15.42</v>
      </c>
      <c r="R41" s="43">
        <f t="shared" si="3"/>
        <v>15.42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3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2"/>
        <v>0</v>
      </c>
      <c r="Q44" s="90"/>
      <c r="R44" s="43">
        <f t="shared" si="3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+'18'!J46</f>
        <v>5</v>
      </c>
      <c r="F46" s="71">
        <v>5</v>
      </c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2"/>
        <v>0</v>
      </c>
      <c r="Q46" s="90">
        <v>19.05</v>
      </c>
      <c r="R46" s="43">
        <f t="shared" si="3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+'18'!J47</f>
        <v>1</v>
      </c>
      <c r="F47" s="71">
        <v>5</v>
      </c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2"/>
        <v>0</v>
      </c>
      <c r="Q47" s="90">
        <v>19.21</v>
      </c>
      <c r="R47" s="43">
        <f t="shared" si="3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+'18'!J48</f>
        <v>3</v>
      </c>
      <c r="F48" s="71">
        <v>5</v>
      </c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+'18'!J49</f>
        <v>5</v>
      </c>
      <c r="F49" s="71">
        <v>5</v>
      </c>
      <c r="G49" s="46">
        <f t="shared" si="5"/>
        <v>10</v>
      </c>
      <c r="H49" s="78"/>
      <c r="I49" s="76">
        <v>0</v>
      </c>
      <c r="J49" s="46"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+'18'!J50</f>
        <v>7</v>
      </c>
      <c r="F50" s="71">
        <v>5</v>
      </c>
      <c r="G50" s="46">
        <f t="shared" si="5"/>
        <v>12</v>
      </c>
      <c r="H50" s="78">
        <v>1</v>
      </c>
      <c r="I50" s="76">
        <v>0</v>
      </c>
      <c r="J50" s="46">
        <f t="shared" si="6"/>
        <v>11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2"/>
        <v>0</v>
      </c>
      <c r="Q50" s="90">
        <v>21.81</v>
      </c>
      <c r="R50" s="43">
        <f t="shared" si="3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+'18'!J51</f>
        <v>4</v>
      </c>
      <c r="F51" s="71">
        <v>5</v>
      </c>
      <c r="G51" s="46">
        <f t="shared" si="5"/>
        <v>9</v>
      </c>
      <c r="H51" s="78">
        <v>0</v>
      </c>
      <c r="I51" s="76">
        <v>0</v>
      </c>
      <c r="J51" s="46">
        <v>4</v>
      </c>
      <c r="K51" s="72"/>
      <c r="L51" s="15">
        <v>50</v>
      </c>
      <c r="M51" s="65">
        <f t="shared" ref="M51:M56" si="7"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 t="shared" si="7"/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+'18'!J53</f>
        <v>0</v>
      </c>
      <c r="F53" s="71">
        <v>5</v>
      </c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 t="shared" si="7"/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7"/>
        <v>0</v>
      </c>
      <c r="N54" s="17" t="s">
        <v>16</v>
      </c>
      <c r="O54" s="18"/>
      <c r="P54" s="23">
        <f t="shared" si="2"/>
        <v>0</v>
      </c>
      <c r="Q54" s="90">
        <v>14.38</v>
      </c>
      <c r="R54" s="43">
        <f t="shared" si="3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+'18'!J55</f>
        <v>2</v>
      </c>
      <c r="F55" s="71">
        <v>2</v>
      </c>
      <c r="G55" s="46">
        <f t="shared" si="5"/>
        <v>4</v>
      </c>
      <c r="H55" s="78">
        <v>0</v>
      </c>
      <c r="I55" s="76">
        <v>0</v>
      </c>
      <c r="J55" s="46">
        <f t="shared" si="6"/>
        <v>4</v>
      </c>
      <c r="K55" s="72"/>
      <c r="L55" s="15">
        <v>120</v>
      </c>
      <c r="M55" s="65">
        <f t="shared" si="7"/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 t="shared" si="7"/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+'18'!J57</f>
        <v>1</v>
      </c>
      <c r="F57" s="71">
        <v>2</v>
      </c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2"/>
        <v>0</v>
      </c>
      <c r="Q57" s="90">
        <v>31.46</v>
      </c>
      <c r="R57" s="43">
        <f t="shared" si="3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+'18'!J58</f>
        <v>1</v>
      </c>
      <c r="F58" s="71">
        <v>2</v>
      </c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2"/>
        <v>0</v>
      </c>
      <c r="Q58" s="90">
        <v>34.56</v>
      </c>
      <c r="R58" s="43">
        <f t="shared" si="3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+'18'!J59</f>
        <v>2</v>
      </c>
      <c r="F59" s="71">
        <v>2</v>
      </c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2"/>
        <v>0</v>
      </c>
      <c r="Q59" s="90">
        <v>32.96</v>
      </c>
      <c r="R59" s="43">
        <f t="shared" si="3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2"/>
        <v>0</v>
      </c>
      <c r="Q60" s="90">
        <v>27.25</v>
      </c>
      <c r="R60" s="43">
        <f t="shared" si="3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2"/>
        <v>0</v>
      </c>
      <c r="Q61" s="90">
        <v>24.82</v>
      </c>
      <c r="R61" s="43">
        <f t="shared" si="3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+'18'!J62</f>
        <v>1</v>
      </c>
      <c r="F62" s="71">
        <v>4</v>
      </c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2"/>
        <v>0</v>
      </c>
      <c r="Q62" s="90">
        <v>29.82</v>
      </c>
      <c r="R62" s="43">
        <f t="shared" si="3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2"/>
        <v>0</v>
      </c>
      <c r="Q63" s="90">
        <v>27.72</v>
      </c>
      <c r="R63" s="43">
        <f t="shared" si="3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+'18'!J64</f>
        <v>4</v>
      </c>
      <c r="F64" s="71"/>
      <c r="G64" s="46">
        <f t="shared" si="5"/>
        <v>4</v>
      </c>
      <c r="H64" s="78">
        <v>2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3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+'18'!J65</f>
        <v>5</v>
      </c>
      <c r="F65" s="71">
        <v>5</v>
      </c>
      <c r="G65" s="46">
        <f t="shared" si="5"/>
        <v>10</v>
      </c>
      <c r="H65" s="78">
        <v>0</v>
      </c>
      <c r="I65" s="76">
        <v>0</v>
      </c>
      <c r="J65" s="46">
        <f t="shared" si="6"/>
        <v>10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3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+'18'!J66</f>
        <v>0</v>
      </c>
      <c r="F66" s="71">
        <v>5</v>
      </c>
      <c r="G66" s="46">
        <f t="shared" si="5"/>
        <v>5</v>
      </c>
      <c r="H66" s="78">
        <v>0</v>
      </c>
      <c r="I66" s="76">
        <v>0</v>
      </c>
      <c r="J66" s="46">
        <v>3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3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+'18'!J67</f>
        <v>0</v>
      </c>
      <c r="F67" s="71">
        <v>5</v>
      </c>
      <c r="G67" s="46">
        <f t="shared" si="5"/>
        <v>5</v>
      </c>
      <c r="H67" s="78">
        <v>0</v>
      </c>
      <c r="I67" s="76">
        <v>0</v>
      </c>
      <c r="J67" s="46">
        <f t="shared" si="6"/>
        <v>5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2"/>
        <v>0</v>
      </c>
      <c r="Q67" s="92"/>
      <c r="R67" s="43">
        <f t="shared" si="3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2"/>
        <v>0</v>
      </c>
      <c r="Q68" s="92"/>
      <c r="R68" s="43">
        <f t="shared" si="3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2"/>
        <v>0</v>
      </c>
      <c r="Q69" s="90">
        <v>67.790000000000006</v>
      </c>
      <c r="R69" s="43">
        <f t="shared" si="3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2"/>
        <v>0</v>
      </c>
      <c r="Q70" s="90">
        <v>68.37</v>
      </c>
      <c r="R70" s="43">
        <f t="shared" si="3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2"/>
        <v>0</v>
      </c>
      <c r="Q71" s="90">
        <v>67.17</v>
      </c>
      <c r="R71" s="43">
        <f t="shared" si="3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+'18'!J72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2"/>
        <v>0</v>
      </c>
      <c r="Q72" s="90"/>
      <c r="R72" s="43">
        <f t="shared" si="3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2"/>
        <v>0</v>
      </c>
      <c r="Q73" s="90"/>
      <c r="R73" s="43">
        <f t="shared" si="3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+'18'!J74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2"/>
        <v>0</v>
      </c>
      <c r="Q74" s="90">
        <v>17.09</v>
      </c>
      <c r="R74" s="43">
        <f t="shared" si="3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2"/>
        <v>0</v>
      </c>
      <c r="Q75" s="90"/>
      <c r="R75" s="43"/>
    </row>
    <row r="76" spans="1:18" ht="24" customHeight="1" x14ac:dyDescent="0.65">
      <c r="A76" s="10">
        <v>72</v>
      </c>
      <c r="B76" s="119" t="s">
        <v>1402</v>
      </c>
      <c r="C76" s="19" t="s">
        <v>1401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>
        <f>+'18'!J77</f>
        <v>3</v>
      </c>
      <c r="F77" s="71">
        <v>5</v>
      </c>
      <c r="G77" s="46">
        <f t="shared" si="5"/>
        <v>8</v>
      </c>
      <c r="H77" s="78">
        <v>0</v>
      </c>
      <c r="I77" s="76">
        <v>0</v>
      </c>
      <c r="J77" s="46">
        <f t="shared" si="6"/>
        <v>4</v>
      </c>
      <c r="K77" s="72">
        <v>4</v>
      </c>
      <c r="L77" s="21">
        <v>50</v>
      </c>
      <c r="M77" s="65">
        <f t="shared" si="4"/>
        <v>200</v>
      </c>
      <c r="N77" s="17" t="s">
        <v>16</v>
      </c>
      <c r="O77" s="18">
        <v>100</v>
      </c>
      <c r="P77" s="104">
        <f t="shared" si="2"/>
        <v>100</v>
      </c>
      <c r="Q77" s="90">
        <v>17.329999999999998</v>
      </c>
      <c r="R77" s="43">
        <f t="shared" si="3"/>
        <v>69.319999999999993</v>
      </c>
    </row>
    <row r="78" spans="1:18" ht="24.6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4"/>
        <v>0</v>
      </c>
      <c r="N78" s="17" t="s">
        <v>16</v>
      </c>
      <c r="O78" s="18"/>
      <c r="P78" s="23">
        <f t="shared" si="2"/>
        <v>0</v>
      </c>
      <c r="Q78" s="90"/>
      <c r="R78" s="43">
        <f t="shared" si="3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4"/>
        <v>0</v>
      </c>
      <c r="N79" s="17" t="s">
        <v>16</v>
      </c>
      <c r="O79" s="18"/>
      <c r="P79" s="23">
        <f t="shared" si="2"/>
        <v>0</v>
      </c>
      <c r="Q79" s="90"/>
      <c r="R79" s="43">
        <f t="shared" si="3"/>
        <v>0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>
        <f>+'18'!J80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4"/>
        <v>0</v>
      </c>
      <c r="N80" s="17" t="s">
        <v>16</v>
      </c>
      <c r="O80" s="18"/>
      <c r="P80" s="23">
        <f t="shared" si="2"/>
        <v>0</v>
      </c>
      <c r="Q80" s="90">
        <v>14.35</v>
      </c>
      <c r="R80" s="43">
        <f t="shared" si="3"/>
        <v>0</v>
      </c>
    </row>
    <row r="81" spans="1:18" ht="24.6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>
        <f>+'18'!J81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65">
      <c r="A82" s="10">
        <v>78</v>
      </c>
      <c r="B82" s="119" t="s">
        <v>1332</v>
      </c>
      <c r="C82" s="19" t="s">
        <v>1388</v>
      </c>
      <c r="D82" s="10" t="s">
        <v>566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4.6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4.6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4.6" x14ac:dyDescent="0.65">
      <c r="A86" s="10">
        <v>82</v>
      </c>
      <c r="B86" s="119" t="s">
        <v>1404</v>
      </c>
      <c r="C86" s="19" t="s">
        <v>1403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90"/>
      <c r="R86" s="43">
        <f t="shared" si="13"/>
        <v>0</v>
      </c>
    </row>
    <row r="87" spans="1:18" ht="24.6" x14ac:dyDescent="0.65">
      <c r="A87" s="10">
        <v>83</v>
      </c>
      <c r="B87" s="10">
        <v>1300015</v>
      </c>
      <c r="C87" s="19" t="s">
        <v>1429</v>
      </c>
      <c r="D87" s="10" t="s">
        <v>434</v>
      </c>
      <c r="E87" s="64">
        <f>+'18'!J87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4.6" x14ac:dyDescent="0.65">
      <c r="A88" s="10">
        <v>84</v>
      </c>
      <c r="B88" s="10">
        <v>1300016</v>
      </c>
      <c r="C88" s="19" t="s">
        <v>1430</v>
      </c>
      <c r="D88" s="10" t="s">
        <v>434</v>
      </c>
      <c r="E88" s="64">
        <f>+'18'!J88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4.6" x14ac:dyDescent="0.65">
      <c r="A89" s="10">
        <v>85</v>
      </c>
      <c r="B89" s="10">
        <v>20057017</v>
      </c>
      <c r="C89" s="19" t="s">
        <v>1405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90"/>
      <c r="R89" s="43">
        <f t="shared" si="13"/>
        <v>0</v>
      </c>
    </row>
    <row r="90" spans="1:18" ht="24.6" x14ac:dyDescent="0.65">
      <c r="A90" s="10">
        <v>86</v>
      </c>
      <c r="B90" s="119" t="s">
        <v>1407</v>
      </c>
      <c r="C90" s="19" t="s">
        <v>1406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90"/>
      <c r="R90" s="43">
        <f t="shared" si="13"/>
        <v>0</v>
      </c>
    </row>
    <row r="91" spans="1:18" ht="24.6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/>
      <c r="R91" s="43">
        <f t="shared" si="13"/>
        <v>0</v>
      </c>
    </row>
    <row r="92" spans="1:18" ht="24.6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/>
      <c r="R92" s="43">
        <f t="shared" si="10"/>
        <v>0</v>
      </c>
    </row>
    <row r="93" spans="1:18" ht="24.6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+'18'!J93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4</v>
      </c>
      <c r="K93" s="72">
        <v>1</v>
      </c>
      <c r="L93" s="21">
        <v>35</v>
      </c>
      <c r="M93" s="65">
        <f t="shared" si="8"/>
        <v>35</v>
      </c>
      <c r="N93" s="17" t="s">
        <v>16</v>
      </c>
      <c r="O93" s="18"/>
      <c r="P93" s="104">
        <f t="shared" si="9"/>
        <v>35</v>
      </c>
      <c r="Q93" s="90"/>
      <c r="R93" s="43">
        <f t="shared" si="10"/>
        <v>0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ref="J95:J161" si="25">+G95-H95-K95-I95</f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4.6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4.6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/>
      <c r="R97" s="43">
        <f t="shared" si="10"/>
        <v>0</v>
      </c>
    </row>
    <row r="98" spans="1:18" ht="24.6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4.6" x14ac:dyDescent="0.65">
      <c r="A99" s="10">
        <v>95</v>
      </c>
      <c r="B99" s="119" t="s">
        <v>1408</v>
      </c>
      <c r="C99" s="19" t="s">
        <v>1371</v>
      </c>
      <c r="D99" s="10" t="s">
        <v>566</v>
      </c>
      <c r="E99" s="64">
        <f>+'18'!J99</f>
        <v>1</v>
      </c>
      <c r="F99" s="71"/>
      <c r="G99" s="46">
        <f t="shared" si="24"/>
        <v>1</v>
      </c>
      <c r="H99" s="78">
        <v>0</v>
      </c>
      <c r="I99" s="76">
        <v>0</v>
      </c>
      <c r="J99" s="46">
        <f t="shared" ref="J99" si="26">+G99-H99-K99-I99</f>
        <v>0</v>
      </c>
      <c r="K99" s="72">
        <v>1</v>
      </c>
      <c r="L99" s="20">
        <v>45</v>
      </c>
      <c r="M99" s="65">
        <f t="shared" ref="M99:M105" si="27">+L99*K99</f>
        <v>45</v>
      </c>
      <c r="N99" s="17" t="s">
        <v>16</v>
      </c>
      <c r="O99" s="18">
        <v>20</v>
      </c>
      <c r="P99" s="104">
        <f t="shared" ref="P99:P105" si="28">SUM(M99-O99)</f>
        <v>25</v>
      </c>
      <c r="Q99" s="90"/>
      <c r="R99" s="43">
        <f t="shared" ref="R99:R105" si="29">+K99*Q99</f>
        <v>0</v>
      </c>
    </row>
    <row r="100" spans="1:18" ht="24.6" x14ac:dyDescent="0.65">
      <c r="A100" s="10">
        <v>96</v>
      </c>
      <c r="B100" s="119" t="s">
        <v>1409</v>
      </c>
      <c r="C100" s="19" t="s">
        <v>1384</v>
      </c>
      <c r="D100" s="10" t="s">
        <v>434</v>
      </c>
      <c r="E100" s="64">
        <f>+'18'!J100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90"/>
      <c r="R100" s="43">
        <f t="shared" si="29"/>
        <v>0</v>
      </c>
    </row>
    <row r="101" spans="1:18" ht="24.6" x14ac:dyDescent="0.65">
      <c r="A101" s="10">
        <v>97</v>
      </c>
      <c r="B101" s="119" t="s">
        <v>1410</v>
      </c>
      <c r="C101" s="19" t="s">
        <v>1385</v>
      </c>
      <c r="D101" s="10" t="s">
        <v>434</v>
      </c>
      <c r="E101" s="64">
        <f>+'18'!J101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90"/>
      <c r="R101" s="43">
        <f t="shared" si="29"/>
        <v>0</v>
      </c>
    </row>
    <row r="102" spans="1:18" ht="24.6" x14ac:dyDescent="0.65">
      <c r="A102" s="10">
        <v>98</v>
      </c>
      <c r="B102" s="10">
        <v>20057679</v>
      </c>
      <c r="C102" s="19" t="s">
        <v>1399</v>
      </c>
      <c r="D102" s="10" t="s">
        <v>566</v>
      </c>
      <c r="E102" s="64">
        <f>+'18'!J102</f>
        <v>3</v>
      </c>
      <c r="F102" s="71"/>
      <c r="G102" s="46">
        <f t="shared" ref="G102" si="30">E102+F102</f>
        <v>3</v>
      </c>
      <c r="H102" s="78">
        <v>0</v>
      </c>
      <c r="I102" s="76">
        <v>0</v>
      </c>
      <c r="J102" s="46">
        <f t="shared" ref="J102" si="31">+G102-H102-K102-I102</f>
        <v>3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90"/>
      <c r="R102" s="43">
        <f t="shared" si="29"/>
        <v>0</v>
      </c>
    </row>
    <row r="103" spans="1:18" ht="22.95" customHeight="1" x14ac:dyDescent="0.65">
      <c r="A103" s="10">
        <v>99</v>
      </c>
      <c r="B103" s="119" t="s">
        <v>1411</v>
      </c>
      <c r="C103" s="19" t="s">
        <v>1392</v>
      </c>
      <c r="D103" s="10" t="s">
        <v>1393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2"/>
      <c r="R103" s="43">
        <f t="shared" si="29"/>
        <v>0</v>
      </c>
    </row>
    <row r="104" spans="1:18" ht="24" customHeight="1" x14ac:dyDescent="0.65">
      <c r="A104" s="10">
        <v>100</v>
      </c>
      <c r="B104" s="119" t="s">
        <v>1412</v>
      </c>
      <c r="C104" s="19" t="s">
        <v>1391</v>
      </c>
      <c r="D104" s="10" t="s">
        <v>1393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2"/>
      <c r="R104" s="43">
        <f t="shared" si="29"/>
        <v>0</v>
      </c>
    </row>
    <row r="105" spans="1:18" ht="24" customHeight="1" x14ac:dyDescent="0.65">
      <c r="A105" s="10">
        <v>101</v>
      </c>
      <c r="B105" s="119" t="s">
        <v>1413</v>
      </c>
      <c r="C105" s="19" t="s">
        <v>1394</v>
      </c>
      <c r="D105" s="10" t="s">
        <v>566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2"/>
      <c r="R105" s="43">
        <f t="shared" si="29"/>
        <v>0</v>
      </c>
    </row>
    <row r="106" spans="1:18" ht="24.6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+'18'!J106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4.6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+'18'!J107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4.6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+'18'!J108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+'18'!J109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+'18'!J110</f>
        <v>2</v>
      </c>
      <c r="F110" s="71"/>
      <c r="G110" s="46">
        <f t="shared" si="24"/>
        <v>2</v>
      </c>
      <c r="H110" s="78">
        <v>0</v>
      </c>
      <c r="I110" s="76">
        <v>0</v>
      </c>
      <c r="J110" s="46">
        <f t="shared" si="25"/>
        <v>2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4.6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+'18'!J111</f>
        <v>3</v>
      </c>
      <c r="F111" s="71"/>
      <c r="G111" s="46">
        <f t="shared" si="24"/>
        <v>3</v>
      </c>
      <c r="H111" s="78">
        <v>0</v>
      </c>
      <c r="I111" s="76">
        <v>0</v>
      </c>
      <c r="J111" s="46">
        <f t="shared" si="25"/>
        <v>3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4.6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+'18'!J112</f>
        <v>6</v>
      </c>
      <c r="F112" s="71"/>
      <c r="G112" s="46">
        <f t="shared" si="24"/>
        <v>6</v>
      </c>
      <c r="H112" s="78">
        <v>0</v>
      </c>
      <c r="I112" s="76">
        <v>0</v>
      </c>
      <c r="J112" s="46">
        <f t="shared" si="25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+'18'!J113</f>
        <v>12</v>
      </c>
      <c r="F113" s="71">
        <v>5</v>
      </c>
      <c r="G113" s="46">
        <f t="shared" si="24"/>
        <v>17</v>
      </c>
      <c r="H113" s="78">
        <v>0</v>
      </c>
      <c r="I113" s="76">
        <v>0</v>
      </c>
      <c r="J113" s="46">
        <f t="shared" si="25"/>
        <v>17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90"/>
      <c r="R113" s="43">
        <f t="shared" si="10"/>
        <v>0</v>
      </c>
    </row>
    <row r="114" spans="1:18" ht="24.6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+'18'!J114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+'18'!J115</f>
        <v>25</v>
      </c>
      <c r="F115" s="71"/>
      <c r="G115" s="46">
        <f t="shared" si="24"/>
        <v>25</v>
      </c>
      <c r="H115" s="78">
        <v>0</v>
      </c>
      <c r="I115" s="76">
        <v>0</v>
      </c>
      <c r="J115" s="46">
        <f t="shared" si="25"/>
        <v>25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/>
      <c r="R115" s="43">
        <f t="shared" si="10"/>
        <v>0</v>
      </c>
    </row>
    <row r="116" spans="1:18" ht="24.6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+'18'!J116</f>
        <v>8</v>
      </c>
      <c r="F116" s="71">
        <v>5</v>
      </c>
      <c r="G116" s="46">
        <f t="shared" si="24"/>
        <v>13</v>
      </c>
      <c r="H116" s="78">
        <v>0</v>
      </c>
      <c r="I116" s="76">
        <v>0</v>
      </c>
      <c r="J116" s="46">
        <f t="shared" si="25"/>
        <v>13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4.6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+'18'!J117</f>
        <v>0</v>
      </c>
      <c r="F117" s="71">
        <v>5</v>
      </c>
      <c r="G117" s="46">
        <f t="shared" si="24"/>
        <v>5</v>
      </c>
      <c r="H117" s="78">
        <v>0</v>
      </c>
      <c r="I117" s="76">
        <v>0</v>
      </c>
      <c r="J117" s="46">
        <f t="shared" si="25"/>
        <v>5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4.6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4.6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4.6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4.6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+'18'!J122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2"/>
      <c r="R122" s="43">
        <f t="shared" si="10"/>
        <v>0</v>
      </c>
    </row>
    <row r="123" spans="1:18" ht="24.6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2"/>
      <c r="R123" s="43">
        <f t="shared" si="10"/>
        <v>0</v>
      </c>
    </row>
    <row r="124" spans="1:18" ht="24.6" x14ac:dyDescent="0.65">
      <c r="A124" s="10">
        <v>120</v>
      </c>
      <c r="B124" s="10">
        <v>1113000</v>
      </c>
      <c r="C124" s="19" t="s">
        <v>1414</v>
      </c>
      <c r="D124" s="10" t="s">
        <v>434</v>
      </c>
      <c r="E124" s="64">
        <f>+'18'!J124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+'18'!J125</f>
        <v>5</v>
      </c>
      <c r="F125" s="71"/>
      <c r="G125" s="46">
        <f t="shared" si="24"/>
        <v>5</v>
      </c>
      <c r="H125" s="78">
        <v>0</v>
      </c>
      <c r="I125" s="76">
        <v>0</v>
      </c>
      <c r="J125" s="46">
        <f t="shared" si="25"/>
        <v>5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4.6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+'18'!J126</f>
        <v>5</v>
      </c>
      <c r="F126" s="71"/>
      <c r="G126" s="46">
        <f t="shared" si="24"/>
        <v>5</v>
      </c>
      <c r="H126" s="78">
        <v>0</v>
      </c>
      <c r="I126" s="76">
        <v>0</v>
      </c>
      <c r="J126" s="46">
        <f t="shared" si="25"/>
        <v>5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4.6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/>
      <c r="R127" s="43">
        <f t="shared" si="10"/>
        <v>0</v>
      </c>
    </row>
    <row r="128" spans="1:18" ht="24.6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/>
      <c r="R128" s="43">
        <f t="shared" si="10"/>
        <v>0</v>
      </c>
    </row>
    <row r="129" spans="1:18" ht="24.6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/>
      <c r="R129" s="43"/>
    </row>
    <row r="130" spans="1:18" ht="24.6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+'18'!J130</f>
        <v>0</v>
      </c>
      <c r="F130" s="71">
        <v>6</v>
      </c>
      <c r="G130" s="46">
        <f t="shared" si="24"/>
        <v>6</v>
      </c>
      <c r="H130" s="78">
        <v>0</v>
      </c>
      <c r="I130" s="76">
        <v>0</v>
      </c>
      <c r="J130" s="46">
        <f t="shared" si="25"/>
        <v>6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4.6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+'18'!J131</f>
        <v>2</v>
      </c>
      <c r="F131" s="71"/>
      <c r="G131" s="46">
        <f t="shared" si="24"/>
        <v>2</v>
      </c>
      <c r="H131" s="78">
        <v>0</v>
      </c>
      <c r="I131" s="76">
        <v>0</v>
      </c>
      <c r="J131" s="46">
        <f t="shared" si="25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4.6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+'18'!J132</f>
        <v>0</v>
      </c>
      <c r="F132" s="71"/>
      <c r="G132" s="46">
        <f t="shared" si="24"/>
        <v>0</v>
      </c>
      <c r="H132" s="78">
        <v>0</v>
      </c>
      <c r="I132" s="76">
        <v>0</v>
      </c>
      <c r="J132" s="46"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/>
      <c r="R132" s="43">
        <f t="shared" si="10"/>
        <v>0</v>
      </c>
    </row>
    <row r="133" spans="1:18" ht="24.6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+'18'!J133</f>
        <v>3</v>
      </c>
      <c r="F133" s="71"/>
      <c r="G133" s="46">
        <f t="shared" si="24"/>
        <v>3</v>
      </c>
      <c r="H133" s="78">
        <v>1</v>
      </c>
      <c r="I133" s="76">
        <v>0</v>
      </c>
      <c r="J133" s="46">
        <f t="shared" si="25"/>
        <v>0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>
        <v>100</v>
      </c>
      <c r="P133" s="23">
        <f t="shared" si="9"/>
        <v>0</v>
      </c>
      <c r="Q133" s="90">
        <v>21.75</v>
      </c>
      <c r="R133" s="43">
        <f t="shared" si="10"/>
        <v>43.5</v>
      </c>
    </row>
    <row r="134" spans="1:18" ht="24.6" x14ac:dyDescent="0.65">
      <c r="A134" s="10">
        <v>130</v>
      </c>
      <c r="B134" s="119" t="s">
        <v>1416</v>
      </c>
      <c r="C134" s="19" t="s">
        <v>1415</v>
      </c>
      <c r="D134" s="10" t="s">
        <v>434</v>
      </c>
      <c r="E134" s="64">
        <f>+'18'!J134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90"/>
      <c r="R134" s="43">
        <f t="shared" si="10"/>
        <v>0</v>
      </c>
    </row>
    <row r="135" spans="1:18" ht="24.6" x14ac:dyDescent="0.65">
      <c r="A135" s="10">
        <v>131</v>
      </c>
      <c r="B135" s="119" t="s">
        <v>1418</v>
      </c>
      <c r="C135" s="19" t="s">
        <v>1417</v>
      </c>
      <c r="D135" s="10" t="s">
        <v>434</v>
      </c>
      <c r="E135" s="64">
        <f>+'18'!J135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90"/>
      <c r="R135" s="43">
        <f t="shared" si="10"/>
        <v>0</v>
      </c>
    </row>
    <row r="136" spans="1:18" ht="24.6" x14ac:dyDescent="0.65">
      <c r="A136" s="10">
        <v>132</v>
      </c>
      <c r="B136" s="119" t="s">
        <v>1420</v>
      </c>
      <c r="C136" s="19" t="s">
        <v>1419</v>
      </c>
      <c r="D136" s="10" t="s">
        <v>434</v>
      </c>
      <c r="E136" s="64">
        <f>+'18'!J136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90"/>
      <c r="R136" s="43">
        <f t="shared" si="10"/>
        <v>0</v>
      </c>
    </row>
    <row r="137" spans="1:18" ht="24.6" x14ac:dyDescent="0.65">
      <c r="A137" s="10">
        <v>133</v>
      </c>
      <c r="B137" s="10">
        <v>8852124022237</v>
      </c>
      <c r="C137" s="19" t="s">
        <v>1421</v>
      </c>
      <c r="D137" s="10" t="s">
        <v>434</v>
      </c>
      <c r="E137" s="64">
        <f>+'18'!J137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4.6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/>
      <c r="R139" s="43">
        <f t="shared" si="10"/>
        <v>0</v>
      </c>
    </row>
    <row r="140" spans="1:18" ht="24.6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+'18'!J140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/>
      <c r="R140" s="43">
        <f t="shared" si="10"/>
        <v>0</v>
      </c>
    </row>
    <row r="141" spans="1:18" ht="24.6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+'18'!J141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/>
      <c r="R141" s="43">
        <f t="shared" si="10"/>
        <v>0</v>
      </c>
    </row>
    <row r="142" spans="1:18" ht="24.6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+'18'!J142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4.6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+'18'!J143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4.6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+'18'!J144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4.6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+'18'!J145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4.6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+'18'!J146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+'18'!J147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/>
      <c r="R147" s="43">
        <f t="shared" si="10"/>
        <v>0</v>
      </c>
    </row>
    <row r="148" spans="1:18" ht="24.6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+'18'!J148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4.6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4.6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4.6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/>
      <c r="R151" s="43">
        <f t="shared" si="10"/>
        <v>0</v>
      </c>
    </row>
    <row r="152" spans="1:18" ht="24.6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4.6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4.6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24"/>
        <v>0</v>
      </c>
      <c r="H154" s="78">
        <v>0</v>
      </c>
      <c r="I154" s="76">
        <v>0</v>
      </c>
      <c r="J154" s="46">
        <f t="shared" si="2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4.6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4.6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+'18'!J157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4.6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+'18'!J158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/>
      <c r="R158" s="43">
        <f t="shared" si="10"/>
        <v>0</v>
      </c>
    </row>
    <row r="159" spans="1:18" ht="24.6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4.6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4.6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4.6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4.6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90"/>
      <c r="R163" s="43">
        <f t="shared" si="10"/>
        <v>0</v>
      </c>
    </row>
    <row r="164" spans="1:18" ht="24.6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+'18'!J164</f>
        <v>0</v>
      </c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4.6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+'18'!J165</f>
        <v>0</v>
      </c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4.6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+'18'!J166</f>
        <v>0</v>
      </c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4.6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+'18'!J168</f>
        <v>0</v>
      </c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+'18'!J169</f>
        <v>0</v>
      </c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4.6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+'18'!J170</f>
        <v>6</v>
      </c>
      <c r="F170" s="71"/>
      <c r="G170" s="46">
        <f t="shared" si="32"/>
        <v>6</v>
      </c>
      <c r="H170" s="78">
        <v>1</v>
      </c>
      <c r="I170" s="76">
        <v>0</v>
      </c>
      <c r="J170" s="46">
        <f t="shared" si="33"/>
        <v>2</v>
      </c>
      <c r="K170" s="72">
        <v>3</v>
      </c>
      <c r="L170" s="22">
        <v>35</v>
      </c>
      <c r="M170" s="65">
        <f t="shared" si="8"/>
        <v>105</v>
      </c>
      <c r="N170" s="17" t="s">
        <v>16</v>
      </c>
      <c r="O170" s="18">
        <v>75</v>
      </c>
      <c r="P170" s="104">
        <f t="shared" si="9"/>
        <v>30</v>
      </c>
      <c r="Q170" s="90"/>
      <c r="R170" s="43">
        <f t="shared" si="10"/>
        <v>0</v>
      </c>
    </row>
    <row r="171" spans="1:18" ht="24.6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4.6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+'18'!J172</f>
        <v>9</v>
      </c>
      <c r="F172" s="71"/>
      <c r="G172" s="46">
        <f t="shared" si="32"/>
        <v>9</v>
      </c>
      <c r="H172" s="78">
        <v>0</v>
      </c>
      <c r="I172" s="76">
        <v>0</v>
      </c>
      <c r="J172" s="46">
        <f t="shared" si="33"/>
        <v>9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2"/>
      <c r="R172" s="43">
        <f t="shared" si="10"/>
        <v>0</v>
      </c>
    </row>
    <row r="173" spans="1:18" ht="24" customHeight="1" x14ac:dyDescent="0.65">
      <c r="A173" s="10">
        <v>169</v>
      </c>
      <c r="B173" s="119" t="s">
        <v>1425</v>
      </c>
      <c r="C173" s="19" t="s">
        <v>1422</v>
      </c>
      <c r="D173" s="10" t="s">
        <v>566</v>
      </c>
      <c r="E173" s="64">
        <f>+'18'!J173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4.6" x14ac:dyDescent="0.65">
      <c r="A174" s="10">
        <v>170</v>
      </c>
      <c r="B174" s="10" t="s">
        <v>978</v>
      </c>
      <c r="C174" s="19" t="s">
        <v>1400</v>
      </c>
      <c r="D174" s="10" t="s">
        <v>566</v>
      </c>
      <c r="E174" s="64">
        <f>+'18'!J174</f>
        <v>0</v>
      </c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:J175" si="35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+'18'!J175</f>
        <v>21</v>
      </c>
      <c r="F175" s="71">
        <v>10</v>
      </c>
      <c r="G175" s="46">
        <f t="shared" si="32"/>
        <v>31</v>
      </c>
      <c r="H175" s="78">
        <v>0</v>
      </c>
      <c r="I175" s="76">
        <v>0</v>
      </c>
      <c r="J175" s="46">
        <f t="shared" si="35"/>
        <v>29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04">
        <f>SUM(M175-O175)</f>
        <v>100</v>
      </c>
      <c r="Q175" s="90">
        <v>29.96</v>
      </c>
      <c r="R175" s="43">
        <f>+K175*Q175</f>
        <v>59.92</v>
      </c>
    </row>
    <row r="176" spans="1:18" ht="24.6" x14ac:dyDescent="0.65">
      <c r="A176" s="10">
        <v>172</v>
      </c>
      <c r="B176" s="119" t="s">
        <v>1424</v>
      </c>
      <c r="C176" s="19" t="s">
        <v>1423</v>
      </c>
      <c r="D176" s="10" t="s">
        <v>434</v>
      </c>
      <c r="E176" s="64">
        <f>+'18'!J176</f>
        <v>0</v>
      </c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+'18'!J177</f>
        <v>0</v>
      </c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+'18'!J178</f>
        <v>0</v>
      </c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/>
      <c r="R178" s="43"/>
    </row>
    <row r="179" spans="1:18" ht="24.6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+'18'!J179</f>
        <v>0</v>
      </c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/>
      <c r="R179" s="43">
        <f t="shared" si="38"/>
        <v>0</v>
      </c>
    </row>
    <row r="180" spans="1:18" ht="24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+'18'!J180</f>
        <v>6</v>
      </c>
      <c r="F180" s="71"/>
      <c r="G180" s="46">
        <f t="shared" si="32"/>
        <v>6</v>
      </c>
      <c r="H180" s="78">
        <v>0</v>
      </c>
      <c r="I180" s="76">
        <v>0</v>
      </c>
      <c r="J180" s="46">
        <f t="shared" si="33"/>
        <v>6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4.6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+'18'!J181</f>
        <v>0</v>
      </c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+'18'!J182</f>
        <v>0</v>
      </c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/>
      <c r="R182" s="43">
        <f t="shared" si="38"/>
        <v>0</v>
      </c>
    </row>
    <row r="183" spans="1:18" ht="24.6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+'18'!J184</f>
        <v>0</v>
      </c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4.6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+'18'!J185</f>
        <v>0</v>
      </c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2"/>
      <c r="R185" s="43">
        <f t="shared" si="38"/>
        <v>0</v>
      </c>
    </row>
    <row r="186" spans="1:18" ht="24.6" x14ac:dyDescent="0.65">
      <c r="A186" s="10">
        <v>182</v>
      </c>
      <c r="B186" s="10"/>
      <c r="C186" s="19" t="s">
        <v>1387</v>
      </c>
      <c r="D186" s="10" t="s">
        <v>566</v>
      </c>
      <c r="E186" s="64">
        <f>+'18'!J186</f>
        <v>0</v>
      </c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si="36"/>
        <v>0</v>
      </c>
      <c r="N186" s="17" t="s">
        <v>16</v>
      </c>
      <c r="O186" s="18"/>
      <c r="P186" s="23">
        <f t="shared" si="37"/>
        <v>0</v>
      </c>
      <c r="Q186" s="92"/>
      <c r="R186" s="43">
        <f t="shared" ref="R186" si="39">+K186*Q186</f>
        <v>0</v>
      </c>
    </row>
    <row r="187" spans="1:18" ht="24" customHeight="1" x14ac:dyDescent="0.65">
      <c r="A187" s="10">
        <v>183</v>
      </c>
      <c r="B187" s="119" t="s">
        <v>1426</v>
      </c>
      <c r="C187" s="19" t="s">
        <v>1395</v>
      </c>
      <c r="D187" s="10" t="s">
        <v>566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9" t="s">
        <v>1427</v>
      </c>
      <c r="C188" s="19" t="s">
        <v>1396</v>
      </c>
      <c r="D188" s="10" t="s">
        <v>566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9" t="s">
        <v>1428</v>
      </c>
      <c r="C189" s="19" t="s">
        <v>1397</v>
      </c>
      <c r="D189" s="10" t="s">
        <v>566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 x14ac:dyDescent="0.65">
      <c r="A190" s="10">
        <v>186</v>
      </c>
      <c r="B190" s="119" t="s">
        <v>1206</v>
      </c>
      <c r="C190" s="19" t="s">
        <v>1386</v>
      </c>
      <c r="D190" s="10" t="s">
        <v>606</v>
      </c>
      <c r="E190" s="64">
        <f>+'18'!J190</f>
        <v>6</v>
      </c>
      <c r="F190" s="71"/>
      <c r="G190" s="46">
        <f t="shared" si="32"/>
        <v>6</v>
      </c>
      <c r="H190" s="78">
        <v>0</v>
      </c>
      <c r="I190" s="76">
        <v>0</v>
      </c>
      <c r="J190" s="46">
        <f t="shared" si="33"/>
        <v>6</v>
      </c>
      <c r="K190" s="72"/>
      <c r="L190" s="20">
        <v>80</v>
      </c>
      <c r="M190" s="65">
        <f t="shared" si="36"/>
        <v>0</v>
      </c>
      <c r="N190" s="17" t="s">
        <v>16</v>
      </c>
      <c r="O190" s="18"/>
      <c r="P190" s="23">
        <f t="shared" si="37"/>
        <v>0</v>
      </c>
      <c r="Q190" s="92"/>
      <c r="R190" s="43">
        <f t="shared" ref="R190" si="40">+K190*Q190</f>
        <v>0</v>
      </c>
    </row>
    <row r="191" spans="1:18" ht="24.6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+'18'!J192</f>
        <v>0</v>
      </c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2"/>
      <c r="R192" s="43">
        <f t="shared" si="38"/>
        <v>0</v>
      </c>
    </row>
    <row r="193" spans="1:18" ht="24.75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+'18'!J193</f>
        <v>5</v>
      </c>
      <c r="F193" s="71">
        <v>5</v>
      </c>
      <c r="G193" s="46">
        <f t="shared" si="32"/>
        <v>10</v>
      </c>
      <c r="H193" s="78">
        <v>0</v>
      </c>
      <c r="I193" s="76">
        <v>0</v>
      </c>
      <c r="J193" s="46">
        <f t="shared" si="33"/>
        <v>7</v>
      </c>
      <c r="K193" s="72">
        <v>3</v>
      </c>
      <c r="L193" s="20">
        <v>60</v>
      </c>
      <c r="M193" s="65">
        <f t="shared" si="36"/>
        <v>180</v>
      </c>
      <c r="N193" s="17" t="s">
        <v>16</v>
      </c>
      <c r="O193" s="18">
        <v>60</v>
      </c>
      <c r="P193" s="104">
        <f>SUM(M193-O193)</f>
        <v>120</v>
      </c>
      <c r="Q193" s="90">
        <v>38</v>
      </c>
      <c r="R193" s="43">
        <f t="shared" si="38"/>
        <v>114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+'18'!J194</f>
        <v>7</v>
      </c>
      <c r="F194" s="71">
        <v>5</v>
      </c>
      <c r="G194" s="46">
        <f t="shared" si="32"/>
        <v>12</v>
      </c>
      <c r="H194" s="78">
        <v>0</v>
      </c>
      <c r="I194" s="76">
        <v>0</v>
      </c>
      <c r="J194" s="46">
        <f t="shared" si="33"/>
        <v>12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+'18'!J195</f>
        <v>0</v>
      </c>
      <c r="F195" s="71">
        <v>5</v>
      </c>
      <c r="G195" s="46">
        <f t="shared" si="32"/>
        <v>5</v>
      </c>
      <c r="H195" s="78">
        <v>0</v>
      </c>
      <c r="I195" s="76">
        <v>0</v>
      </c>
      <c r="J195" s="46">
        <f t="shared" si="33"/>
        <v>3</v>
      </c>
      <c r="K195" s="72">
        <v>2</v>
      </c>
      <c r="L195" s="20">
        <v>60</v>
      </c>
      <c r="M195" s="65">
        <f t="shared" si="36"/>
        <v>120</v>
      </c>
      <c r="N195" s="17" t="s">
        <v>16</v>
      </c>
      <c r="O195" s="18"/>
      <c r="P195" s="104">
        <f t="shared" si="37"/>
        <v>120</v>
      </c>
      <c r="Q195" s="90">
        <v>38</v>
      </c>
      <c r="R195" s="43">
        <f t="shared" si="38"/>
        <v>76</v>
      </c>
    </row>
    <row r="196" spans="1:18" ht="24.75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+'18'!J196</f>
        <v>0</v>
      </c>
      <c r="F196" s="71">
        <v>5</v>
      </c>
      <c r="G196" s="46">
        <f t="shared" si="32"/>
        <v>5</v>
      </c>
      <c r="H196" s="78">
        <v>0</v>
      </c>
      <c r="I196" s="76">
        <v>0</v>
      </c>
      <c r="J196" s="46">
        <f t="shared" si="33"/>
        <v>5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" customHeight="1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+'18'!J197</f>
        <v>0</v>
      </c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4.6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+'18'!J198</f>
        <v>41</v>
      </c>
      <c r="F198" s="71"/>
      <c r="G198" s="46">
        <f t="shared" si="32"/>
        <v>41</v>
      </c>
      <c r="H198" s="78">
        <v>0</v>
      </c>
      <c r="I198" s="76">
        <v>0</v>
      </c>
      <c r="J198" s="46">
        <v>26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4.6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+'18'!J199</f>
        <v>0</v>
      </c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2"/>
      <c r="R199" s="43">
        <f t="shared" si="38"/>
        <v>0</v>
      </c>
    </row>
    <row r="200" spans="1:18" ht="24.6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+'18'!J200</f>
        <v>0</v>
      </c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2"/>
      <c r="R200" s="43">
        <f t="shared" si="38"/>
        <v>0</v>
      </c>
    </row>
    <row r="201" spans="1:18" ht="24.6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+'18'!J201</f>
        <v>0</v>
      </c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2"/>
      <c r="R201" s="43">
        <f t="shared" si="38"/>
        <v>0</v>
      </c>
    </row>
    <row r="202" spans="1:18" ht="24.6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+'18'!J202</f>
        <v>0</v>
      </c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2"/>
      <c r="R202" s="43">
        <f t="shared" si="38"/>
        <v>0</v>
      </c>
    </row>
    <row r="203" spans="1:18" ht="24.6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+'18'!J203</f>
        <v>0</v>
      </c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2"/>
      <c r="R203" s="43">
        <f t="shared" si="38"/>
        <v>0</v>
      </c>
    </row>
    <row r="204" spans="1:18" ht="24.6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+'18'!J204</f>
        <v>0</v>
      </c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2"/>
      <c r="R204" s="43">
        <f t="shared" si="38"/>
        <v>0</v>
      </c>
    </row>
    <row r="205" spans="1:18" ht="24.6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+'18'!J205</f>
        <v>19</v>
      </c>
      <c r="F205" s="71"/>
      <c r="G205" s="46">
        <f t="shared" si="32"/>
        <v>19</v>
      </c>
      <c r="H205" s="78">
        <v>0</v>
      </c>
      <c r="I205" s="76">
        <v>0</v>
      </c>
      <c r="J205" s="46">
        <f t="shared" si="33"/>
        <v>19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2"/>
      <c r="R205" s="43">
        <f t="shared" si="38"/>
        <v>0</v>
      </c>
    </row>
    <row r="206" spans="1:18" ht="24.6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2"/>
      <c r="R206" s="43">
        <f t="shared" si="38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1398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41">+K207*Q207</f>
        <v>0</v>
      </c>
    </row>
    <row r="208" spans="1:18" ht="24.6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4.6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+'18'!J209</f>
        <v>0</v>
      </c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4.6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+'18'!J210</f>
        <v>0</v>
      </c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+'18'!J211</f>
        <v>2</v>
      </c>
      <c r="F211" s="71"/>
      <c r="G211" s="46">
        <f t="shared" si="32"/>
        <v>2</v>
      </c>
      <c r="H211" s="78">
        <v>0</v>
      </c>
      <c r="I211" s="76">
        <v>0</v>
      </c>
      <c r="J211" s="46">
        <f t="shared" si="33"/>
        <v>2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4.6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+'18'!J212</f>
        <v>0</v>
      </c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+'18'!J213</f>
        <v>0</v>
      </c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4.6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+'18'!J214</f>
        <v>0</v>
      </c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+'18'!J215</f>
        <v>0</v>
      </c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+'18'!J216</f>
        <v>239</v>
      </c>
      <c r="F216" s="71"/>
      <c r="G216" s="46">
        <f t="shared" si="32"/>
        <v>239</v>
      </c>
      <c r="H216" s="78">
        <v>0</v>
      </c>
      <c r="I216" s="76">
        <v>0</v>
      </c>
      <c r="J216" s="46">
        <f t="shared" si="33"/>
        <v>239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2"/>
      <c r="R216" s="43">
        <f t="shared" si="38"/>
        <v>0</v>
      </c>
    </row>
    <row r="217" spans="1:18" ht="24.6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+'18'!J217</f>
        <v>103</v>
      </c>
      <c r="F217" s="71"/>
      <c r="G217" s="46">
        <f t="shared" si="32"/>
        <v>103</v>
      </c>
      <c r="H217" s="78">
        <v>0</v>
      </c>
      <c r="I217" s="76">
        <v>0</v>
      </c>
      <c r="J217" s="46">
        <f t="shared" si="33"/>
        <v>103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2"/>
      <c r="R217" s="43">
        <f t="shared" si="38"/>
        <v>0</v>
      </c>
    </row>
    <row r="218" spans="1:18" ht="24.6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+'18'!J218</f>
        <v>8</v>
      </c>
      <c r="F218" s="71"/>
      <c r="G218" s="46">
        <f t="shared" si="32"/>
        <v>8</v>
      </c>
      <c r="H218" s="78">
        <v>0</v>
      </c>
      <c r="I218" s="76">
        <v>0</v>
      </c>
      <c r="J218" s="46">
        <f t="shared" si="33"/>
        <v>8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2"/>
      <c r="R218" s="43">
        <f t="shared" si="38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2"/>
      <c r="R219" s="43">
        <f t="shared" si="38"/>
        <v>0</v>
      </c>
    </row>
    <row r="220" spans="1:18" ht="24.6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2"/>
      <c r="R220" s="43">
        <f t="shared" si="38"/>
        <v>0</v>
      </c>
    </row>
    <row r="221" spans="1:18" ht="24.6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2"/>
      <c r="R221" s="43">
        <f t="shared" si="38"/>
        <v>0</v>
      </c>
    </row>
    <row r="222" spans="1:18" ht="24.6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2"/>
      <c r="R222" s="43">
        <f t="shared" si="38"/>
        <v>0</v>
      </c>
    </row>
    <row r="223" spans="1:18" ht="24.6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+'18'!J223</f>
        <v>0</v>
      </c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2"/>
      <c r="R223" s="43">
        <f t="shared" si="38"/>
        <v>0</v>
      </c>
    </row>
    <row r="224" spans="1:18" ht="24.6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+'18'!J224</f>
        <v>258</v>
      </c>
      <c r="F224" s="71"/>
      <c r="G224" s="46">
        <f t="shared" si="32"/>
        <v>258</v>
      </c>
      <c r="H224" s="78">
        <v>0</v>
      </c>
      <c r="I224" s="76">
        <v>0</v>
      </c>
      <c r="J224" s="46">
        <f t="shared" si="33"/>
        <v>258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2"/>
      <c r="R224" s="43">
        <f t="shared" si="38"/>
        <v>0</v>
      </c>
    </row>
    <row r="225" spans="1:18" ht="24.6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/>
      <c r="R225" s="43">
        <f t="shared" si="38"/>
        <v>0</v>
      </c>
    </row>
    <row r="226" spans="1:18" ht="24.6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+'18'!J226</f>
        <v>100</v>
      </c>
      <c r="F226" s="71"/>
      <c r="G226" s="46">
        <f t="shared" si="32"/>
        <v>100</v>
      </c>
      <c r="H226" s="78">
        <v>0</v>
      </c>
      <c r="I226" s="76">
        <v>0</v>
      </c>
      <c r="J226" s="46">
        <f t="shared" si="33"/>
        <v>100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/>
      <c r="R226" s="43">
        <f t="shared" si="38"/>
        <v>0</v>
      </c>
    </row>
    <row r="227" spans="1:18" ht="24.6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+'18'!J227</f>
        <v>146</v>
      </c>
      <c r="F227" s="71"/>
      <c r="G227" s="46">
        <f t="shared" si="32"/>
        <v>146</v>
      </c>
      <c r="H227" s="78">
        <v>0</v>
      </c>
      <c r="I227" s="76">
        <v>0</v>
      </c>
      <c r="J227" s="46">
        <f t="shared" si="33"/>
        <v>146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/>
      <c r="R227" s="43">
        <f t="shared" si="38"/>
        <v>0</v>
      </c>
    </row>
    <row r="228" spans="1:18" ht="24.6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+'18'!J228</f>
        <v>0</v>
      </c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+'18'!J229</f>
        <v>0</v>
      </c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2"/>
      <c r="R229" s="43">
        <f t="shared" si="38"/>
        <v>0</v>
      </c>
    </row>
    <row r="230" spans="1:18" ht="24.6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+'18'!J230</f>
        <v>0</v>
      </c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2"/>
      <c r="R230" s="43">
        <f t="shared" si="38"/>
        <v>0</v>
      </c>
    </row>
    <row r="231" spans="1:18" ht="24.6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+'18'!J231</f>
        <v>0</v>
      </c>
      <c r="F231" s="71"/>
      <c r="G231" s="46">
        <f t="shared" ref="G231:G258" si="42">E231+F231</f>
        <v>0</v>
      </c>
      <c r="H231" s="78">
        <v>0</v>
      </c>
      <c r="I231" s="76">
        <v>0</v>
      </c>
      <c r="J231" s="46">
        <f t="shared" ref="J231:J258" si="43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2"/>
      <c r="R231" s="43">
        <f t="shared" si="38"/>
        <v>0</v>
      </c>
    </row>
    <row r="232" spans="1:18" ht="24.6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+'18'!J232</f>
        <v>0</v>
      </c>
      <c r="F232" s="71"/>
      <c r="G232" s="46">
        <f t="shared" si="42"/>
        <v>0</v>
      </c>
      <c r="H232" s="78">
        <v>0</v>
      </c>
      <c r="I232" s="76">
        <v>0</v>
      </c>
      <c r="J232" s="46">
        <f t="shared" si="43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2"/>
      <c r="R232" s="43">
        <f t="shared" si="38"/>
        <v>0</v>
      </c>
    </row>
    <row r="233" spans="1:18" ht="24.6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42"/>
        <v>0</v>
      </c>
      <c r="H233" s="78">
        <v>0</v>
      </c>
      <c r="I233" s="76">
        <v>0</v>
      </c>
      <c r="J233" s="46">
        <f t="shared" si="43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2"/>
      <c r="R233" s="43">
        <f t="shared" si="38"/>
        <v>0</v>
      </c>
    </row>
    <row r="234" spans="1:18" ht="24.6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+'18'!J234</f>
        <v>0</v>
      </c>
      <c r="F234" s="71"/>
      <c r="G234" s="46">
        <f t="shared" si="42"/>
        <v>0</v>
      </c>
      <c r="H234" s="78">
        <v>0</v>
      </c>
      <c r="I234" s="76">
        <v>0</v>
      </c>
      <c r="J234" s="46">
        <f t="shared" si="43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2"/>
      <c r="R234" s="43">
        <f t="shared" si="38"/>
        <v>0</v>
      </c>
    </row>
    <row r="235" spans="1:18" ht="24.6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+'18'!J235</f>
        <v>0</v>
      </c>
      <c r="F235" s="71"/>
      <c r="G235" s="46">
        <f t="shared" ref="G235:G247" si="44">E235+F235</f>
        <v>0</v>
      </c>
      <c r="H235" s="78">
        <v>0</v>
      </c>
      <c r="I235" s="76">
        <v>0</v>
      </c>
      <c r="J235" s="46">
        <f t="shared" ref="J235:J247" si="45">+G235-H235-K235-I235</f>
        <v>0</v>
      </c>
      <c r="K235" s="72"/>
      <c r="L235" s="20">
        <v>100</v>
      </c>
      <c r="M235" s="65">
        <f t="shared" ref="M235:M247" si="46">+L235*K235</f>
        <v>0</v>
      </c>
      <c r="N235" s="17" t="s">
        <v>16</v>
      </c>
      <c r="O235" s="18"/>
      <c r="P235" s="23">
        <f t="shared" ref="P235:P247" si="47">SUM(M235-O235)</f>
        <v>0</v>
      </c>
      <c r="Q235" s="92"/>
      <c r="R235" s="43">
        <f t="shared" ref="R235:R247" si="48">+K235*Q235</f>
        <v>0</v>
      </c>
    </row>
    <row r="236" spans="1:18" ht="24.6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44"/>
        <v>0</v>
      </c>
      <c r="H236" s="78">
        <v>0</v>
      </c>
      <c r="I236" s="76">
        <v>0</v>
      </c>
      <c r="J236" s="46">
        <f t="shared" si="45"/>
        <v>0</v>
      </c>
      <c r="K236" s="72"/>
      <c r="L236" s="20">
        <v>120</v>
      </c>
      <c r="M236" s="65">
        <f t="shared" si="46"/>
        <v>0</v>
      </c>
      <c r="N236" s="17" t="s">
        <v>16</v>
      </c>
      <c r="O236" s="18"/>
      <c r="P236" s="23">
        <f t="shared" si="47"/>
        <v>0</v>
      </c>
      <c r="Q236" s="92"/>
      <c r="R236" s="43">
        <f t="shared" si="48"/>
        <v>0</v>
      </c>
    </row>
    <row r="237" spans="1:18" ht="24.6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+'18'!J237</f>
        <v>0</v>
      </c>
      <c r="F237" s="71"/>
      <c r="G237" s="46">
        <f t="shared" si="44"/>
        <v>0</v>
      </c>
      <c r="H237" s="78">
        <v>0</v>
      </c>
      <c r="I237" s="76">
        <v>0</v>
      </c>
      <c r="J237" s="46">
        <f t="shared" si="45"/>
        <v>0</v>
      </c>
      <c r="K237" s="72"/>
      <c r="L237" s="20">
        <v>60</v>
      </c>
      <c r="M237" s="65">
        <f t="shared" si="46"/>
        <v>0</v>
      </c>
      <c r="N237" s="17" t="s">
        <v>16</v>
      </c>
      <c r="O237" s="18"/>
      <c r="P237" s="23">
        <f t="shared" si="47"/>
        <v>0</v>
      </c>
      <c r="Q237" s="92"/>
      <c r="R237" s="43">
        <f t="shared" si="48"/>
        <v>0</v>
      </c>
    </row>
    <row r="238" spans="1:18" ht="24.6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+'18'!J238</f>
        <v>0</v>
      </c>
      <c r="F238" s="71"/>
      <c r="G238" s="46">
        <f t="shared" si="44"/>
        <v>0</v>
      </c>
      <c r="H238" s="78">
        <v>0</v>
      </c>
      <c r="I238" s="76">
        <v>0</v>
      </c>
      <c r="J238" s="46">
        <f t="shared" si="45"/>
        <v>0</v>
      </c>
      <c r="K238" s="72"/>
      <c r="L238" s="20">
        <v>150</v>
      </c>
      <c r="M238" s="65">
        <f t="shared" si="46"/>
        <v>0</v>
      </c>
      <c r="N238" s="17" t="s">
        <v>16</v>
      </c>
      <c r="O238" s="18"/>
      <c r="P238" s="23">
        <f t="shared" si="47"/>
        <v>0</v>
      </c>
      <c r="Q238" s="92"/>
      <c r="R238" s="43">
        <f t="shared" si="48"/>
        <v>0</v>
      </c>
    </row>
    <row r="239" spans="1:18" ht="24.6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+'18'!J239</f>
        <v>0</v>
      </c>
      <c r="F239" s="71"/>
      <c r="G239" s="46">
        <f t="shared" si="44"/>
        <v>0</v>
      </c>
      <c r="H239" s="78">
        <v>0</v>
      </c>
      <c r="I239" s="76">
        <v>0</v>
      </c>
      <c r="J239" s="46">
        <f t="shared" si="45"/>
        <v>0</v>
      </c>
      <c r="K239" s="72"/>
      <c r="L239" s="20">
        <v>150</v>
      </c>
      <c r="M239" s="65">
        <f t="shared" si="46"/>
        <v>0</v>
      </c>
      <c r="N239" s="17" t="s">
        <v>16</v>
      </c>
      <c r="O239" s="18"/>
      <c r="P239" s="23">
        <f t="shared" si="47"/>
        <v>0</v>
      </c>
      <c r="Q239" s="92"/>
      <c r="R239" s="43">
        <f t="shared" si="48"/>
        <v>0</v>
      </c>
    </row>
    <row r="240" spans="1:1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+'18'!J240</f>
        <v>0</v>
      </c>
      <c r="F240" s="71"/>
      <c r="G240" s="46">
        <f t="shared" si="44"/>
        <v>0</v>
      </c>
      <c r="H240" s="78">
        <v>0</v>
      </c>
      <c r="I240" s="76">
        <v>0</v>
      </c>
      <c r="J240" s="46">
        <f t="shared" si="45"/>
        <v>0</v>
      </c>
      <c r="K240" s="72"/>
      <c r="L240" s="20">
        <v>200</v>
      </c>
      <c r="M240" s="65">
        <f t="shared" si="46"/>
        <v>0</v>
      </c>
      <c r="N240" s="17" t="s">
        <v>16</v>
      </c>
      <c r="O240" s="18"/>
      <c r="P240" s="23">
        <f t="shared" si="47"/>
        <v>0</v>
      </c>
      <c r="Q240" s="92"/>
      <c r="R240" s="43">
        <f t="shared" si="48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44"/>
        <v>0</v>
      </c>
      <c r="H241" s="78">
        <v>0</v>
      </c>
      <c r="I241" s="76">
        <v>0</v>
      </c>
      <c r="J241" s="46">
        <f t="shared" si="45"/>
        <v>0</v>
      </c>
      <c r="K241" s="72"/>
      <c r="L241" s="20"/>
      <c r="M241" s="65">
        <f t="shared" si="46"/>
        <v>0</v>
      </c>
      <c r="N241" s="17" t="s">
        <v>16</v>
      </c>
      <c r="O241" s="18"/>
      <c r="P241" s="23">
        <f t="shared" si="47"/>
        <v>0</v>
      </c>
      <c r="Q241" s="92"/>
      <c r="R241" s="43">
        <f t="shared" si="48"/>
        <v>0</v>
      </c>
    </row>
    <row r="242" spans="1:18" ht="24.6" x14ac:dyDescent="0.65">
      <c r="A242" s="10">
        <v>238</v>
      </c>
      <c r="B242" s="10"/>
      <c r="C242" s="137" t="s">
        <v>1444</v>
      </c>
      <c r="D242" s="10" t="s">
        <v>805</v>
      </c>
      <c r="E242" s="64">
        <f>+'18'!J242</f>
        <v>0</v>
      </c>
      <c r="F242" s="71">
        <v>1</v>
      </c>
      <c r="G242" s="46">
        <f t="shared" si="44"/>
        <v>1</v>
      </c>
      <c r="H242" s="78">
        <v>0</v>
      </c>
      <c r="I242" s="76">
        <v>0</v>
      </c>
      <c r="J242" s="46">
        <f t="shared" si="45"/>
        <v>0</v>
      </c>
      <c r="K242" s="72">
        <v>1</v>
      </c>
      <c r="L242" s="20">
        <v>35</v>
      </c>
      <c r="M242" s="65">
        <f t="shared" si="46"/>
        <v>35</v>
      </c>
      <c r="N242" s="17" t="s">
        <v>16</v>
      </c>
      <c r="O242" s="18"/>
      <c r="P242" s="104">
        <f>SUM(M242-O242)</f>
        <v>35</v>
      </c>
      <c r="Q242" s="92"/>
      <c r="R242" s="43">
        <f t="shared" si="48"/>
        <v>0</v>
      </c>
    </row>
    <row r="243" spans="1:18" ht="24.6" x14ac:dyDescent="0.65">
      <c r="A243" s="10">
        <v>239</v>
      </c>
      <c r="B243" s="10"/>
      <c r="C243" s="19" t="s">
        <v>1446</v>
      </c>
      <c r="D243" s="10" t="s">
        <v>434</v>
      </c>
      <c r="E243" s="64">
        <f>+'18'!J243</f>
        <v>1</v>
      </c>
      <c r="F243" s="71"/>
      <c r="G243" s="46">
        <f t="shared" ref="G243:G246" si="49">E243+F243</f>
        <v>1</v>
      </c>
      <c r="H243" s="78">
        <v>0</v>
      </c>
      <c r="I243" s="76">
        <v>0</v>
      </c>
      <c r="J243" s="46">
        <f t="shared" ref="J243:J246" si="50">+G243-H243-K243-I243</f>
        <v>1</v>
      </c>
      <c r="K243" s="72"/>
      <c r="L243" s="20">
        <v>35</v>
      </c>
      <c r="M243" s="65">
        <f t="shared" ref="M243:M246" si="51">+L243*K243</f>
        <v>0</v>
      </c>
      <c r="N243" s="17" t="s">
        <v>16</v>
      </c>
      <c r="O243" s="18"/>
      <c r="P243" s="23">
        <f t="shared" ref="P243:P246" si="52">SUM(M243-O243)</f>
        <v>0</v>
      </c>
      <c r="Q243" s="92"/>
      <c r="R243" s="43">
        <f t="shared" ref="R243:R246" si="53">+K243*Q243</f>
        <v>0</v>
      </c>
    </row>
    <row r="244" spans="1:18" ht="24.6" x14ac:dyDescent="0.65">
      <c r="A244" s="10">
        <v>240</v>
      </c>
      <c r="B244" s="10"/>
      <c r="C244" s="19" t="s">
        <v>1448</v>
      </c>
      <c r="D244" s="10" t="s">
        <v>434</v>
      </c>
      <c r="E244" s="64"/>
      <c r="F244" s="71">
        <v>30</v>
      </c>
      <c r="G244" s="46">
        <f t="shared" si="49"/>
        <v>30</v>
      </c>
      <c r="H244" s="78">
        <v>0</v>
      </c>
      <c r="I244" s="76">
        <v>0</v>
      </c>
      <c r="J244" s="46">
        <f t="shared" si="50"/>
        <v>26</v>
      </c>
      <c r="K244" s="72">
        <v>4</v>
      </c>
      <c r="L244" s="20">
        <v>45</v>
      </c>
      <c r="M244" s="65">
        <f t="shared" si="51"/>
        <v>180</v>
      </c>
      <c r="N244" s="17" t="s">
        <v>16</v>
      </c>
      <c r="O244" s="18">
        <v>24</v>
      </c>
      <c r="P244" s="104">
        <f t="shared" si="52"/>
        <v>156</v>
      </c>
      <c r="Q244" s="92"/>
      <c r="R244" s="43">
        <f t="shared" si="53"/>
        <v>0</v>
      </c>
    </row>
    <row r="245" spans="1:18" ht="24.6" x14ac:dyDescent="0.65">
      <c r="A245" s="10">
        <v>241</v>
      </c>
      <c r="B245" s="10"/>
      <c r="C245" s="19"/>
      <c r="D245" s="10"/>
      <c r="E245" s="64"/>
      <c r="F245" s="71"/>
      <c r="G245" s="46">
        <f t="shared" si="49"/>
        <v>0</v>
      </c>
      <c r="H245" s="78">
        <v>0</v>
      </c>
      <c r="I245" s="76">
        <v>0</v>
      </c>
      <c r="J245" s="46">
        <f t="shared" si="50"/>
        <v>0</v>
      </c>
      <c r="K245" s="72"/>
      <c r="L245" s="20"/>
      <c r="M245" s="65">
        <f t="shared" si="51"/>
        <v>0</v>
      </c>
      <c r="N245" s="17" t="s">
        <v>16</v>
      </c>
      <c r="O245" s="18"/>
      <c r="P245" s="23">
        <f t="shared" si="52"/>
        <v>0</v>
      </c>
      <c r="Q245" s="92"/>
      <c r="R245" s="43">
        <f t="shared" si="53"/>
        <v>0</v>
      </c>
    </row>
    <row r="246" spans="1:18" ht="24.6" x14ac:dyDescent="0.65">
      <c r="A246" s="10">
        <v>242</v>
      </c>
      <c r="B246" s="10"/>
      <c r="C246" s="19"/>
      <c r="D246" s="10"/>
      <c r="E246" s="64"/>
      <c r="F246" s="71"/>
      <c r="G246" s="46">
        <f t="shared" si="49"/>
        <v>0</v>
      </c>
      <c r="H246" s="78">
        <v>0</v>
      </c>
      <c r="I246" s="76">
        <v>0</v>
      </c>
      <c r="J246" s="46">
        <f t="shared" si="50"/>
        <v>0</v>
      </c>
      <c r="K246" s="72"/>
      <c r="L246" s="20"/>
      <c r="M246" s="65">
        <f t="shared" si="51"/>
        <v>0</v>
      </c>
      <c r="N246" s="17" t="s">
        <v>16</v>
      </c>
      <c r="O246" s="18"/>
      <c r="P246" s="23">
        <f t="shared" si="52"/>
        <v>0</v>
      </c>
      <c r="Q246" s="92"/>
      <c r="R246" s="43">
        <f t="shared" si="53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/>
      <c r="F247" s="71"/>
      <c r="G247" s="46">
        <f t="shared" si="44"/>
        <v>0</v>
      </c>
      <c r="H247" s="78">
        <v>0</v>
      </c>
      <c r="I247" s="76">
        <v>0</v>
      </c>
      <c r="J247" s="46">
        <f t="shared" si="45"/>
        <v>0</v>
      </c>
      <c r="K247" s="72"/>
      <c r="L247" s="20"/>
      <c r="M247" s="65">
        <f t="shared" si="46"/>
        <v>0</v>
      </c>
      <c r="N247" s="17" t="s">
        <v>16</v>
      </c>
      <c r="O247" s="18"/>
      <c r="P247" s="23">
        <f t="shared" si="47"/>
        <v>0</v>
      </c>
      <c r="Q247" s="92"/>
      <c r="R247" s="43">
        <f t="shared" si="48"/>
        <v>0</v>
      </c>
    </row>
    <row r="248" spans="1:18" ht="24.6" x14ac:dyDescent="0.65">
      <c r="A248" s="10">
        <v>244</v>
      </c>
      <c r="B248" s="10"/>
      <c r="C248" s="19"/>
      <c r="D248" s="10"/>
      <c r="E248" s="64"/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/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2"/>
      <c r="R248" s="43">
        <f t="shared" si="38"/>
        <v>0</v>
      </c>
    </row>
    <row r="249" spans="1:18" ht="24.6" x14ac:dyDescent="0.65">
      <c r="A249" s="10">
        <v>245</v>
      </c>
      <c r="B249" s="10"/>
      <c r="C249" s="19"/>
      <c r="D249" s="10"/>
      <c r="E249" s="64"/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/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2"/>
      <c r="R249" s="43">
        <f t="shared" si="38"/>
        <v>0</v>
      </c>
    </row>
    <row r="250" spans="1:18" ht="24.6" x14ac:dyDescent="0.65">
      <c r="A250" s="10">
        <v>246</v>
      </c>
      <c r="B250" s="10"/>
      <c r="C250" s="19"/>
      <c r="D250" s="10"/>
      <c r="E250" s="64"/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/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2"/>
      <c r="R250" s="43">
        <f t="shared" si="38"/>
        <v>0</v>
      </c>
    </row>
    <row r="251" spans="1:18" ht="24.6" x14ac:dyDescent="0.65">
      <c r="A251" s="10">
        <v>247</v>
      </c>
      <c r="B251" s="10"/>
      <c r="C251" s="19"/>
      <c r="D251" s="10"/>
      <c r="E251" s="64"/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2"/>
      <c r="R251" s="43">
        <f t="shared" si="38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/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2"/>
      <c r="R252" s="43">
        <f t="shared" si="38"/>
        <v>0</v>
      </c>
    </row>
    <row r="253" spans="1:18" ht="24.6" x14ac:dyDescent="0.65">
      <c r="A253" s="10">
        <v>249</v>
      </c>
      <c r="B253" s="10"/>
      <c r="C253" s="19"/>
      <c r="D253" s="10"/>
      <c r="E253" s="64"/>
      <c r="F253" s="71"/>
      <c r="G253" s="46">
        <f t="shared" ref="G253" si="54">E253+F253</f>
        <v>0</v>
      </c>
      <c r="H253" s="78">
        <v>0</v>
      </c>
      <c r="I253" s="76">
        <v>0</v>
      </c>
      <c r="J253" s="46">
        <f t="shared" ref="J253" si="55">+G253-H253-K253-I253</f>
        <v>0</v>
      </c>
      <c r="K253" s="72"/>
      <c r="L253" s="20"/>
      <c r="M253" s="65">
        <f t="shared" ref="M253" si="56">+L253*K253</f>
        <v>0</v>
      </c>
      <c r="N253" s="17" t="s">
        <v>16</v>
      </c>
      <c r="O253" s="18"/>
      <c r="P253" s="23">
        <f t="shared" ref="P253" si="57">SUM(M253-O253)</f>
        <v>0</v>
      </c>
      <c r="Q253" s="92"/>
      <c r="R253" s="43">
        <f t="shared" ref="R253" si="58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/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2"/>
      <c r="R254" s="43">
        <f t="shared" si="38"/>
        <v>0</v>
      </c>
    </row>
    <row r="255" spans="1:18" ht="24.6" x14ac:dyDescent="0.65">
      <c r="A255" s="10">
        <v>251</v>
      </c>
      <c r="B255" s="10"/>
      <c r="C255" s="19"/>
      <c r="D255" s="10"/>
      <c r="E255" s="64"/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2"/>
      <c r="R255" s="43">
        <f t="shared" si="38"/>
        <v>0</v>
      </c>
    </row>
    <row r="256" spans="1:18" ht="24.6" x14ac:dyDescent="0.65">
      <c r="A256" s="10">
        <v>252</v>
      </c>
      <c r="B256" s="10"/>
      <c r="C256" s="19"/>
      <c r="D256" s="10"/>
      <c r="E256" s="64"/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2"/>
      <c r="R256" s="43">
        <f t="shared" si="38"/>
        <v>0</v>
      </c>
    </row>
    <row r="257" spans="1:23" ht="24.6" x14ac:dyDescent="0.65">
      <c r="A257" s="10">
        <v>253</v>
      </c>
      <c r="B257" s="10"/>
      <c r="C257" s="19"/>
      <c r="D257" s="10"/>
      <c r="E257" s="64"/>
      <c r="F257" s="71"/>
      <c r="G257" s="46">
        <f t="shared" ref="G257" si="59">E257+F257</f>
        <v>0</v>
      </c>
      <c r="H257" s="78">
        <v>0</v>
      </c>
      <c r="I257" s="76">
        <v>0</v>
      </c>
      <c r="J257" s="46">
        <f t="shared" ref="J257" si="60">+G257-H257-K257-I257</f>
        <v>0</v>
      </c>
      <c r="K257" s="72"/>
      <c r="L257" s="20"/>
      <c r="M257" s="65">
        <f t="shared" ref="M257" si="61">+L257*K257</f>
        <v>0</v>
      </c>
      <c r="N257" s="17" t="s">
        <v>16</v>
      </c>
      <c r="O257" s="18"/>
      <c r="P257" s="23">
        <f t="shared" ref="P257" si="62">SUM(M257-O257)</f>
        <v>0</v>
      </c>
      <c r="Q257" s="92"/>
      <c r="R257" s="43">
        <f t="shared" ref="R257" si="63">+K257*Q257</f>
        <v>0</v>
      </c>
    </row>
    <row r="258" spans="1:23" ht="24.6" x14ac:dyDescent="0.65">
      <c r="A258" s="10">
        <v>254</v>
      </c>
      <c r="B258" s="10"/>
      <c r="C258" s="19"/>
      <c r="D258" s="10"/>
      <c r="E258" s="64"/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2"/>
      <c r="R258" s="43">
        <f t="shared" si="38"/>
        <v>0</v>
      </c>
    </row>
    <row r="259" spans="1:23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64">E259+F259</f>
        <v>0</v>
      </c>
      <c r="H259" s="78">
        <v>0</v>
      </c>
      <c r="I259" s="76">
        <v>0</v>
      </c>
      <c r="J259" s="46">
        <f t="shared" ref="J259" si="65">+G259-H259-K259-I259</f>
        <v>0</v>
      </c>
      <c r="K259" s="72"/>
      <c r="L259" s="20"/>
      <c r="M259" s="65">
        <f t="shared" ref="M259" si="66">+L259*K259</f>
        <v>0</v>
      </c>
      <c r="N259" s="17" t="s">
        <v>16</v>
      </c>
      <c r="O259" s="18"/>
      <c r="P259" s="23">
        <f t="shared" ref="P259" si="67">SUM(M259-O259)</f>
        <v>0</v>
      </c>
      <c r="Q259" s="92"/>
      <c r="R259" s="43">
        <f t="shared" ref="R259" si="68">+K259*Q259</f>
        <v>0</v>
      </c>
    </row>
    <row r="260" spans="1:23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1212.33</v>
      </c>
      <c r="S260" s="75"/>
    </row>
    <row r="261" spans="1:23" ht="25.5" customHeight="1" x14ac:dyDescent="0.6">
      <c r="A261" s="1"/>
      <c r="E261" s="1"/>
      <c r="F261" s="1"/>
      <c r="G261" s="24"/>
      <c r="H261" s="25"/>
      <c r="I261" s="25"/>
      <c r="J261" s="24"/>
      <c r="K261" s="189" t="s">
        <v>212</v>
      </c>
      <c r="L261" s="190"/>
      <c r="M261" s="30">
        <f>+O260</f>
        <v>0</v>
      </c>
      <c r="N261" s="27"/>
      <c r="O261" s="29"/>
    </row>
    <row r="262" spans="1:23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3280</v>
      </c>
    </row>
    <row r="263" spans="1:23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3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1020</v>
      </c>
      <c r="O264" s="2">
        <v>235</v>
      </c>
      <c r="P264" s="2">
        <v>390</v>
      </c>
      <c r="Q264" s="88">
        <v>230</v>
      </c>
      <c r="R264" s="2">
        <v>25</v>
      </c>
      <c r="S264" s="2">
        <v>25</v>
      </c>
      <c r="T264" s="2">
        <v>25</v>
      </c>
      <c r="U264" s="2">
        <v>25</v>
      </c>
      <c r="V264" s="2">
        <v>20</v>
      </c>
      <c r="W264" s="2">
        <v>45</v>
      </c>
    </row>
    <row r="265" spans="1:23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1354</v>
      </c>
      <c r="P267" s="122" t="s">
        <v>1434</v>
      </c>
      <c r="Q267" s="123" t="s">
        <v>1435</v>
      </c>
      <c r="R267" s="124" t="s">
        <v>1436</v>
      </c>
    </row>
    <row r="268" spans="1:23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906</v>
      </c>
      <c r="P268" s="125"/>
      <c r="Q268" s="125"/>
      <c r="R268" s="125">
        <v>655</v>
      </c>
    </row>
    <row r="269" spans="1:23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906</v>
      </c>
      <c r="P269" s="125"/>
      <c r="Q269" s="125"/>
      <c r="R269" s="125"/>
    </row>
    <row r="270" spans="1:23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/>
    </row>
    <row r="271" spans="1:23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  <c r="P271" s="126"/>
      <c r="Q271" s="126"/>
      <c r="R271" s="126"/>
    </row>
    <row r="272" spans="1:23" x14ac:dyDescent="0.6">
      <c r="J272" s="2"/>
      <c r="L272" s="2"/>
      <c r="P272" s="126"/>
      <c r="Q272" s="126"/>
      <c r="R272" s="126"/>
    </row>
    <row r="273" spans="10:18" ht="24.6" x14ac:dyDescent="0.65">
      <c r="J273" s="2"/>
      <c r="L273" s="73" t="s">
        <v>272</v>
      </c>
      <c r="M273" s="2" t="s">
        <v>307</v>
      </c>
      <c r="P273" s="127"/>
      <c r="Q273" s="127"/>
      <c r="R273" s="127"/>
    </row>
    <row r="274" spans="10:18" x14ac:dyDescent="0.6">
      <c r="J274" s="2"/>
      <c r="L274" s="2"/>
      <c r="P274" s="128">
        <f>SUM(P268:P273)</f>
        <v>0</v>
      </c>
      <c r="Q274" s="128">
        <f>SUM(Q268:Q273)</f>
        <v>0</v>
      </c>
      <c r="R274" s="128">
        <f>SUM(R268:R273)</f>
        <v>655</v>
      </c>
    </row>
    <row r="275" spans="10:18" x14ac:dyDescent="0.6">
      <c r="J275" s="2"/>
      <c r="L275" s="2"/>
      <c r="P275" s="129" t="s">
        <v>1437</v>
      </c>
      <c r="Q275" s="130">
        <f>Q274*30/100</f>
        <v>0</v>
      </c>
      <c r="R275" s="130">
        <f>R274*30/100</f>
        <v>196.5</v>
      </c>
    </row>
    <row r="276" spans="10:18" x14ac:dyDescent="0.6">
      <c r="J276" s="2"/>
      <c r="L276" s="2"/>
      <c r="P276" s="129" t="s">
        <v>1438</v>
      </c>
      <c r="Q276" s="130">
        <f>Q275*7/100</f>
        <v>0</v>
      </c>
      <c r="R276" s="130">
        <f>R275*7/100</f>
        <v>13.755000000000001</v>
      </c>
    </row>
    <row r="277" spans="10:18" x14ac:dyDescent="0.6">
      <c r="J277" s="2"/>
      <c r="L277" s="2"/>
      <c r="P277" s="131" t="s">
        <v>5</v>
      </c>
      <c r="Q277" s="132">
        <f>Q274-Q275-Q276</f>
        <v>0</v>
      </c>
      <c r="R277" s="132">
        <f>R274-R275-R276</f>
        <v>444.745</v>
      </c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W346"/>
  <sheetViews>
    <sheetView zoomScale="70" zoomScaleNormal="70" workbookViewId="0">
      <pane xSplit="10" ySplit="4" topLeftCell="K200" activePane="bottomRight" state="frozen"/>
      <selection activeCell="C245" sqref="C245"/>
      <selection pane="topRight" activeCell="C245" sqref="C245"/>
      <selection pane="bottomLeft" activeCell="C245" sqref="C245"/>
      <selection pane="bottomRight" activeCell="E210" sqref="E210"/>
    </sheetView>
  </sheetViews>
  <sheetFormatPr defaultColWidth="9" defaultRowHeight="24" x14ac:dyDescent="0.6"/>
  <cols>
    <col min="1" max="1" width="6.69921875" style="2" customWidth="1"/>
    <col min="2" max="2" width="15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78" t="s">
        <v>1431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Q2" s="89"/>
    </row>
    <row r="3" spans="1:18" s="5" customFormat="1" ht="26.4" customHeight="1" x14ac:dyDescent="0.7">
      <c r="A3" s="191" t="s">
        <v>1</v>
      </c>
      <c r="B3" s="191" t="s">
        <v>1368</v>
      </c>
      <c r="C3" s="191" t="s">
        <v>2</v>
      </c>
      <c r="D3" s="191" t="s">
        <v>1369</v>
      </c>
      <c r="E3" s="193" t="s">
        <v>3</v>
      </c>
      <c r="F3" s="193" t="s">
        <v>4</v>
      </c>
      <c r="G3" s="193" t="s">
        <v>5</v>
      </c>
      <c r="H3" s="77" t="s">
        <v>6</v>
      </c>
      <c r="I3" s="179" t="s">
        <v>273</v>
      </c>
      <c r="J3" s="193" t="s">
        <v>7</v>
      </c>
      <c r="K3" s="194" t="s">
        <v>8</v>
      </c>
      <c r="L3" s="194"/>
      <c r="M3" s="194"/>
      <c r="N3" s="193" t="s">
        <v>9</v>
      </c>
      <c r="O3" s="195" t="s">
        <v>10</v>
      </c>
      <c r="Q3" s="196" t="s">
        <v>274</v>
      </c>
      <c r="R3" s="187" t="s">
        <v>275</v>
      </c>
    </row>
    <row r="4" spans="1:18" s="5" customFormat="1" ht="26.4" x14ac:dyDescent="0.7">
      <c r="A4" s="192"/>
      <c r="B4" s="192"/>
      <c r="C4" s="192"/>
      <c r="D4" s="192"/>
      <c r="E4" s="193"/>
      <c r="F4" s="193"/>
      <c r="G4" s="193"/>
      <c r="H4" s="77" t="s">
        <v>11</v>
      </c>
      <c r="I4" s="180"/>
      <c r="J4" s="193"/>
      <c r="K4" s="69" t="s">
        <v>12</v>
      </c>
      <c r="L4" s="70" t="s">
        <v>13</v>
      </c>
      <c r="M4" s="69" t="s">
        <v>14</v>
      </c>
      <c r="N4" s="193"/>
      <c r="O4" s="195"/>
      <c r="Q4" s="197"/>
      <c r="R4" s="188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+'19'!J5</f>
        <v>53</v>
      </c>
      <c r="F5" s="71"/>
      <c r="G5" s="46">
        <f t="shared" ref="G5:G26" si="0">E5+F5</f>
        <v>53</v>
      </c>
      <c r="H5" s="78">
        <v>0</v>
      </c>
      <c r="I5" s="76">
        <v>0</v>
      </c>
      <c r="J5" s="46">
        <f t="shared" ref="J5:J26" si="1">+G5-H5-K5-I5</f>
        <v>41</v>
      </c>
      <c r="K5" s="72">
        <v>12</v>
      </c>
      <c r="L5" s="15">
        <v>50</v>
      </c>
      <c r="M5" s="65">
        <f>+L5*K5</f>
        <v>600</v>
      </c>
      <c r="N5" s="17" t="s">
        <v>16</v>
      </c>
      <c r="O5" s="18">
        <v>150</v>
      </c>
      <c r="P5" s="104">
        <f>SUM(M5-O5)</f>
        <v>450</v>
      </c>
      <c r="Q5" s="90">
        <v>22.48</v>
      </c>
      <c r="R5" s="43">
        <f>+K5*Q5</f>
        <v>269.76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+'19'!J6</f>
        <v>103</v>
      </c>
      <c r="F6" s="71"/>
      <c r="G6" s="46">
        <f t="shared" si="0"/>
        <v>103</v>
      </c>
      <c r="H6" s="78">
        <v>0</v>
      </c>
      <c r="I6" s="76">
        <v>0</v>
      </c>
      <c r="J6" s="46">
        <f t="shared" si="1"/>
        <v>92</v>
      </c>
      <c r="K6" s="72">
        <v>11</v>
      </c>
      <c r="L6" s="15">
        <v>100</v>
      </c>
      <c r="M6" s="65">
        <f t="shared" ref="M6:M80" si="2">+L6*K6</f>
        <v>1100</v>
      </c>
      <c r="N6" s="17" t="s">
        <v>16</v>
      </c>
      <c r="O6" s="18">
        <v>100</v>
      </c>
      <c r="P6" s="104">
        <f t="shared" ref="P6:P80" si="3">SUM(M6-O6)</f>
        <v>1000</v>
      </c>
      <c r="Q6" s="90">
        <v>39.29</v>
      </c>
      <c r="R6" s="43">
        <f t="shared" ref="R6:R80" si="4">+K6*Q6</f>
        <v>432.19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+'19'!J11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9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25</v>
      </c>
      <c r="P11" s="104">
        <f t="shared" si="3"/>
        <v>25</v>
      </c>
      <c r="Q11" s="90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+'19'!J15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4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04">
        <f t="shared" si="3"/>
        <v>50</v>
      </c>
      <c r="Q15" s="90">
        <v>24.37</v>
      </c>
      <c r="R15" s="43">
        <f t="shared" si="4"/>
        <v>24.37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+'19'!J16</f>
        <v>2</v>
      </c>
      <c r="F16" s="71"/>
      <c r="G16" s="46">
        <f t="shared" si="0"/>
        <v>2</v>
      </c>
      <c r="H16" s="78">
        <v>0</v>
      </c>
      <c r="I16" s="76">
        <v>0</v>
      </c>
      <c r="J16" s="46">
        <f t="shared" si="1"/>
        <v>1</v>
      </c>
      <c r="K16" s="72">
        <v>1</v>
      </c>
      <c r="L16" s="15">
        <v>50</v>
      </c>
      <c r="M16" s="65">
        <f t="shared" si="2"/>
        <v>50</v>
      </c>
      <c r="N16" s="17" t="s">
        <v>16</v>
      </c>
      <c r="O16" s="18"/>
      <c r="P16" s="104">
        <f t="shared" si="3"/>
        <v>50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+'19'!J18</f>
        <v>1</v>
      </c>
      <c r="F18" s="71">
        <v>3</v>
      </c>
      <c r="G18" s="46">
        <f t="shared" si="0"/>
        <v>4</v>
      </c>
      <c r="H18" s="78">
        <v>0</v>
      </c>
      <c r="I18" s="76">
        <v>0</v>
      </c>
      <c r="J18" s="46">
        <f t="shared" si="1"/>
        <v>2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4">
        <f t="shared" si="3"/>
        <v>100</v>
      </c>
      <c r="Q18" s="90">
        <v>18.77</v>
      </c>
      <c r="R18" s="43">
        <f t="shared" si="4"/>
        <v>37.54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+'19'!J19</f>
        <v>7</v>
      </c>
      <c r="F19" s="71"/>
      <c r="G19" s="46">
        <f t="shared" si="0"/>
        <v>7</v>
      </c>
      <c r="H19" s="78">
        <v>0</v>
      </c>
      <c r="I19" s="76">
        <v>0</v>
      </c>
      <c r="J19" s="46">
        <f t="shared" si="1"/>
        <v>7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+'19'!J20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+'19'!J22</f>
        <v>48</v>
      </c>
      <c r="F22" s="71"/>
      <c r="G22" s="46">
        <f t="shared" si="0"/>
        <v>48</v>
      </c>
      <c r="H22" s="78">
        <v>0</v>
      </c>
      <c r="I22" s="76">
        <v>0</v>
      </c>
      <c r="J22" s="46">
        <f t="shared" si="1"/>
        <v>43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04">
        <f t="shared" si="3"/>
        <v>500</v>
      </c>
      <c r="Q22" s="90">
        <v>26.6</v>
      </c>
      <c r="R22" s="43">
        <f t="shared" si="4"/>
        <v>133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+'19'!J26</f>
        <v>5</v>
      </c>
      <c r="F26" s="71"/>
      <c r="G26" s="46">
        <f t="shared" si="0"/>
        <v>5</v>
      </c>
      <c r="H26" s="78">
        <v>0</v>
      </c>
      <c r="I26" s="76">
        <v>0</v>
      </c>
      <c r="J26" s="46">
        <f t="shared" si="1"/>
        <v>5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+'19'!J27</f>
        <v>6</v>
      </c>
      <c r="F27" s="71"/>
      <c r="G27" s="46">
        <f t="shared" ref="G27:G93" si="5">E27+F27</f>
        <v>6</v>
      </c>
      <c r="H27" s="78">
        <v>0</v>
      </c>
      <c r="I27" s="76">
        <v>0</v>
      </c>
      <c r="J27" s="46">
        <f t="shared" ref="J27:J93" si="6">+G27-H27-K27-I27</f>
        <v>5</v>
      </c>
      <c r="K27" s="72">
        <v>1</v>
      </c>
      <c r="L27" s="15">
        <v>100</v>
      </c>
      <c r="M27" s="65">
        <f t="shared" si="2"/>
        <v>100</v>
      </c>
      <c r="N27" s="17" t="s">
        <v>16</v>
      </c>
      <c r="O27" s="18"/>
      <c r="P27" s="104">
        <f t="shared" si="3"/>
        <v>100</v>
      </c>
      <c r="Q27" s="90">
        <v>31.62</v>
      </c>
      <c r="R27" s="43">
        <f t="shared" si="4"/>
        <v>31.62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+'19'!J28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+'19'!J29</f>
        <v>5</v>
      </c>
      <c r="F29" s="71"/>
      <c r="G29" s="46">
        <f t="shared" si="5"/>
        <v>5</v>
      </c>
      <c r="H29" s="78">
        <v>0</v>
      </c>
      <c r="I29" s="76">
        <v>0</v>
      </c>
      <c r="J29" s="46">
        <f t="shared" si="6"/>
        <v>5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+'19'!J31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15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+'19'!J32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6"/>
        <v>2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>
        <v>30</v>
      </c>
      <c r="P32" s="23">
        <f t="shared" si="3"/>
        <v>360</v>
      </c>
      <c r="Q32" s="90">
        <v>46.37</v>
      </c>
      <c r="R32" s="43">
        <f t="shared" si="4"/>
        <v>139.10999999999999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+'19'!J33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+'19'!J34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4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04">
        <f t="shared" si="3"/>
        <v>130</v>
      </c>
      <c r="Q34" s="90">
        <v>38.07</v>
      </c>
      <c r="R34" s="43">
        <f t="shared" si="4"/>
        <v>38.07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+'19'!J35</f>
        <v>0</v>
      </c>
      <c r="F35" s="71">
        <v>5</v>
      </c>
      <c r="G35" s="46">
        <f t="shared" si="5"/>
        <v>5</v>
      </c>
      <c r="H35" s="78">
        <v>0</v>
      </c>
      <c r="I35" s="76">
        <v>0</v>
      </c>
      <c r="J35" s="46">
        <f t="shared" si="6"/>
        <v>3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>
        <v>30</v>
      </c>
      <c r="P35" s="104">
        <f>SUM(M35-O35)</f>
        <v>230</v>
      </c>
      <c r="Q35" s="90">
        <v>40.799999999999997</v>
      </c>
      <c r="R35" s="43">
        <f t="shared" si="4"/>
        <v>81.599999999999994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+'19'!J39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+'19'!J40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+'19'!J41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10</v>
      </c>
      <c r="P41" s="104">
        <f t="shared" si="3"/>
        <v>40</v>
      </c>
      <c r="Q41" s="90">
        <v>15.42</v>
      </c>
      <c r="R41" s="43">
        <f t="shared" si="4"/>
        <v>15.42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+'19'!J46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9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>
        <v>25</v>
      </c>
      <c r="P46" s="104">
        <f t="shared" si="3"/>
        <v>25</v>
      </c>
      <c r="Q46" s="90">
        <v>19.05</v>
      </c>
      <c r="R46" s="43">
        <f t="shared" si="4"/>
        <v>19.05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+'19'!J47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+'19'!J48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+'19'!J49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+'19'!J50</f>
        <v>11</v>
      </c>
      <c r="F50" s="71"/>
      <c r="G50" s="46">
        <f t="shared" si="5"/>
        <v>11</v>
      </c>
      <c r="H50" s="78">
        <v>0</v>
      </c>
      <c r="I50" s="76">
        <v>0</v>
      </c>
      <c r="J50" s="46">
        <f t="shared" si="6"/>
        <v>11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+'19'!J51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+'19'!J53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3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4">
        <f>SUM(M53-O53)</f>
        <v>100</v>
      </c>
      <c r="Q53" s="90">
        <v>17.53</v>
      </c>
      <c r="R53" s="43">
        <f>+K53*Q53</f>
        <v>35.06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+'19'!J55</f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+'19'!J57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+'19'!J58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+'19'!J59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+'19'!J62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+'19'!J64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+'19'!J65</f>
        <v>10</v>
      </c>
      <c r="F65" s="71"/>
      <c r="G65" s="46">
        <f t="shared" si="5"/>
        <v>10</v>
      </c>
      <c r="H65" s="78">
        <v>0</v>
      </c>
      <c r="I65" s="76">
        <v>0</v>
      </c>
      <c r="J65" s="46">
        <f t="shared" si="6"/>
        <v>9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50</v>
      </c>
      <c r="P65" s="23">
        <f t="shared" si="3"/>
        <v>0</v>
      </c>
      <c r="Q65" s="90">
        <v>22.49</v>
      </c>
      <c r="R65" s="43">
        <f t="shared" si="4"/>
        <v>22.49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+'19'!J66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1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04">
        <f t="shared" si="3"/>
        <v>100</v>
      </c>
      <c r="Q66" s="90">
        <v>23.12</v>
      </c>
      <c r="R66" s="43">
        <f t="shared" si="4"/>
        <v>46.24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+'19'!J67</f>
        <v>5</v>
      </c>
      <c r="F67" s="71"/>
      <c r="G67" s="46">
        <f t="shared" si="5"/>
        <v>5</v>
      </c>
      <c r="H67" s="78">
        <v>0</v>
      </c>
      <c r="I67" s="76">
        <v>0</v>
      </c>
      <c r="J67" s="46">
        <f t="shared" si="6"/>
        <v>5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+'19'!J72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+'19'!J74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65">
      <c r="A76" s="10">
        <v>72</v>
      </c>
      <c r="B76" s="119" t="s">
        <v>1402</v>
      </c>
      <c r="C76" s="19" t="s">
        <v>1401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>
        <f>+'19'!J77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4.6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>
        <f>+'19'!J80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>
        <f>+'19'!J81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0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>
        <v>30</v>
      </c>
      <c r="P81" s="104">
        <f t="shared" ref="P81:P172" si="8">SUM(M81-O81)</f>
        <v>25</v>
      </c>
      <c r="Q81" s="90">
        <v>11.58</v>
      </c>
      <c r="R81" s="43">
        <f t="shared" ref="R81:R172" si="9">+K81*Q81</f>
        <v>11.58</v>
      </c>
    </row>
    <row r="82" spans="1:18" ht="24" customHeight="1" x14ac:dyDescent="0.65">
      <c r="A82" s="10">
        <v>78</v>
      </c>
      <c r="B82" s="119" t="s">
        <v>1332</v>
      </c>
      <c r="C82" s="19" t="s">
        <v>1388</v>
      </c>
      <c r="D82" s="10" t="s">
        <v>566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9" t="s">
        <v>1404</v>
      </c>
      <c r="C86" s="19" t="s">
        <v>1403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1429</v>
      </c>
      <c r="D87" s="10" t="s">
        <v>434</v>
      </c>
      <c r="E87" s="64">
        <f>+'19'!J87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1430</v>
      </c>
      <c r="D88" s="10" t="s">
        <v>434</v>
      </c>
      <c r="E88" s="64">
        <f>+'19'!J88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1405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 x14ac:dyDescent="0.65">
      <c r="A90" s="10">
        <v>86</v>
      </c>
      <c r="B90" s="119" t="s">
        <v>1407</v>
      </c>
      <c r="C90" s="19" t="s">
        <v>1406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+'19'!J93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4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9" t="s">
        <v>1408</v>
      </c>
      <c r="C99" s="19" t="s">
        <v>1371</v>
      </c>
      <c r="D99" s="10" t="s">
        <v>566</v>
      </c>
      <c r="E99" s="64">
        <f>+'19'!J99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138">
        <f t="shared" ref="P99:P105" si="26">SUM(M99-O99)</f>
        <v>0</v>
      </c>
      <c r="Q99" s="90"/>
      <c r="R99" s="43">
        <f t="shared" ref="R99:R105" si="27">+K99*Q99</f>
        <v>0</v>
      </c>
    </row>
    <row r="100" spans="1:18" ht="24.6" x14ac:dyDescent="0.65">
      <c r="A100" s="10">
        <v>96</v>
      </c>
      <c r="B100" s="119" t="s">
        <v>1409</v>
      </c>
      <c r="C100" s="19" t="s">
        <v>1384</v>
      </c>
      <c r="D100" s="10" t="s">
        <v>434</v>
      </c>
      <c r="E100" s="64">
        <f>+'19'!J100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 x14ac:dyDescent="0.65">
      <c r="A101" s="10">
        <v>97</v>
      </c>
      <c r="B101" s="119" t="s">
        <v>1410</v>
      </c>
      <c r="C101" s="19" t="s">
        <v>1385</v>
      </c>
      <c r="D101" s="10" t="s">
        <v>434</v>
      </c>
      <c r="E101" s="64">
        <f>+'19'!J101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1399</v>
      </c>
      <c r="D102" s="10" t="s">
        <v>566</v>
      </c>
      <c r="E102" s="64">
        <f>+'19'!J102</f>
        <v>3</v>
      </c>
      <c r="F102" s="71"/>
      <c r="G102" s="46">
        <f t="shared" ref="G102" si="28">E102+F102</f>
        <v>3</v>
      </c>
      <c r="H102" s="78">
        <v>0</v>
      </c>
      <c r="I102" s="76">
        <v>0</v>
      </c>
      <c r="J102" s="46">
        <f t="shared" ref="J102" si="29">+G102-H102-K102-I102</f>
        <v>3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5" customHeight="1" x14ac:dyDescent="0.65">
      <c r="A103" s="10">
        <v>99</v>
      </c>
      <c r="B103" s="119" t="s">
        <v>1411</v>
      </c>
      <c r="C103" s="19" t="s">
        <v>1392</v>
      </c>
      <c r="D103" s="10" t="s">
        <v>1393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65">
      <c r="A104" s="10">
        <v>100</v>
      </c>
      <c r="B104" s="119" t="s">
        <v>1412</v>
      </c>
      <c r="C104" s="19" t="s">
        <v>1391</v>
      </c>
      <c r="D104" s="10" t="s">
        <v>1393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65">
      <c r="A105" s="10">
        <v>101</v>
      </c>
      <c r="B105" s="119" t="s">
        <v>1413</v>
      </c>
      <c r="C105" s="19" t="s">
        <v>1394</v>
      </c>
      <c r="D105" s="10" t="s">
        <v>566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+'19'!J110</f>
        <v>2</v>
      </c>
      <c r="F110" s="71"/>
      <c r="G110" s="46">
        <f t="shared" si="23"/>
        <v>2</v>
      </c>
      <c r="H110" s="78">
        <v>2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+'19'!J111</f>
        <v>3</v>
      </c>
      <c r="F111" s="71"/>
      <c r="G111" s="46">
        <f t="shared" si="23"/>
        <v>3</v>
      </c>
      <c r="H111" s="78">
        <v>3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+'19'!J112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+'19'!J113</f>
        <v>17</v>
      </c>
      <c r="F113" s="71"/>
      <c r="G113" s="46">
        <f t="shared" si="23"/>
        <v>17</v>
      </c>
      <c r="H113" s="78">
        <v>0</v>
      </c>
      <c r="I113" s="76">
        <v>0</v>
      </c>
      <c r="J113" s="46">
        <f t="shared" si="24"/>
        <v>17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4.6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+'19'!J115</f>
        <v>25</v>
      </c>
      <c r="F115" s="71"/>
      <c r="G115" s="46">
        <f t="shared" si="23"/>
        <v>25</v>
      </c>
      <c r="H115" s="78">
        <v>0</v>
      </c>
      <c r="I115" s="76">
        <v>0</v>
      </c>
      <c r="J115" s="46">
        <f t="shared" si="24"/>
        <v>24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>
        <v>10</v>
      </c>
      <c r="P115" s="104">
        <f t="shared" si="8"/>
        <v>50</v>
      </c>
      <c r="Q115" s="90"/>
      <c r="R115" s="43">
        <f t="shared" si="9"/>
        <v>0</v>
      </c>
    </row>
    <row r="116" spans="1:18" ht="24.6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+'19'!J116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+'19'!J117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1414</v>
      </c>
      <c r="D124" s="10" t="s">
        <v>434</v>
      </c>
      <c r="E124" s="64">
        <f>+'19'!J124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+'19'!J125</f>
        <v>5</v>
      </c>
      <c r="F125" s="71"/>
      <c r="G125" s="46">
        <f t="shared" si="23"/>
        <v>5</v>
      </c>
      <c r="H125" s="78">
        <v>0</v>
      </c>
      <c r="I125" s="76">
        <v>0</v>
      </c>
      <c r="J125" s="46">
        <f t="shared" si="24"/>
        <v>5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+'19'!J126</f>
        <v>5</v>
      </c>
      <c r="F126" s="71"/>
      <c r="G126" s="46">
        <f t="shared" si="23"/>
        <v>5</v>
      </c>
      <c r="H126" s="78">
        <v>0</v>
      </c>
      <c r="I126" s="76">
        <v>0</v>
      </c>
      <c r="J126" s="46">
        <f t="shared" si="24"/>
        <v>5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+'19'!J130</f>
        <v>6</v>
      </c>
      <c r="F130" s="71"/>
      <c r="G130" s="46">
        <f t="shared" si="23"/>
        <v>6</v>
      </c>
      <c r="H130" s="78">
        <v>0</v>
      </c>
      <c r="I130" s="76">
        <v>0</v>
      </c>
      <c r="J130" s="46">
        <f t="shared" si="24"/>
        <v>6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+'19'!J131</f>
        <v>2</v>
      </c>
      <c r="F131" s="71">
        <v>4</v>
      </c>
      <c r="G131" s="46">
        <f t="shared" si="23"/>
        <v>6</v>
      </c>
      <c r="H131" s="78">
        <v>0</v>
      </c>
      <c r="I131" s="76">
        <v>0</v>
      </c>
      <c r="J131" s="46">
        <f t="shared" si="24"/>
        <v>5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>
        <v>50</v>
      </c>
      <c r="P131" s="23">
        <f t="shared" si="8"/>
        <v>0</v>
      </c>
      <c r="Q131" s="90">
        <v>9.91</v>
      </c>
      <c r="R131" s="43">
        <f t="shared" si="9"/>
        <v>9.91</v>
      </c>
    </row>
    <row r="132" spans="1:18" ht="24.6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+'19'!J132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+'19'!J133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4.6" x14ac:dyDescent="0.65">
      <c r="A134" s="10">
        <v>130</v>
      </c>
      <c r="B134" s="119" t="s">
        <v>1416</v>
      </c>
      <c r="C134" s="19" t="s">
        <v>1415</v>
      </c>
      <c r="D134" s="10" t="s">
        <v>434</v>
      </c>
      <c r="E134" s="64">
        <f>+'19'!J134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 x14ac:dyDescent="0.65">
      <c r="A135" s="10">
        <v>131</v>
      </c>
      <c r="B135" s="119" t="s">
        <v>1418</v>
      </c>
      <c r="C135" s="19" t="s">
        <v>1417</v>
      </c>
      <c r="D135" s="10" t="s">
        <v>434</v>
      </c>
      <c r="E135" s="64">
        <f>+'19'!J135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 x14ac:dyDescent="0.65">
      <c r="A136" s="10">
        <v>132</v>
      </c>
      <c r="B136" s="119" t="s">
        <v>1420</v>
      </c>
      <c r="C136" s="19" t="s">
        <v>1419</v>
      </c>
      <c r="D136" s="10" t="s">
        <v>434</v>
      </c>
      <c r="E136" s="64">
        <f>+'19'!J136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1421</v>
      </c>
      <c r="D137" s="10" t="s">
        <v>434</v>
      </c>
      <c r="E137" s="64">
        <f>+'19'!J137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+'19'!J170</f>
        <v>2</v>
      </c>
      <c r="F170" s="71"/>
      <c r="G170" s="46">
        <f t="shared" si="30"/>
        <v>2</v>
      </c>
      <c r="H170" s="78">
        <v>0</v>
      </c>
      <c r="I170" s="76">
        <v>0</v>
      </c>
      <c r="J170" s="46">
        <f t="shared" si="31"/>
        <v>2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+'19'!J172</f>
        <v>9</v>
      </c>
      <c r="F172" s="71"/>
      <c r="G172" s="46">
        <f t="shared" si="30"/>
        <v>9</v>
      </c>
      <c r="H172" s="78">
        <v>0</v>
      </c>
      <c r="I172" s="76">
        <v>0</v>
      </c>
      <c r="J172" s="46">
        <f t="shared" si="31"/>
        <v>9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65">
      <c r="A173" s="10">
        <v>169</v>
      </c>
      <c r="B173" s="119" t="s">
        <v>1425</v>
      </c>
      <c r="C173" s="19" t="s">
        <v>1422</v>
      </c>
      <c r="D173" s="10" t="s">
        <v>566</v>
      </c>
      <c r="E173" s="64">
        <f>+'19'!J173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4.6" x14ac:dyDescent="0.65">
      <c r="A174" s="10">
        <v>170</v>
      </c>
      <c r="B174" s="10" t="s">
        <v>978</v>
      </c>
      <c r="C174" s="19" t="s">
        <v>1400</v>
      </c>
      <c r="D174" s="10" t="s">
        <v>566</v>
      </c>
      <c r="E174" s="64">
        <f>+'19'!J174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+'19'!J175</f>
        <v>29</v>
      </c>
      <c r="F175" s="71"/>
      <c r="G175" s="46">
        <f t="shared" si="30"/>
        <v>29</v>
      </c>
      <c r="H175" s="78">
        <v>0</v>
      </c>
      <c r="I175" s="76">
        <v>0</v>
      </c>
      <c r="J175" s="46">
        <f t="shared" si="31"/>
        <v>29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 x14ac:dyDescent="0.65">
      <c r="A176" s="10">
        <v>172</v>
      </c>
      <c r="B176" s="119" t="s">
        <v>1424</v>
      </c>
      <c r="C176" s="19" t="s">
        <v>1423</v>
      </c>
      <c r="D176" s="10" t="s">
        <v>434</v>
      </c>
      <c r="E176" s="64">
        <f>+'19'!J176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+'19'!J180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5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>
        <v>10</v>
      </c>
      <c r="P180" s="104">
        <f t="shared" si="35"/>
        <v>25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+'19'!J185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1387</v>
      </c>
      <c r="D186" s="10" t="s">
        <v>566</v>
      </c>
      <c r="E186" s="64">
        <f>+'19'!J186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9" t="s">
        <v>1426</v>
      </c>
      <c r="C187" s="19" t="s">
        <v>1395</v>
      </c>
      <c r="D187" s="10" t="s">
        <v>566</v>
      </c>
      <c r="E187" s="64">
        <f>+'19'!J187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9" t="s">
        <v>1427</v>
      </c>
      <c r="C188" s="19" t="s">
        <v>1396</v>
      </c>
      <c r="D188" s="10" t="s">
        <v>566</v>
      </c>
      <c r="E188" s="64">
        <f>+'19'!J188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ref="P188:P195" si="38">SUM(M188-O188)</f>
        <v>0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9" t="s">
        <v>1428</v>
      </c>
      <c r="C189" s="19" t="s">
        <v>1397</v>
      </c>
      <c r="D189" s="10" t="s">
        <v>566</v>
      </c>
      <c r="E189" s="64">
        <f>+'19'!J189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38"/>
        <v>0</v>
      </c>
      <c r="Q189" s="92"/>
      <c r="R189" s="43">
        <f>+K189*Q189</f>
        <v>0</v>
      </c>
    </row>
    <row r="190" spans="1:18" ht="24.6" x14ac:dyDescent="0.65">
      <c r="A190" s="10">
        <v>186</v>
      </c>
      <c r="B190" s="119" t="s">
        <v>1206</v>
      </c>
      <c r="C190" s="19" t="s">
        <v>1386</v>
      </c>
      <c r="D190" s="10" t="s">
        <v>606</v>
      </c>
      <c r="E190" s="64">
        <f>+'19'!J190</f>
        <v>6</v>
      </c>
      <c r="F190" s="71"/>
      <c r="G190" s="46">
        <f t="shared" si="30"/>
        <v>6</v>
      </c>
      <c r="H190" s="78">
        <v>0</v>
      </c>
      <c r="I190" s="76">
        <v>0</v>
      </c>
      <c r="J190" s="46">
        <f t="shared" si="31"/>
        <v>6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8"/>
        <v>0</v>
      </c>
      <c r="Q190" s="92"/>
      <c r="R190" s="43">
        <f t="shared" ref="R190" si="39">+K190*Q190</f>
        <v>0</v>
      </c>
    </row>
    <row r="191" spans="1:18" ht="24.6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8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8"/>
        <v>0</v>
      </c>
      <c r="Q192" s="92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+'19'!J193</f>
        <v>7</v>
      </c>
      <c r="F193" s="71"/>
      <c r="G193" s="46">
        <f t="shared" si="30"/>
        <v>7</v>
      </c>
      <c r="H193" s="78">
        <v>0</v>
      </c>
      <c r="I193" s="76">
        <v>0</v>
      </c>
      <c r="J193" s="46">
        <f t="shared" si="31"/>
        <v>3</v>
      </c>
      <c r="K193" s="72">
        <v>4</v>
      </c>
      <c r="L193" s="20">
        <v>60</v>
      </c>
      <c r="M193" s="65">
        <f t="shared" si="34"/>
        <v>240</v>
      </c>
      <c r="N193" s="17" t="s">
        <v>16</v>
      </c>
      <c r="O193" s="18"/>
      <c r="P193" s="104">
        <f t="shared" si="38"/>
        <v>240</v>
      </c>
      <c r="Q193" s="90">
        <v>38</v>
      </c>
      <c r="R193" s="43">
        <f t="shared" si="36"/>
        <v>152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+'19'!J194</f>
        <v>12</v>
      </c>
      <c r="F194" s="71"/>
      <c r="G194" s="46">
        <f t="shared" si="30"/>
        <v>12</v>
      </c>
      <c r="H194" s="78">
        <v>0</v>
      </c>
      <c r="I194" s="76">
        <v>0</v>
      </c>
      <c r="J194" s="46">
        <f t="shared" si="31"/>
        <v>12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8"/>
        <v>0</v>
      </c>
      <c r="Q194" s="90">
        <v>73</v>
      </c>
      <c r="R194" s="43">
        <f t="shared" si="36"/>
        <v>0</v>
      </c>
    </row>
    <row r="195" spans="1:18" ht="24.75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+'19'!J195</f>
        <v>3</v>
      </c>
      <c r="F195" s="71"/>
      <c r="G195" s="46">
        <f t="shared" si="30"/>
        <v>3</v>
      </c>
      <c r="H195" s="78">
        <v>0</v>
      </c>
      <c r="I195" s="76">
        <v>0</v>
      </c>
      <c r="J195" s="46">
        <f t="shared" si="31"/>
        <v>3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8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+'19'!J196</f>
        <v>5</v>
      </c>
      <c r="F196" s="71"/>
      <c r="G196" s="46">
        <f t="shared" si="30"/>
        <v>5</v>
      </c>
      <c r="H196" s="78">
        <v>0</v>
      </c>
      <c r="I196" s="76">
        <v>0</v>
      </c>
      <c r="J196" s="46">
        <f t="shared" si="31"/>
        <v>5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+'19'!J198</f>
        <v>26</v>
      </c>
      <c r="F198" s="71"/>
      <c r="G198" s="46">
        <f t="shared" si="30"/>
        <v>26</v>
      </c>
      <c r="H198" s="78">
        <v>0</v>
      </c>
      <c r="I198" s="76">
        <v>0</v>
      </c>
      <c r="J198" s="46">
        <f t="shared" si="31"/>
        <v>24</v>
      </c>
      <c r="K198" s="72">
        <v>2</v>
      </c>
      <c r="L198" s="20">
        <v>150</v>
      </c>
      <c r="M198" s="65">
        <f t="shared" si="34"/>
        <v>300</v>
      </c>
      <c r="N198" s="17" t="s">
        <v>16</v>
      </c>
      <c r="O198" s="18"/>
      <c r="P198" s="104">
        <f t="shared" si="35"/>
        <v>300</v>
      </c>
      <c r="Q198" s="90">
        <v>64.38</v>
      </c>
      <c r="R198" s="43">
        <f t="shared" si="36"/>
        <v>128.76</v>
      </c>
    </row>
    <row r="199" spans="1:18" ht="24.6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+'19'!J205</f>
        <v>19</v>
      </c>
      <c r="F205" s="71"/>
      <c r="G205" s="46">
        <f t="shared" si="30"/>
        <v>19</v>
      </c>
      <c r="H205" s="78">
        <v>0</v>
      </c>
      <c r="I205" s="76">
        <v>0</v>
      </c>
      <c r="J205" s="46">
        <f t="shared" si="31"/>
        <v>19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1398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2"/>
      <c r="R207" s="43">
        <f t="shared" ref="R207" si="40">+K207*Q207</f>
        <v>0</v>
      </c>
    </row>
    <row r="208" spans="1:18" ht="24.6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+'19'!J209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+'19'!J211</f>
        <v>2</v>
      </c>
      <c r="F211" s="71"/>
      <c r="G211" s="46">
        <f t="shared" si="30"/>
        <v>2</v>
      </c>
      <c r="H211" s="78">
        <v>0</v>
      </c>
      <c r="I211" s="76">
        <v>0</v>
      </c>
      <c r="J211" s="46">
        <f t="shared" si="31"/>
        <v>2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2"/>
      <c r="R215" s="43">
        <f>+K215*Q215</f>
        <v>0</v>
      </c>
    </row>
    <row r="216" spans="1:18" ht="24.6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+'19'!J216</f>
        <v>239</v>
      </c>
      <c r="F216" s="71"/>
      <c r="G216" s="46">
        <f t="shared" si="30"/>
        <v>239</v>
      </c>
      <c r="H216" s="78">
        <v>0</v>
      </c>
      <c r="I216" s="76">
        <v>0</v>
      </c>
      <c r="J216" s="46">
        <f t="shared" si="31"/>
        <v>239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+'19'!J217</f>
        <v>103</v>
      </c>
      <c r="F217" s="71"/>
      <c r="G217" s="46">
        <f t="shared" si="30"/>
        <v>103</v>
      </c>
      <c r="H217" s="78">
        <v>0</v>
      </c>
      <c r="I217" s="76">
        <v>0</v>
      </c>
      <c r="J217" s="46">
        <f t="shared" si="31"/>
        <v>103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+'19'!J218</f>
        <v>8</v>
      </c>
      <c r="F218" s="71"/>
      <c r="G218" s="46">
        <f t="shared" si="30"/>
        <v>8</v>
      </c>
      <c r="H218" s="78">
        <v>0</v>
      </c>
      <c r="I218" s="76">
        <v>0</v>
      </c>
      <c r="J218" s="46">
        <f t="shared" si="31"/>
        <v>8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+'19'!J224</f>
        <v>258</v>
      </c>
      <c r="F224" s="71"/>
      <c r="G224" s="46">
        <f t="shared" si="30"/>
        <v>258</v>
      </c>
      <c r="H224" s="78">
        <v>0</v>
      </c>
      <c r="I224" s="76">
        <v>0</v>
      </c>
      <c r="J224" s="46">
        <f t="shared" si="31"/>
        <v>258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+'19'!J226</f>
        <v>100</v>
      </c>
      <c r="F226" s="71"/>
      <c r="G226" s="46">
        <f t="shared" si="30"/>
        <v>100</v>
      </c>
      <c r="H226" s="78">
        <v>0</v>
      </c>
      <c r="I226" s="76">
        <v>0</v>
      </c>
      <c r="J226" s="46">
        <f t="shared" si="31"/>
        <v>100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+'19'!J227</f>
        <v>146</v>
      </c>
      <c r="F227" s="71"/>
      <c r="G227" s="46">
        <f t="shared" si="30"/>
        <v>146</v>
      </c>
      <c r="H227" s="78">
        <v>0</v>
      </c>
      <c r="I227" s="76">
        <v>0</v>
      </c>
      <c r="J227" s="46">
        <f t="shared" si="31"/>
        <v>146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+'19'!J231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+'19'!J232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+'19'!J234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+'19'!J235</f>
        <v>0</v>
      </c>
      <c r="F235" s="71"/>
      <c r="G235" s="46">
        <f t="shared" ref="G235:G247" si="43">E235+F235</f>
        <v>0</v>
      </c>
      <c r="H235" s="78">
        <v>0</v>
      </c>
      <c r="I235" s="76">
        <v>0</v>
      </c>
      <c r="J235" s="46">
        <f t="shared" ref="J235:J247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2"/>
      <c r="R235" s="43">
        <f t="shared" ref="R235:R247" si="47">+K235*Q235</f>
        <v>0</v>
      </c>
    </row>
    <row r="236" spans="1:18" ht="24.6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2"/>
      <c r="R236" s="43">
        <f t="shared" si="47"/>
        <v>0</v>
      </c>
    </row>
    <row r="237" spans="1:18" ht="24.6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+'19'!J237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2"/>
      <c r="R237" s="43">
        <f t="shared" si="47"/>
        <v>0</v>
      </c>
    </row>
    <row r="238" spans="1:18" ht="24.6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+'19'!J238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2"/>
      <c r="R238" s="43">
        <f t="shared" si="47"/>
        <v>0</v>
      </c>
    </row>
    <row r="239" spans="1:18" ht="24.6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+'19'!J239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2"/>
      <c r="R239" s="43">
        <f t="shared" si="47"/>
        <v>0</v>
      </c>
    </row>
    <row r="240" spans="1:1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+'19'!J240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2"/>
      <c r="R240" s="43">
        <f t="shared" si="47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2"/>
      <c r="R241" s="43">
        <f t="shared" si="47"/>
        <v>0</v>
      </c>
    </row>
    <row r="242" spans="1:18" ht="24.6" x14ac:dyDescent="0.65">
      <c r="A242" s="10">
        <v>238</v>
      </c>
      <c r="B242" s="10"/>
      <c r="C242" s="137" t="s">
        <v>1444</v>
      </c>
      <c r="D242" s="10" t="s">
        <v>805</v>
      </c>
      <c r="E242" s="64">
        <f>+'19'!J242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2"/>
      <c r="R242" s="43">
        <f t="shared" si="47"/>
        <v>0</v>
      </c>
    </row>
    <row r="243" spans="1:18" ht="24.6" x14ac:dyDescent="0.65">
      <c r="A243" s="10">
        <v>239</v>
      </c>
      <c r="B243" s="10"/>
      <c r="C243" s="19" t="s">
        <v>1446</v>
      </c>
      <c r="D243" s="10" t="s">
        <v>434</v>
      </c>
      <c r="E243" s="64">
        <f>+'19'!J243</f>
        <v>1</v>
      </c>
      <c r="F243" s="71"/>
      <c r="G243" s="46">
        <f t="shared" ref="G243:G246" si="48">E243+F243</f>
        <v>1</v>
      </c>
      <c r="H243" s="78">
        <v>0</v>
      </c>
      <c r="I243" s="76">
        <v>0</v>
      </c>
      <c r="J243" s="46">
        <f t="shared" ref="J243:J246" si="49">+G243-H243-K243-I243</f>
        <v>1</v>
      </c>
      <c r="K243" s="72"/>
      <c r="L243" s="20">
        <v>35</v>
      </c>
      <c r="M243" s="65">
        <f t="shared" ref="M243:M246" si="50">+L243*K243</f>
        <v>0</v>
      </c>
      <c r="N243" s="17" t="s">
        <v>16</v>
      </c>
      <c r="O243" s="18"/>
      <c r="P243" s="23">
        <f t="shared" ref="P243:P246" si="51">SUM(M243-O243)</f>
        <v>0</v>
      </c>
      <c r="Q243" s="92"/>
      <c r="R243" s="43">
        <f t="shared" ref="R243:R246" si="52">+K243*Q243</f>
        <v>0</v>
      </c>
    </row>
    <row r="244" spans="1:18" ht="24.6" x14ac:dyDescent="0.65">
      <c r="A244" s="10">
        <v>240</v>
      </c>
      <c r="B244" s="10"/>
      <c r="C244" s="19" t="s">
        <v>1448</v>
      </c>
      <c r="D244" s="10" t="s">
        <v>434</v>
      </c>
      <c r="E244" s="64">
        <f>+'19'!J244</f>
        <v>26</v>
      </c>
      <c r="F244" s="71"/>
      <c r="G244" s="46">
        <f t="shared" si="48"/>
        <v>26</v>
      </c>
      <c r="H244" s="78">
        <v>16</v>
      </c>
      <c r="I244" s="76">
        <v>0</v>
      </c>
      <c r="J244" s="46">
        <f t="shared" si="49"/>
        <v>1</v>
      </c>
      <c r="K244" s="72">
        <v>9</v>
      </c>
      <c r="L244" s="20">
        <v>45</v>
      </c>
      <c r="M244" s="65">
        <f t="shared" si="50"/>
        <v>405</v>
      </c>
      <c r="N244" s="17" t="s">
        <v>16</v>
      </c>
      <c r="O244" s="18">
        <v>335</v>
      </c>
      <c r="P244" s="104">
        <f t="shared" si="51"/>
        <v>70</v>
      </c>
      <c r="Q244" s="92"/>
      <c r="R244" s="43">
        <f t="shared" si="52"/>
        <v>0</v>
      </c>
    </row>
    <row r="245" spans="1:18" ht="24.6" x14ac:dyDescent="0.65">
      <c r="A245" s="10">
        <v>241</v>
      </c>
      <c r="B245" s="10"/>
      <c r="C245" s="19"/>
      <c r="D245" s="10"/>
      <c r="E245" s="64">
        <f>+'19'!J245</f>
        <v>0</v>
      </c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/>
      <c r="M245" s="65">
        <f t="shared" si="50"/>
        <v>0</v>
      </c>
      <c r="N245" s="17" t="s">
        <v>16</v>
      </c>
      <c r="O245" s="18"/>
      <c r="P245" s="23">
        <f t="shared" si="51"/>
        <v>0</v>
      </c>
      <c r="Q245" s="92"/>
      <c r="R245" s="43">
        <f t="shared" si="52"/>
        <v>0</v>
      </c>
    </row>
    <row r="246" spans="1:18" ht="24.6" x14ac:dyDescent="0.65">
      <c r="A246" s="10">
        <v>242</v>
      </c>
      <c r="B246" s="10"/>
      <c r="C246" s="19"/>
      <c r="D246" s="10"/>
      <c r="E246" s="64">
        <f>+'19'!J246</f>
        <v>0</v>
      </c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/>
      <c r="M246" s="65">
        <f t="shared" si="50"/>
        <v>0</v>
      </c>
      <c r="N246" s="17" t="s">
        <v>16</v>
      </c>
      <c r="O246" s="18"/>
      <c r="P246" s="23">
        <f t="shared" si="51"/>
        <v>0</v>
      </c>
      <c r="Q246" s="92"/>
      <c r="R246" s="43">
        <f t="shared" si="52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>
        <f>+'19'!J247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/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2"/>
      <c r="R247" s="43">
        <f t="shared" si="47"/>
        <v>0</v>
      </c>
    </row>
    <row r="248" spans="1:18" ht="24.6" x14ac:dyDescent="0.65">
      <c r="A248" s="10">
        <v>244</v>
      </c>
      <c r="B248" s="10"/>
      <c r="C248" s="19"/>
      <c r="D248" s="10"/>
      <c r="E248" s="64">
        <f>+'19'!J248</f>
        <v>0</v>
      </c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>
        <f>+'19'!J249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>
        <f t="shared" si="42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>
        <f>+'19'!J250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>
        <f>+'19'!J251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>
        <f>+'19'!J252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>
        <f>+'19'!J253</f>
        <v>0</v>
      </c>
      <c r="F253" s="71"/>
      <c r="G253" s="46">
        <f t="shared" ref="G253" si="53">E253+F253</f>
        <v>0</v>
      </c>
      <c r="H253" s="78">
        <v>0</v>
      </c>
      <c r="I253" s="76">
        <v>0</v>
      </c>
      <c r="J253" s="46">
        <f t="shared" ref="J253" si="54">+G253-H253-K253-I253</f>
        <v>0</v>
      </c>
      <c r="K253" s="72"/>
      <c r="L253" s="20"/>
      <c r="M253" s="65">
        <f t="shared" ref="M253" si="55">+L253*K253</f>
        <v>0</v>
      </c>
      <c r="N253" s="17" t="s">
        <v>16</v>
      </c>
      <c r="O253" s="18"/>
      <c r="P253" s="23">
        <f t="shared" ref="P253" si="56">SUM(M253-O253)</f>
        <v>0</v>
      </c>
      <c r="Q253" s="92"/>
      <c r="R253" s="43">
        <f t="shared" ref="R253" si="57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>
        <f>+'19'!J254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3" ht="24.6" x14ac:dyDescent="0.65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58">E257+F257</f>
        <v>0</v>
      </c>
      <c r="H257" s="78">
        <v>0</v>
      </c>
      <c r="I257" s="76">
        <v>0</v>
      </c>
      <c r="J257" s="46">
        <f t="shared" ref="J257" si="59">+G257-H257-K257-I257</f>
        <v>0</v>
      </c>
      <c r="K257" s="72"/>
      <c r="L257" s="20"/>
      <c r="M257" s="65">
        <f t="shared" ref="M257" si="60">+L257*K257</f>
        <v>0</v>
      </c>
      <c r="N257" s="17" t="s">
        <v>16</v>
      </c>
      <c r="O257" s="18"/>
      <c r="P257" s="23">
        <f t="shared" ref="P257" si="61">SUM(M257-O257)</f>
        <v>0</v>
      </c>
      <c r="Q257" s="92"/>
      <c r="R257" s="43">
        <f t="shared" ref="R257" si="62">+K257*Q257</f>
        <v>0</v>
      </c>
    </row>
    <row r="258" spans="1:23" ht="24.6" x14ac:dyDescent="0.65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3" ht="24" customHeight="1" x14ac:dyDescent="0.65">
      <c r="A259" s="10">
        <v>255</v>
      </c>
      <c r="B259" s="10"/>
      <c r="C259" s="19"/>
      <c r="D259" s="10"/>
      <c r="E259" s="64">
        <f>+'19'!J259</f>
        <v>0</v>
      </c>
      <c r="F259" s="71"/>
      <c r="G259" s="46">
        <f t="shared" ref="G259" si="63">E259+F259</f>
        <v>0</v>
      </c>
      <c r="H259" s="78">
        <v>0</v>
      </c>
      <c r="I259" s="76">
        <v>0</v>
      </c>
      <c r="J259" s="46">
        <f t="shared" ref="J259" si="64">+G259-H259-K259-I259</f>
        <v>0</v>
      </c>
      <c r="K259" s="72"/>
      <c r="L259" s="20"/>
      <c r="M259" s="65">
        <f t="shared" ref="M259" si="65">+L259*K259</f>
        <v>0</v>
      </c>
      <c r="N259" s="17" t="s">
        <v>16</v>
      </c>
      <c r="O259" s="18"/>
      <c r="P259" s="23">
        <f t="shared" ref="P259" si="66">SUM(M259-O259)</f>
        <v>0</v>
      </c>
      <c r="Q259" s="92"/>
      <c r="R259" s="43">
        <f t="shared" ref="R259" si="67">+K259*Q259</f>
        <v>0</v>
      </c>
    </row>
    <row r="260" spans="1:23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1644.7099999999998</v>
      </c>
      <c r="S260" s="75"/>
    </row>
    <row r="261" spans="1:23" ht="25.5" customHeight="1" x14ac:dyDescent="0.6">
      <c r="A261" s="1"/>
      <c r="E261" s="1"/>
      <c r="F261" s="1"/>
      <c r="G261" s="24"/>
      <c r="H261" s="25"/>
      <c r="I261" s="25"/>
      <c r="J261" s="24"/>
      <c r="K261" s="189" t="s">
        <v>212</v>
      </c>
      <c r="L261" s="190"/>
      <c r="M261" s="30">
        <f>+O260</f>
        <v>0</v>
      </c>
      <c r="N261" s="27"/>
      <c r="O261" s="29"/>
    </row>
    <row r="262" spans="1:23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4825</v>
      </c>
    </row>
    <row r="263" spans="1:23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3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2035</v>
      </c>
      <c r="O264" s="2">
        <v>400</v>
      </c>
      <c r="P264" s="2">
        <v>250</v>
      </c>
      <c r="Q264" s="88">
        <v>150</v>
      </c>
      <c r="R264" s="2">
        <v>240</v>
      </c>
      <c r="S264" s="2">
        <v>135</v>
      </c>
      <c r="T264" s="2">
        <v>25</v>
      </c>
      <c r="U264" s="2">
        <v>760</v>
      </c>
      <c r="V264" s="2">
        <v>50</v>
      </c>
      <c r="W264" s="2">
        <v>25</v>
      </c>
    </row>
    <row r="265" spans="1:23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855</v>
      </c>
      <c r="P267" s="122" t="s">
        <v>1434</v>
      </c>
      <c r="Q267" s="123" t="s">
        <v>1435</v>
      </c>
      <c r="R267" s="124" t="s">
        <v>1436</v>
      </c>
    </row>
    <row r="268" spans="1:23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1935</v>
      </c>
      <c r="P268" s="125"/>
      <c r="Q268" s="125"/>
      <c r="R268" s="125">
        <v>110</v>
      </c>
    </row>
    <row r="269" spans="1:23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1935</v>
      </c>
      <c r="P269" s="125"/>
      <c r="Q269" s="125"/>
      <c r="R269" s="125"/>
    </row>
    <row r="270" spans="1:23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/>
    </row>
    <row r="271" spans="1:23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  <c r="P271" s="126"/>
      <c r="Q271" s="126"/>
      <c r="R271" s="126"/>
    </row>
    <row r="272" spans="1:23" x14ac:dyDescent="0.6">
      <c r="J272" s="2"/>
      <c r="L272" s="2"/>
      <c r="P272" s="126"/>
      <c r="Q272" s="126"/>
      <c r="R272" s="126"/>
    </row>
    <row r="273" spans="10:18" ht="24.6" x14ac:dyDescent="0.65">
      <c r="J273" s="2"/>
      <c r="L273" s="73" t="s">
        <v>272</v>
      </c>
      <c r="M273" s="2" t="s">
        <v>307</v>
      </c>
      <c r="P273" s="127"/>
      <c r="Q273" s="127"/>
      <c r="R273" s="127"/>
    </row>
    <row r="274" spans="10:18" x14ac:dyDescent="0.6">
      <c r="J274" s="2"/>
      <c r="L274" s="2"/>
      <c r="P274" s="128">
        <f>SUM(P268:P273)</f>
        <v>0</v>
      </c>
      <c r="Q274" s="128">
        <f>SUM(Q268:Q273)</f>
        <v>0</v>
      </c>
      <c r="R274" s="128">
        <f>SUM(R268:R273)</f>
        <v>110</v>
      </c>
    </row>
    <row r="275" spans="10:18" x14ac:dyDescent="0.6">
      <c r="J275" s="2"/>
      <c r="L275" s="2"/>
      <c r="P275" s="129" t="s">
        <v>1437</v>
      </c>
      <c r="Q275" s="130">
        <f>Q274*30/100</f>
        <v>0</v>
      </c>
      <c r="R275" s="130">
        <f>R274*30/100</f>
        <v>33</v>
      </c>
    </row>
    <row r="276" spans="10:18" x14ac:dyDescent="0.6">
      <c r="J276" s="2"/>
      <c r="L276" s="2"/>
      <c r="P276" s="129" t="s">
        <v>1438</v>
      </c>
      <c r="Q276" s="130">
        <f>Q275*7/100</f>
        <v>0</v>
      </c>
      <c r="R276" s="130">
        <f>R275*7/100</f>
        <v>2.31</v>
      </c>
    </row>
    <row r="277" spans="10:18" x14ac:dyDescent="0.6">
      <c r="J277" s="2"/>
      <c r="L277" s="2"/>
      <c r="P277" s="131" t="s">
        <v>5</v>
      </c>
      <c r="Q277" s="132">
        <f>Q274-Q275-Q276</f>
        <v>0</v>
      </c>
      <c r="R277" s="132">
        <f>R274-R275-R276</f>
        <v>74.69</v>
      </c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46"/>
  <sheetViews>
    <sheetView zoomScale="70" zoomScaleNormal="70" workbookViewId="0">
      <pane xSplit="10" ySplit="4" topLeftCell="L191" activePane="bottomRight" state="frozen"/>
      <selection activeCell="C245" sqref="C245"/>
      <selection pane="topRight" activeCell="C245" sqref="C245"/>
      <selection pane="bottomLeft" activeCell="C245" sqref="C245"/>
      <selection pane="bottomRight" activeCell="E210" sqref="E210"/>
    </sheetView>
  </sheetViews>
  <sheetFormatPr defaultColWidth="9" defaultRowHeight="24" x14ac:dyDescent="0.6"/>
  <cols>
    <col min="1" max="1" width="6.69921875" style="2" customWidth="1"/>
    <col min="2" max="2" width="15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4" style="2" bestFit="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78" t="s">
        <v>1431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Q2" s="93"/>
    </row>
    <row r="3" spans="1:18" s="5" customFormat="1" ht="26.4" customHeight="1" x14ac:dyDescent="0.7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4" x14ac:dyDescent="0.7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+'20'!J5</f>
        <v>41</v>
      </c>
      <c r="F5" s="71"/>
      <c r="G5" s="46">
        <f t="shared" ref="G5:G26" si="0">E5+F5</f>
        <v>41</v>
      </c>
      <c r="H5" s="78">
        <v>0</v>
      </c>
      <c r="I5" s="76">
        <v>0</v>
      </c>
      <c r="J5" s="46">
        <f t="shared" ref="J5:J26" si="1">+G5-H5-K5-I5</f>
        <v>41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+'20'!J6</f>
        <v>92</v>
      </c>
      <c r="F6" s="71"/>
      <c r="G6" s="46">
        <f t="shared" si="0"/>
        <v>92</v>
      </c>
      <c r="H6" s="78">
        <v>0</v>
      </c>
      <c r="I6" s="76">
        <v>0</v>
      </c>
      <c r="J6" s="46">
        <f t="shared" si="1"/>
        <v>88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>
        <v>100</v>
      </c>
      <c r="P6" s="104">
        <f t="shared" ref="P6:P80" si="3">SUM(M6-O6)</f>
        <v>300</v>
      </c>
      <c r="Q6" s="90">
        <v>39.29</v>
      </c>
      <c r="R6" s="43">
        <f t="shared" ref="R6:R80" si="4">+K6*Q6</f>
        <v>157.16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+'20'!J11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+'20'!J15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+'20'!J16</f>
        <v>1</v>
      </c>
      <c r="F16" s="71"/>
      <c r="G16" s="46">
        <f t="shared" si="0"/>
        <v>1</v>
      </c>
      <c r="H16" s="78">
        <v>0</v>
      </c>
      <c r="I16" s="76">
        <v>0</v>
      </c>
      <c r="J16" s="46">
        <f t="shared" si="1"/>
        <v>1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+'20'!J18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+'20'!J19</f>
        <v>7</v>
      </c>
      <c r="F19" s="71"/>
      <c r="G19" s="46">
        <f t="shared" si="0"/>
        <v>7</v>
      </c>
      <c r="H19" s="78">
        <v>0</v>
      </c>
      <c r="I19" s="76">
        <v>0</v>
      </c>
      <c r="J19" s="46">
        <f t="shared" si="1"/>
        <v>7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+'20'!J20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+'20'!J22</f>
        <v>43</v>
      </c>
      <c r="F22" s="71"/>
      <c r="G22" s="46">
        <f t="shared" si="0"/>
        <v>43</v>
      </c>
      <c r="H22" s="78">
        <v>0</v>
      </c>
      <c r="I22" s="76">
        <v>0</v>
      </c>
      <c r="J22" s="46">
        <f t="shared" si="1"/>
        <v>41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4">
        <f t="shared" si="3"/>
        <v>200</v>
      </c>
      <c r="Q22" s="90">
        <v>26.6</v>
      </c>
      <c r="R22" s="43">
        <f t="shared" si="4"/>
        <v>53.2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+'20'!J26</f>
        <v>5</v>
      </c>
      <c r="F26" s="71"/>
      <c r="G26" s="46">
        <f t="shared" si="0"/>
        <v>5</v>
      </c>
      <c r="H26" s="78">
        <v>0</v>
      </c>
      <c r="I26" s="76">
        <v>0</v>
      </c>
      <c r="J26" s="46">
        <f t="shared" si="1"/>
        <v>5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+'20'!J27</f>
        <v>5</v>
      </c>
      <c r="F27" s="71"/>
      <c r="G27" s="46">
        <f t="shared" ref="G27:G93" si="5">E27+F27</f>
        <v>5</v>
      </c>
      <c r="H27" s="78">
        <v>0</v>
      </c>
      <c r="I27" s="76">
        <v>0</v>
      </c>
      <c r="J27" s="46">
        <f t="shared" ref="J27:J93" si="6">+G27-H27-K27-I27</f>
        <v>5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+'20'!J28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+'20'!J29</f>
        <v>5</v>
      </c>
      <c r="F29" s="71"/>
      <c r="G29" s="46">
        <f t="shared" si="5"/>
        <v>5</v>
      </c>
      <c r="H29" s="78">
        <v>0</v>
      </c>
      <c r="I29" s="76">
        <v>0</v>
      </c>
      <c r="J29" s="46">
        <f t="shared" si="6"/>
        <v>5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+'20'!J31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15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+'20'!J32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4">
        <f t="shared" si="3"/>
        <v>260</v>
      </c>
      <c r="Q32" s="90">
        <v>46.37</v>
      </c>
      <c r="R32" s="43">
        <f t="shared" si="4"/>
        <v>92.74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+'20'!J33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+'20'!J34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3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04">
        <f t="shared" si="3"/>
        <v>130</v>
      </c>
      <c r="Q34" s="90">
        <v>38.07</v>
      </c>
      <c r="R34" s="43">
        <f t="shared" si="4"/>
        <v>38.07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+'20'!J35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+'20'!J39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+'20'!J40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+'20'!J41</f>
        <v>2</v>
      </c>
      <c r="F41" s="71">
        <v>4</v>
      </c>
      <c r="G41" s="46">
        <f t="shared" si="5"/>
        <v>6</v>
      </c>
      <c r="H41" s="78">
        <v>0</v>
      </c>
      <c r="I41" s="76">
        <v>0</v>
      </c>
      <c r="J41" s="46">
        <f t="shared" si="6"/>
        <v>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+'20'!J46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+'20'!J47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+'20'!J48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+'20'!J49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+'20'!J50</f>
        <v>11</v>
      </c>
      <c r="F50" s="71"/>
      <c r="G50" s="46">
        <f t="shared" si="5"/>
        <v>11</v>
      </c>
      <c r="H50" s="78">
        <v>0</v>
      </c>
      <c r="I50" s="76">
        <v>0</v>
      </c>
      <c r="J50" s="46">
        <f t="shared" si="6"/>
        <v>11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+'20'!J51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+'20'!J53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+'20'!J55</f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+'20'!J57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+'20'!J58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+'20'!J59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+'20'!J62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+'20'!J64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+'20'!J65</f>
        <v>9</v>
      </c>
      <c r="F65" s="71"/>
      <c r="G65" s="46">
        <f t="shared" si="5"/>
        <v>9</v>
      </c>
      <c r="H65" s="78">
        <v>0</v>
      </c>
      <c r="I65" s="76">
        <v>0</v>
      </c>
      <c r="J65" s="46">
        <f t="shared" si="6"/>
        <v>7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>
        <v>50</v>
      </c>
      <c r="P65" s="104">
        <f t="shared" si="3"/>
        <v>50</v>
      </c>
      <c r="Q65" s="90">
        <v>22.49</v>
      </c>
      <c r="R65" s="43">
        <f t="shared" si="4"/>
        <v>44.98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+'20'!J66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+'20'!J67</f>
        <v>5</v>
      </c>
      <c r="F67" s="71"/>
      <c r="G67" s="46">
        <f t="shared" si="5"/>
        <v>5</v>
      </c>
      <c r="H67" s="78">
        <v>0</v>
      </c>
      <c r="I67" s="76">
        <v>0</v>
      </c>
      <c r="J67" s="46">
        <f t="shared" si="6"/>
        <v>5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+'20'!J72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+'20'!J74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65">
      <c r="A76" s="10">
        <v>72</v>
      </c>
      <c r="B76" s="119" t="s">
        <v>1402</v>
      </c>
      <c r="C76" s="19" t="s">
        <v>1401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>
        <f>+'20'!J77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4.6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>
        <f>+'20'!J80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>
        <f>+'20'!J81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9" t="s">
        <v>1332</v>
      </c>
      <c r="C82" s="19" t="s">
        <v>1388</v>
      </c>
      <c r="D82" s="10" t="s">
        <v>566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4.6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9" t="s">
        <v>1404</v>
      </c>
      <c r="C86" s="19" t="s">
        <v>1403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1429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1430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1405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4.6" x14ac:dyDescent="0.65">
      <c r="A90" s="10">
        <v>86</v>
      </c>
      <c r="B90" s="119" t="s">
        <v>1407</v>
      </c>
      <c r="C90" s="19" t="s">
        <v>1406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4.6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4.6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4.6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+'20'!J93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4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4.6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9" t="s">
        <v>1408</v>
      </c>
      <c r="C99" s="19" t="s">
        <v>1371</v>
      </c>
      <c r="D99" s="10" t="s">
        <v>566</v>
      </c>
      <c r="E99" s="64">
        <f>+'20'!J99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4.6" x14ac:dyDescent="0.65">
      <c r="A100" s="10">
        <v>96</v>
      </c>
      <c r="B100" s="119" t="s">
        <v>1409</v>
      </c>
      <c r="C100" s="19" t="s">
        <v>1384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4.6" x14ac:dyDescent="0.65">
      <c r="A101" s="10">
        <v>97</v>
      </c>
      <c r="B101" s="119" t="s">
        <v>1410</v>
      </c>
      <c r="C101" s="19" t="s">
        <v>1385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1399</v>
      </c>
      <c r="D102" s="10" t="s">
        <v>566</v>
      </c>
      <c r="E102" s="64">
        <f>+'20'!J102</f>
        <v>3</v>
      </c>
      <c r="F102" s="71"/>
      <c r="G102" s="46">
        <f t="shared" ref="G102" si="28">E102+F102</f>
        <v>3</v>
      </c>
      <c r="H102" s="78">
        <v>0</v>
      </c>
      <c r="I102" s="76">
        <v>0</v>
      </c>
      <c r="J102" s="46">
        <f t="shared" ref="J102" si="29">+G102-H102-K102-I102</f>
        <v>3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5" customHeight="1" x14ac:dyDescent="0.65">
      <c r="A103" s="10">
        <v>99</v>
      </c>
      <c r="B103" s="119" t="s">
        <v>1411</v>
      </c>
      <c r="C103" s="19" t="s">
        <v>1392</v>
      </c>
      <c r="D103" s="10" t="s">
        <v>1393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65">
      <c r="A104" s="10">
        <v>100</v>
      </c>
      <c r="B104" s="119" t="s">
        <v>1412</v>
      </c>
      <c r="C104" s="19" t="s">
        <v>1391</v>
      </c>
      <c r="D104" s="10" t="s">
        <v>1393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65">
      <c r="A105" s="10">
        <v>101</v>
      </c>
      <c r="B105" s="119" t="s">
        <v>1413</v>
      </c>
      <c r="C105" s="19" t="s">
        <v>1394</v>
      </c>
      <c r="D105" s="10" t="s">
        <v>566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4.6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+'20'!J112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4.6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+'20'!J113</f>
        <v>17</v>
      </c>
      <c r="F113" s="71"/>
      <c r="G113" s="46">
        <f t="shared" si="23"/>
        <v>17</v>
      </c>
      <c r="H113" s="78">
        <v>0</v>
      </c>
      <c r="I113" s="76">
        <v>0</v>
      </c>
      <c r="J113" s="46">
        <f t="shared" si="24"/>
        <v>17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4.6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+'20'!J115</f>
        <v>24</v>
      </c>
      <c r="F115" s="71"/>
      <c r="G115" s="46">
        <f t="shared" si="23"/>
        <v>24</v>
      </c>
      <c r="H115" s="78">
        <v>0</v>
      </c>
      <c r="I115" s="76">
        <v>0</v>
      </c>
      <c r="J115" s="46">
        <f t="shared" si="24"/>
        <v>24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4.6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+'20'!J116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+'20'!J117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4.6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1414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4.6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+'20'!J125</f>
        <v>5</v>
      </c>
      <c r="F125" s="71"/>
      <c r="G125" s="46">
        <f t="shared" si="23"/>
        <v>5</v>
      </c>
      <c r="H125" s="78">
        <v>0</v>
      </c>
      <c r="I125" s="76">
        <v>0</v>
      </c>
      <c r="J125" s="46">
        <f t="shared" si="24"/>
        <v>5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+'20'!J126</f>
        <v>5</v>
      </c>
      <c r="F126" s="71"/>
      <c r="G126" s="46">
        <f t="shared" si="23"/>
        <v>5</v>
      </c>
      <c r="H126" s="78">
        <v>0</v>
      </c>
      <c r="I126" s="76">
        <v>0</v>
      </c>
      <c r="J126" s="46">
        <f t="shared" si="24"/>
        <v>5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4.6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4.6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4.6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+'20'!J130</f>
        <v>6</v>
      </c>
      <c r="F130" s="71"/>
      <c r="G130" s="46">
        <f t="shared" si="23"/>
        <v>6</v>
      </c>
      <c r="H130" s="78">
        <v>0</v>
      </c>
      <c r="I130" s="76">
        <v>0</v>
      </c>
      <c r="J130" s="46">
        <f t="shared" si="24"/>
        <v>6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+'20'!J131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+'20'!J132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4.6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+'20'!J133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4.6" x14ac:dyDescent="0.65">
      <c r="A134" s="10">
        <v>130</v>
      </c>
      <c r="B134" s="119" t="s">
        <v>1416</v>
      </c>
      <c r="C134" s="19" t="s">
        <v>1415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4.6" x14ac:dyDescent="0.65">
      <c r="A135" s="10">
        <v>131</v>
      </c>
      <c r="B135" s="119" t="s">
        <v>1418</v>
      </c>
      <c r="C135" s="19" t="s">
        <v>1417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4.6" x14ac:dyDescent="0.65">
      <c r="A136" s="10">
        <v>132</v>
      </c>
      <c r="B136" s="119" t="s">
        <v>1420</v>
      </c>
      <c r="C136" s="19" t="s">
        <v>1419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1421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4.6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4.6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4.6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4.6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4.6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4.6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4.6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+'20'!J170</f>
        <v>2</v>
      </c>
      <c r="F170" s="71"/>
      <c r="G170" s="46">
        <f t="shared" si="30"/>
        <v>2</v>
      </c>
      <c r="H170" s="78">
        <v>0</v>
      </c>
      <c r="I170" s="76">
        <v>0</v>
      </c>
      <c r="J170" s="46">
        <f t="shared" si="31"/>
        <v>2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4.6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+'20'!J172</f>
        <v>9</v>
      </c>
      <c r="F172" s="71"/>
      <c r="G172" s="46">
        <f t="shared" si="30"/>
        <v>9</v>
      </c>
      <c r="H172" s="78">
        <v>0</v>
      </c>
      <c r="I172" s="76">
        <v>0</v>
      </c>
      <c r="J172" s="46">
        <f t="shared" si="31"/>
        <v>9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65">
      <c r="A173" s="10">
        <v>169</v>
      </c>
      <c r="B173" s="119" t="s">
        <v>1425</v>
      </c>
      <c r="C173" s="19" t="s">
        <v>1422</v>
      </c>
      <c r="D173" s="10" t="s">
        <v>566</v>
      </c>
      <c r="E173" s="64">
        <f>+'20'!J173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4.6" x14ac:dyDescent="0.65">
      <c r="A174" s="10">
        <v>170</v>
      </c>
      <c r="B174" s="10" t="s">
        <v>978</v>
      </c>
      <c r="C174" s="19" t="s">
        <v>1400</v>
      </c>
      <c r="D174" s="10" t="s">
        <v>566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+'20'!J175</f>
        <v>29</v>
      </c>
      <c r="F175" s="71"/>
      <c r="G175" s="46">
        <f t="shared" si="30"/>
        <v>29</v>
      </c>
      <c r="H175" s="78">
        <v>0</v>
      </c>
      <c r="I175" s="76">
        <v>0</v>
      </c>
      <c r="J175" s="46">
        <f t="shared" si="31"/>
        <v>29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 x14ac:dyDescent="0.65">
      <c r="A176" s="10">
        <v>172</v>
      </c>
      <c r="B176" s="119" t="s">
        <v>1424</v>
      </c>
      <c r="C176" s="19" t="s">
        <v>1423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4.6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+'20'!J180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4.6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4.6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1387</v>
      </c>
      <c r="D186" s="10" t="s">
        <v>566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9" t="s">
        <v>1426</v>
      </c>
      <c r="C187" s="19" t="s">
        <v>1395</v>
      </c>
      <c r="D187" s="10" t="s">
        <v>566</v>
      </c>
      <c r="E187" s="64">
        <f>+'20'!J187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" customHeight="1" x14ac:dyDescent="0.65">
      <c r="A188" s="10">
        <v>184</v>
      </c>
      <c r="B188" s="119" t="s">
        <v>1427</v>
      </c>
      <c r="C188" s="19" t="s">
        <v>1396</v>
      </c>
      <c r="D188" s="10" t="s">
        <v>566</v>
      </c>
      <c r="E188" s="64">
        <f>+'20'!J188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" customHeight="1" x14ac:dyDescent="0.65">
      <c r="A189" s="10">
        <v>185</v>
      </c>
      <c r="B189" s="119" t="s">
        <v>1428</v>
      </c>
      <c r="C189" s="19" t="s">
        <v>1397</v>
      </c>
      <c r="D189" s="10" t="s">
        <v>566</v>
      </c>
      <c r="E189" s="64">
        <f>+'20'!J189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4.6" x14ac:dyDescent="0.65">
      <c r="A190" s="10">
        <v>186</v>
      </c>
      <c r="B190" s="119" t="s">
        <v>1206</v>
      </c>
      <c r="C190" s="19" t="s">
        <v>1386</v>
      </c>
      <c r="D190" s="10" t="s">
        <v>606</v>
      </c>
      <c r="E190" s="64">
        <f>+'20'!J190</f>
        <v>6</v>
      </c>
      <c r="F190" s="71"/>
      <c r="G190" s="46">
        <f t="shared" si="30"/>
        <v>6</v>
      </c>
      <c r="H190" s="78">
        <v>0</v>
      </c>
      <c r="I190" s="76">
        <v>0</v>
      </c>
      <c r="J190" s="46">
        <f t="shared" si="31"/>
        <v>6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+'20'!J193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1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4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+'20'!J194</f>
        <v>12</v>
      </c>
      <c r="F194" s="71"/>
      <c r="G194" s="46">
        <f t="shared" si="30"/>
        <v>12</v>
      </c>
      <c r="H194" s="78">
        <v>0</v>
      </c>
      <c r="I194" s="76">
        <v>0</v>
      </c>
      <c r="J194" s="46">
        <f t="shared" si="31"/>
        <v>12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+'20'!J195</f>
        <v>3</v>
      </c>
      <c r="F195" s="71"/>
      <c r="G195" s="46">
        <f t="shared" si="30"/>
        <v>3</v>
      </c>
      <c r="H195" s="78">
        <v>0</v>
      </c>
      <c r="I195" s="76">
        <v>0</v>
      </c>
      <c r="J195" s="46">
        <f t="shared" si="31"/>
        <v>3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+'20'!J196</f>
        <v>5</v>
      </c>
      <c r="F196" s="71"/>
      <c r="G196" s="46">
        <f t="shared" si="30"/>
        <v>5</v>
      </c>
      <c r="H196" s="78">
        <v>0</v>
      </c>
      <c r="I196" s="76">
        <v>0</v>
      </c>
      <c r="J196" s="46">
        <f t="shared" si="31"/>
        <v>5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+'20'!J198</f>
        <v>24</v>
      </c>
      <c r="F198" s="71"/>
      <c r="G198" s="46">
        <f t="shared" si="30"/>
        <v>24</v>
      </c>
      <c r="H198" s="78">
        <v>0</v>
      </c>
      <c r="I198" s="76">
        <v>0</v>
      </c>
      <c r="J198" s="46">
        <f t="shared" si="31"/>
        <v>21</v>
      </c>
      <c r="K198" s="72">
        <v>3</v>
      </c>
      <c r="L198" s="20">
        <v>150</v>
      </c>
      <c r="M198" s="65">
        <f t="shared" si="34"/>
        <v>450</v>
      </c>
      <c r="N198" s="17" t="s">
        <v>16</v>
      </c>
      <c r="O198" s="18"/>
      <c r="P198" s="104">
        <f t="shared" si="35"/>
        <v>450</v>
      </c>
      <c r="Q198" s="90">
        <v>64.38</v>
      </c>
      <c r="R198" s="43">
        <f t="shared" si="36"/>
        <v>193.14</v>
      </c>
    </row>
    <row r="199" spans="1:18" ht="24.6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4.6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4.6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4.6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4.6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4.6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4.6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+'20'!J205</f>
        <v>19</v>
      </c>
      <c r="F205" s="71"/>
      <c r="G205" s="46">
        <f t="shared" si="30"/>
        <v>19</v>
      </c>
      <c r="H205" s="78">
        <v>0</v>
      </c>
      <c r="I205" s="76">
        <v>0</v>
      </c>
      <c r="J205" s="46">
        <f t="shared" si="31"/>
        <v>19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4.6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1398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+'20'!J211</f>
        <v>2</v>
      </c>
      <c r="F211" s="71"/>
      <c r="G211" s="46">
        <f t="shared" si="30"/>
        <v>2</v>
      </c>
      <c r="H211" s="78">
        <v>0</v>
      </c>
      <c r="I211" s="76">
        <v>0</v>
      </c>
      <c r="J211" s="46">
        <f t="shared" si="31"/>
        <v>2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4.6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+'20'!J216</f>
        <v>239</v>
      </c>
      <c r="F216" s="71"/>
      <c r="G216" s="46">
        <f t="shared" si="30"/>
        <v>239</v>
      </c>
      <c r="H216" s="78">
        <v>0</v>
      </c>
      <c r="I216" s="76">
        <v>0</v>
      </c>
      <c r="J216" s="46">
        <f t="shared" si="31"/>
        <v>239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4.6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+'20'!J217</f>
        <v>103</v>
      </c>
      <c r="F217" s="71"/>
      <c r="G217" s="46">
        <f t="shared" si="30"/>
        <v>103</v>
      </c>
      <c r="H217" s="78">
        <v>0</v>
      </c>
      <c r="I217" s="76">
        <v>0</v>
      </c>
      <c r="J217" s="46">
        <f t="shared" si="31"/>
        <v>103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4.6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+'20'!J218</f>
        <v>8</v>
      </c>
      <c r="F218" s="71"/>
      <c r="G218" s="46">
        <f t="shared" si="30"/>
        <v>8</v>
      </c>
      <c r="H218" s="78">
        <v>0</v>
      </c>
      <c r="I218" s="76">
        <v>0</v>
      </c>
      <c r="J218" s="46">
        <f t="shared" si="31"/>
        <v>8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4.6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4.6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4.6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4.6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4.6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+'20'!J224</f>
        <v>258</v>
      </c>
      <c r="F224" s="71"/>
      <c r="G224" s="46">
        <f t="shared" si="30"/>
        <v>258</v>
      </c>
      <c r="H224" s="78">
        <v>0</v>
      </c>
      <c r="I224" s="76">
        <v>0</v>
      </c>
      <c r="J224" s="46">
        <f t="shared" si="31"/>
        <v>258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4.6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4.6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+'20'!J226</f>
        <v>100</v>
      </c>
      <c r="F226" s="71"/>
      <c r="G226" s="46">
        <f t="shared" si="30"/>
        <v>100</v>
      </c>
      <c r="H226" s="78">
        <v>0</v>
      </c>
      <c r="I226" s="76">
        <v>0</v>
      </c>
      <c r="J226" s="46">
        <f t="shared" si="31"/>
        <v>100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4.6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+'20'!J227</f>
        <v>146</v>
      </c>
      <c r="F227" s="71"/>
      <c r="G227" s="46">
        <f t="shared" si="30"/>
        <v>146</v>
      </c>
      <c r="H227" s="78">
        <v>0</v>
      </c>
      <c r="I227" s="76">
        <v>0</v>
      </c>
      <c r="J227" s="46">
        <f t="shared" si="31"/>
        <v>146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4.6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4.6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4.6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4.6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4.6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4.6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4.6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4.6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+'20'!J235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4.6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4.6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4.6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4.6" x14ac:dyDescent="0.65">
      <c r="A242" s="10">
        <v>238</v>
      </c>
      <c r="B242" s="10"/>
      <c r="C242" s="137" t="s">
        <v>1444</v>
      </c>
      <c r="D242" s="10" t="s">
        <v>805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1446</v>
      </c>
      <c r="D243" s="10" t="s">
        <v>434</v>
      </c>
      <c r="E243" s="64">
        <f>+'20'!J243</f>
        <v>1</v>
      </c>
      <c r="F243" s="71"/>
      <c r="G243" s="46">
        <f t="shared" ref="G243:G246" si="47">E243+F243</f>
        <v>1</v>
      </c>
      <c r="H243" s="78">
        <v>0</v>
      </c>
      <c r="I243" s="76">
        <v>0</v>
      </c>
      <c r="J243" s="46">
        <f t="shared" ref="J243:J246" si="48">+G243-H243-K243-I243</f>
        <v>1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1448</v>
      </c>
      <c r="D244" s="10" t="s">
        <v>434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4.6" x14ac:dyDescent="0.65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4.6" x14ac:dyDescent="0.65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4.6" x14ac:dyDescent="0.65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4.6" x14ac:dyDescent="0.65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4.6" x14ac:dyDescent="0.65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655.29</v>
      </c>
      <c r="S260" s="75"/>
    </row>
    <row r="261" spans="1:19" ht="25.5" customHeight="1" x14ac:dyDescent="0.6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1660</v>
      </c>
    </row>
    <row r="263" spans="1:19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370</v>
      </c>
      <c r="O264" s="2">
        <v>200</v>
      </c>
      <c r="P264" s="2">
        <v>120</v>
      </c>
      <c r="Q264" s="2">
        <v>50</v>
      </c>
    </row>
    <row r="265" spans="1:19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150</v>
      </c>
      <c r="P267" s="122" t="s">
        <v>1434</v>
      </c>
      <c r="Q267" s="123" t="s">
        <v>1435</v>
      </c>
      <c r="R267" s="124" t="s">
        <v>1436</v>
      </c>
    </row>
    <row r="268" spans="1:19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1140</v>
      </c>
      <c r="P268" s="125"/>
      <c r="Q268" s="125"/>
      <c r="R268" s="125">
        <v>200</v>
      </c>
    </row>
    <row r="269" spans="1:19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1140</v>
      </c>
      <c r="P269" s="125"/>
      <c r="Q269" s="125"/>
      <c r="R269" s="125"/>
    </row>
    <row r="270" spans="1:19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/>
    </row>
    <row r="271" spans="1:19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  <c r="P271" s="126"/>
      <c r="Q271" s="126"/>
      <c r="R271" s="126"/>
    </row>
    <row r="272" spans="1:19" x14ac:dyDescent="0.6">
      <c r="J272" s="2"/>
      <c r="L272" s="2"/>
      <c r="P272" s="126"/>
      <c r="Q272" s="126"/>
      <c r="R272" s="126"/>
    </row>
    <row r="273" spans="10:18" ht="24.6" x14ac:dyDescent="0.65">
      <c r="J273" s="2"/>
      <c r="L273" s="73" t="s">
        <v>272</v>
      </c>
      <c r="M273" s="2" t="s">
        <v>307</v>
      </c>
      <c r="P273" s="127"/>
      <c r="Q273" s="127"/>
      <c r="R273" s="127"/>
    </row>
    <row r="274" spans="10:18" x14ac:dyDescent="0.6">
      <c r="J274" s="2"/>
      <c r="L274" s="2"/>
      <c r="P274" s="128">
        <f>SUM(P268:P273)</f>
        <v>0</v>
      </c>
      <c r="Q274" s="128">
        <f>SUM(Q268:Q273)</f>
        <v>0</v>
      </c>
      <c r="R274" s="128">
        <f>SUM(R268:R273)</f>
        <v>200</v>
      </c>
    </row>
    <row r="275" spans="10:18" x14ac:dyDescent="0.6">
      <c r="J275" s="2"/>
      <c r="L275" s="2"/>
      <c r="P275" s="129" t="s">
        <v>1437</v>
      </c>
      <c r="Q275" s="130">
        <f>Q274*30/100</f>
        <v>0</v>
      </c>
      <c r="R275" s="130">
        <f>R274*30/100</f>
        <v>60</v>
      </c>
    </row>
    <row r="276" spans="10:18" x14ac:dyDescent="0.6">
      <c r="J276" s="2"/>
      <c r="L276" s="2"/>
      <c r="P276" s="129" t="s">
        <v>1438</v>
      </c>
      <c r="Q276" s="130">
        <f>Q275*7/100</f>
        <v>0</v>
      </c>
      <c r="R276" s="130">
        <f>R275*7/100</f>
        <v>4.2</v>
      </c>
    </row>
    <row r="277" spans="10:18" x14ac:dyDescent="0.6">
      <c r="J277" s="2"/>
      <c r="L277" s="2"/>
      <c r="P277" s="131" t="s">
        <v>5</v>
      </c>
      <c r="Q277" s="132">
        <f>Q274-Q275-Q276</f>
        <v>0</v>
      </c>
      <c r="R277" s="132">
        <f>R274-R275-R276</f>
        <v>135.80000000000001</v>
      </c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C245" sqref="C245"/>
      <selection pane="topRight" activeCell="C245" sqref="C245"/>
      <selection pane="bottomLeft" activeCell="C245" sqref="C245"/>
      <selection pane="bottomRight" activeCell="F15" sqref="F15"/>
    </sheetView>
  </sheetViews>
  <sheetFormatPr defaultColWidth="9" defaultRowHeight="24" x14ac:dyDescent="0.6"/>
  <cols>
    <col min="1" max="1" width="6.69921875" style="2" customWidth="1"/>
    <col min="2" max="2" width="15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4" style="2" bestFit="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78" t="s">
        <v>1431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Q2" s="93"/>
    </row>
    <row r="3" spans="1:18" s="5" customFormat="1" ht="26.4" customHeight="1" x14ac:dyDescent="0.7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4" x14ac:dyDescent="0.7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+'21'!J5</f>
        <v>41</v>
      </c>
      <c r="F5" s="71"/>
      <c r="G5" s="46">
        <f t="shared" ref="G5:G26" si="0">E5+F5</f>
        <v>41</v>
      </c>
      <c r="H5" s="78">
        <v>0</v>
      </c>
      <c r="I5" s="76">
        <v>0</v>
      </c>
      <c r="J5" s="46">
        <f t="shared" ref="J5:J26" si="1">+G5-H5-K5-I5</f>
        <v>20</v>
      </c>
      <c r="K5" s="72">
        <v>21</v>
      </c>
      <c r="L5" s="15">
        <v>50</v>
      </c>
      <c r="M5" s="65">
        <f>+L5*K5</f>
        <v>1050</v>
      </c>
      <c r="N5" s="17" t="s">
        <v>16</v>
      </c>
      <c r="O5" s="18">
        <v>210</v>
      </c>
      <c r="P5" s="104">
        <f>SUM(M5-O5)</f>
        <v>840</v>
      </c>
      <c r="Q5" s="90">
        <v>22.48</v>
      </c>
      <c r="R5" s="43">
        <f>+K5*Q5</f>
        <v>472.08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+'21'!J6</f>
        <v>88</v>
      </c>
      <c r="F6" s="71"/>
      <c r="G6" s="46">
        <f t="shared" si="0"/>
        <v>88</v>
      </c>
      <c r="H6" s="78">
        <v>0</v>
      </c>
      <c r="I6" s="76">
        <v>0</v>
      </c>
      <c r="J6" s="46">
        <f t="shared" si="1"/>
        <v>84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>
        <v>200</v>
      </c>
      <c r="P6" s="104">
        <f t="shared" ref="P6:P80" si="3">SUM(M6-O6)</f>
        <v>200</v>
      </c>
      <c r="Q6" s="90">
        <v>39.29</v>
      </c>
      <c r="R6" s="43">
        <f t="shared" ref="R6:R80" si="4">+K6*Q6</f>
        <v>157.16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+'21'!J11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+'21'!J14</f>
        <v>0</v>
      </c>
      <c r="F14" s="71">
        <v>1</v>
      </c>
      <c r="G14" s="46">
        <f t="shared" si="0"/>
        <v>1</v>
      </c>
      <c r="H14" s="78">
        <v>0</v>
      </c>
      <c r="I14" s="76">
        <v>0</v>
      </c>
      <c r="J14" s="46">
        <f t="shared" si="1"/>
        <v>0</v>
      </c>
      <c r="K14" s="72">
        <v>1</v>
      </c>
      <c r="L14" s="15">
        <v>50</v>
      </c>
      <c r="M14" s="65">
        <f t="shared" si="2"/>
        <v>50</v>
      </c>
      <c r="N14" s="17" t="s">
        <v>16</v>
      </c>
      <c r="O14" s="18">
        <v>10</v>
      </c>
      <c r="P14" s="104">
        <f t="shared" si="3"/>
        <v>40</v>
      </c>
      <c r="Q14" s="90">
        <v>21.22</v>
      </c>
      <c r="R14" s="43">
        <f t="shared" si="4"/>
        <v>21.22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+'21'!J15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+'21'!J16</f>
        <v>1</v>
      </c>
      <c r="F16" s="71"/>
      <c r="G16" s="46">
        <f t="shared" si="0"/>
        <v>1</v>
      </c>
      <c r="H16" s="78">
        <v>0</v>
      </c>
      <c r="I16" s="76">
        <v>0</v>
      </c>
      <c r="J16" s="46">
        <f t="shared" si="1"/>
        <v>1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+'21'!J18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1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10</v>
      </c>
      <c r="P18" s="104">
        <f t="shared" si="3"/>
        <v>40</v>
      </c>
      <c r="Q18" s="90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+'21'!J19</f>
        <v>7</v>
      </c>
      <c r="F19" s="71"/>
      <c r="G19" s="46">
        <f t="shared" si="0"/>
        <v>7</v>
      </c>
      <c r="H19" s="78">
        <v>0</v>
      </c>
      <c r="I19" s="76">
        <v>0</v>
      </c>
      <c r="J19" s="46">
        <f t="shared" si="1"/>
        <v>7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+'21'!J20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+'21'!J21</f>
        <v>0</v>
      </c>
      <c r="F21" s="71">
        <v>3</v>
      </c>
      <c r="G21" s="46">
        <f t="shared" si="0"/>
        <v>3</v>
      </c>
      <c r="H21" s="78">
        <v>2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+'21'!J22</f>
        <v>41</v>
      </c>
      <c r="F22" s="71"/>
      <c r="G22" s="46">
        <f t="shared" si="0"/>
        <v>41</v>
      </c>
      <c r="H22" s="78">
        <v>0</v>
      </c>
      <c r="I22" s="76">
        <v>0</v>
      </c>
      <c r="J22" s="46">
        <f t="shared" si="1"/>
        <v>39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50</v>
      </c>
      <c r="P22" s="104">
        <f t="shared" si="3"/>
        <v>150</v>
      </c>
      <c r="Q22" s="90">
        <v>26.6</v>
      </c>
      <c r="R22" s="43">
        <f t="shared" si="4"/>
        <v>53.2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+'21'!J26</f>
        <v>5</v>
      </c>
      <c r="F26" s="71"/>
      <c r="G26" s="46">
        <f t="shared" si="0"/>
        <v>5</v>
      </c>
      <c r="H26" s="78">
        <v>0</v>
      </c>
      <c r="I26" s="76">
        <v>0</v>
      </c>
      <c r="J26" s="46">
        <f t="shared" si="1"/>
        <v>5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+'21'!J27</f>
        <v>5</v>
      </c>
      <c r="F27" s="71"/>
      <c r="G27" s="46">
        <f t="shared" ref="G27:G93" si="5">E27+F27</f>
        <v>5</v>
      </c>
      <c r="H27" s="78">
        <v>0</v>
      </c>
      <c r="I27" s="76">
        <v>0</v>
      </c>
      <c r="J27" s="46">
        <f t="shared" ref="J27:J93" si="6">+G27-H27-K27-I27</f>
        <v>5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+'21'!J28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+'21'!J29</f>
        <v>5</v>
      </c>
      <c r="F29" s="71"/>
      <c r="G29" s="46">
        <f t="shared" si="5"/>
        <v>5</v>
      </c>
      <c r="H29" s="78">
        <v>0</v>
      </c>
      <c r="I29" s="76">
        <v>0</v>
      </c>
      <c r="J29" s="46">
        <f t="shared" si="6"/>
        <v>5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+'21'!J31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15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+'21'!J33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+'21'!J34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1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>
        <v>130</v>
      </c>
      <c r="P34" s="104">
        <f t="shared" si="3"/>
        <v>130</v>
      </c>
      <c r="Q34" s="90">
        <v>38.07</v>
      </c>
      <c r="R34" s="43">
        <f t="shared" si="4"/>
        <v>76.14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+'21'!J35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+'21'!J39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10</v>
      </c>
      <c r="P39" s="104">
        <f t="shared" si="3"/>
        <v>40</v>
      </c>
      <c r="Q39" s="90">
        <v>27.84</v>
      </c>
      <c r="R39" s="43">
        <f t="shared" si="4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+'21'!J40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+'21'!J41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+'21'!J46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4</v>
      </c>
      <c r="K46" s="72">
        <v>5</v>
      </c>
      <c r="L46" s="15">
        <v>50</v>
      </c>
      <c r="M46" s="65">
        <f t="shared" si="2"/>
        <v>250</v>
      </c>
      <c r="N46" s="17" t="s">
        <v>16</v>
      </c>
      <c r="O46" s="18">
        <v>50</v>
      </c>
      <c r="P46" s="104">
        <f t="shared" si="3"/>
        <v>200</v>
      </c>
      <c r="Q46" s="90">
        <v>19.05</v>
      </c>
      <c r="R46" s="43">
        <f t="shared" si="4"/>
        <v>95.25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+'21'!J47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1</v>
      </c>
      <c r="K47" s="72">
        <v>5</v>
      </c>
      <c r="L47" s="15">
        <v>50</v>
      </c>
      <c r="M47" s="65">
        <f t="shared" si="2"/>
        <v>250</v>
      </c>
      <c r="N47" s="17" t="s">
        <v>16</v>
      </c>
      <c r="O47" s="18">
        <v>50</v>
      </c>
      <c r="P47" s="104">
        <f t="shared" si="3"/>
        <v>200</v>
      </c>
      <c r="Q47" s="90">
        <v>19.21</v>
      </c>
      <c r="R47" s="43">
        <f t="shared" si="4"/>
        <v>96.050000000000011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+'21'!J48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3</v>
      </c>
      <c r="K48" s="72">
        <v>5</v>
      </c>
      <c r="L48" s="20">
        <v>50</v>
      </c>
      <c r="M48" s="65">
        <f>+L48*K48</f>
        <v>250</v>
      </c>
      <c r="N48" s="17" t="s">
        <v>16</v>
      </c>
      <c r="O48" s="18">
        <v>40</v>
      </c>
      <c r="P48" s="104">
        <f t="shared" si="3"/>
        <v>210</v>
      </c>
      <c r="Q48" s="90">
        <v>18.88</v>
      </c>
      <c r="R48" s="43">
        <f>+K48*Q48</f>
        <v>94.399999999999991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+'21'!J49</f>
        <v>3</v>
      </c>
      <c r="F49" s="71">
        <v>2</v>
      </c>
      <c r="G49" s="46">
        <f t="shared" si="5"/>
        <v>5</v>
      </c>
      <c r="H49" s="78">
        <v>0</v>
      </c>
      <c r="I49" s="76">
        <v>0</v>
      </c>
      <c r="J49" s="46">
        <f t="shared" si="6"/>
        <v>0</v>
      </c>
      <c r="K49" s="72">
        <v>5</v>
      </c>
      <c r="L49" s="20">
        <v>50</v>
      </c>
      <c r="M49" s="65">
        <f>+L49*K49</f>
        <v>250</v>
      </c>
      <c r="N49" s="17" t="s">
        <v>16</v>
      </c>
      <c r="O49" s="18">
        <v>50</v>
      </c>
      <c r="P49" s="104">
        <f t="shared" si="3"/>
        <v>200</v>
      </c>
      <c r="Q49" s="90">
        <v>20.43</v>
      </c>
      <c r="R49" s="43">
        <f>+K49*Q49</f>
        <v>102.15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+'21'!J50</f>
        <v>11</v>
      </c>
      <c r="F50" s="71"/>
      <c r="G50" s="46">
        <f t="shared" si="5"/>
        <v>11</v>
      </c>
      <c r="H50" s="78">
        <v>0</v>
      </c>
      <c r="I50" s="76">
        <v>0</v>
      </c>
      <c r="J50" s="46">
        <f t="shared" si="6"/>
        <v>6</v>
      </c>
      <c r="K50" s="72">
        <v>5</v>
      </c>
      <c r="L50" s="15">
        <v>50</v>
      </c>
      <c r="M50" s="65">
        <f t="shared" si="2"/>
        <v>250</v>
      </c>
      <c r="N50" s="17" t="s">
        <v>16</v>
      </c>
      <c r="O50" s="18">
        <v>50</v>
      </c>
      <c r="P50" s="104">
        <f t="shared" si="3"/>
        <v>200</v>
      </c>
      <c r="Q50" s="90">
        <v>21.81</v>
      </c>
      <c r="R50" s="43">
        <f t="shared" si="4"/>
        <v>109.05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+'21'!J51</f>
        <v>4</v>
      </c>
      <c r="F51" s="71">
        <v>1</v>
      </c>
      <c r="G51" s="46">
        <f t="shared" si="5"/>
        <v>5</v>
      </c>
      <c r="H51" s="78">
        <v>0</v>
      </c>
      <c r="I51" s="76">
        <v>0</v>
      </c>
      <c r="J51" s="46">
        <f t="shared" si="6"/>
        <v>0</v>
      </c>
      <c r="K51" s="72">
        <v>5</v>
      </c>
      <c r="L51" s="15">
        <v>50</v>
      </c>
      <c r="M51" s="65">
        <f>+L51*K51</f>
        <v>250</v>
      </c>
      <c r="N51" s="17" t="s">
        <v>16</v>
      </c>
      <c r="O51" s="18">
        <v>50</v>
      </c>
      <c r="P51" s="104">
        <f t="shared" si="3"/>
        <v>200</v>
      </c>
      <c r="Q51" s="90">
        <v>14.65</v>
      </c>
      <c r="R51" s="43">
        <f>+K51*Q51</f>
        <v>73.25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+'21'!J53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10</v>
      </c>
      <c r="P53" s="104">
        <f t="shared" si="3"/>
        <v>40</v>
      </c>
      <c r="Q53" s="90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+'21'!J55</f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+'21'!J57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+'21'!J58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+'21'!J59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+'21'!J62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+'21'!J64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+'21'!J65</f>
        <v>7</v>
      </c>
      <c r="F65" s="71"/>
      <c r="G65" s="46">
        <f t="shared" si="5"/>
        <v>7</v>
      </c>
      <c r="H65" s="78">
        <v>0</v>
      </c>
      <c r="I65" s="76">
        <v>0</v>
      </c>
      <c r="J65" s="46">
        <f t="shared" si="6"/>
        <v>6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04">
        <f t="shared" si="3"/>
        <v>25</v>
      </c>
      <c r="Q65" s="90">
        <v>22.49</v>
      </c>
      <c r="R65" s="43">
        <f t="shared" si="4"/>
        <v>22.49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+'21'!J66</f>
        <v>1</v>
      </c>
      <c r="F66" s="71">
        <v>2</v>
      </c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4">
        <f t="shared" si="3"/>
        <v>50</v>
      </c>
      <c r="Q66" s="90">
        <v>23.12</v>
      </c>
      <c r="R66" s="43">
        <f t="shared" si="4"/>
        <v>23.12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+'21'!J67</f>
        <v>5</v>
      </c>
      <c r="F67" s="71"/>
      <c r="G67" s="46">
        <f t="shared" si="5"/>
        <v>5</v>
      </c>
      <c r="H67" s="78">
        <v>0</v>
      </c>
      <c r="I67" s="76">
        <v>0</v>
      </c>
      <c r="J67" s="46">
        <f t="shared" si="6"/>
        <v>5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+'21'!J68</f>
        <v>0</v>
      </c>
      <c r="F68" s="71">
        <v>5</v>
      </c>
      <c r="G68" s="46">
        <f t="shared" si="5"/>
        <v>5</v>
      </c>
      <c r="H68" s="78">
        <v>0</v>
      </c>
      <c r="I68" s="76">
        <v>0</v>
      </c>
      <c r="J68" s="46">
        <f t="shared" si="6"/>
        <v>4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>
        <v>20</v>
      </c>
      <c r="P68" s="104">
        <f t="shared" si="3"/>
        <v>60</v>
      </c>
      <c r="Q68" s="90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+'21'!J72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+'21'!J74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65">
      <c r="A76" s="10">
        <v>72</v>
      </c>
      <c r="B76" s="119" t="s">
        <v>1402</v>
      </c>
      <c r="C76" s="19" t="s">
        <v>1401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>
        <f>+'21'!J77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2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20</v>
      </c>
      <c r="P77" s="104">
        <f t="shared" si="3"/>
        <v>80</v>
      </c>
      <c r="Q77" s="90">
        <v>25.15</v>
      </c>
      <c r="R77" s="43">
        <f t="shared" si="4"/>
        <v>50.3</v>
      </c>
    </row>
    <row r="78" spans="1:18" ht="24.6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>
        <f>+'21'!J80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>
        <f>+'21'!J81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9" t="s">
        <v>1332</v>
      </c>
      <c r="C82" s="19" t="s">
        <v>1388</v>
      </c>
      <c r="D82" s="10" t="s">
        <v>566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4.6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9" t="s">
        <v>1404</v>
      </c>
      <c r="C86" s="19" t="s">
        <v>1403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1429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1430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1405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4.6" x14ac:dyDescent="0.65">
      <c r="A90" s="10">
        <v>86</v>
      </c>
      <c r="B90" s="119" t="s">
        <v>1407</v>
      </c>
      <c r="C90" s="19" t="s">
        <v>1406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4.6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4.6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4.6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+'21'!J93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2</v>
      </c>
      <c r="K93" s="72">
        <v>2</v>
      </c>
      <c r="L93" s="21">
        <v>35</v>
      </c>
      <c r="M93" s="65">
        <f t="shared" si="7"/>
        <v>70</v>
      </c>
      <c r="N93" s="17" t="s">
        <v>16</v>
      </c>
      <c r="O93" s="18"/>
      <c r="P93" s="104">
        <f t="shared" si="8"/>
        <v>70</v>
      </c>
      <c r="Q93" s="90">
        <v>18.63</v>
      </c>
      <c r="R93" s="43">
        <f t="shared" si="9"/>
        <v>37.26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4.6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9" t="s">
        <v>1408</v>
      </c>
      <c r="C99" s="19" t="s">
        <v>1371</v>
      </c>
      <c r="D99" s="10" t="s">
        <v>566</v>
      </c>
      <c r="E99" s="64">
        <f>+'21'!J99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4.6" x14ac:dyDescent="0.65">
      <c r="A100" s="10">
        <v>96</v>
      </c>
      <c r="B100" s="119" t="s">
        <v>1409</v>
      </c>
      <c r="C100" s="19" t="s">
        <v>1384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4.6" x14ac:dyDescent="0.65">
      <c r="A101" s="10">
        <v>97</v>
      </c>
      <c r="B101" s="119" t="s">
        <v>1410</v>
      </c>
      <c r="C101" s="19" t="s">
        <v>1385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1399</v>
      </c>
      <c r="D102" s="10" t="s">
        <v>566</v>
      </c>
      <c r="E102" s="64">
        <f>+'21'!J102</f>
        <v>3</v>
      </c>
      <c r="F102" s="71"/>
      <c r="G102" s="46">
        <f t="shared" ref="G102" si="28">E102+F102</f>
        <v>3</v>
      </c>
      <c r="H102" s="78">
        <v>0</v>
      </c>
      <c r="I102" s="76">
        <v>0</v>
      </c>
      <c r="J102" s="46">
        <f t="shared" ref="J102" si="29">+G102-H102-K102-I102</f>
        <v>3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5" customHeight="1" x14ac:dyDescent="0.65">
      <c r="A103" s="10">
        <v>99</v>
      </c>
      <c r="B103" s="119" t="s">
        <v>1411</v>
      </c>
      <c r="C103" s="19" t="s">
        <v>1392</v>
      </c>
      <c r="D103" s="10" t="s">
        <v>1393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65">
      <c r="A104" s="10">
        <v>100</v>
      </c>
      <c r="B104" s="119" t="s">
        <v>1412</v>
      </c>
      <c r="C104" s="19" t="s">
        <v>1391</v>
      </c>
      <c r="D104" s="10" t="s">
        <v>1393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65">
      <c r="A105" s="10">
        <v>101</v>
      </c>
      <c r="B105" s="119" t="s">
        <v>1413</v>
      </c>
      <c r="C105" s="19" t="s">
        <v>1394</v>
      </c>
      <c r="D105" s="10" t="s">
        <v>566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4.6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+'21'!J112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4.6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+'21'!J113</f>
        <v>17</v>
      </c>
      <c r="F113" s="71"/>
      <c r="G113" s="46">
        <f t="shared" si="23"/>
        <v>17</v>
      </c>
      <c r="H113" s="78">
        <v>0</v>
      </c>
      <c r="I113" s="76">
        <v>0</v>
      </c>
      <c r="J113" s="46">
        <f t="shared" si="24"/>
        <v>17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4.6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+'21'!J115</f>
        <v>24</v>
      </c>
      <c r="F115" s="71"/>
      <c r="G115" s="46">
        <f t="shared" si="23"/>
        <v>24</v>
      </c>
      <c r="H115" s="78">
        <v>0</v>
      </c>
      <c r="I115" s="76">
        <v>0</v>
      </c>
      <c r="J115" s="46">
        <f t="shared" si="24"/>
        <v>24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>SUM(M115-O115)</f>
        <v>0</v>
      </c>
      <c r="Q115" s="90">
        <v>23.61</v>
      </c>
      <c r="R115" s="43">
        <f t="shared" si="9"/>
        <v>0</v>
      </c>
    </row>
    <row r="116" spans="1:18" ht="24.6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+'21'!J116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12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4">
        <f t="shared" si="8"/>
        <v>100</v>
      </c>
      <c r="Q116" s="90">
        <v>13.03</v>
      </c>
      <c r="R116" s="43">
        <f t="shared" si="9"/>
        <v>13.03</v>
      </c>
    </row>
    <row r="117" spans="1:18" ht="24.6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+'21'!J117</f>
        <v>5</v>
      </c>
      <c r="F117" s="71"/>
      <c r="G117" s="46">
        <f t="shared" si="23"/>
        <v>5</v>
      </c>
      <c r="H117" s="78">
        <v>1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4.6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1414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4.6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+'21'!J125</f>
        <v>5</v>
      </c>
      <c r="F125" s="71"/>
      <c r="G125" s="46">
        <f t="shared" si="23"/>
        <v>5</v>
      </c>
      <c r="H125" s="78">
        <v>0</v>
      </c>
      <c r="I125" s="76">
        <v>0</v>
      </c>
      <c r="J125" s="46">
        <f t="shared" si="24"/>
        <v>5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+'21'!J126</f>
        <v>5</v>
      </c>
      <c r="F126" s="71"/>
      <c r="G126" s="46">
        <f t="shared" si="23"/>
        <v>5</v>
      </c>
      <c r="H126" s="78">
        <v>0</v>
      </c>
      <c r="I126" s="76">
        <v>0</v>
      </c>
      <c r="J126" s="46">
        <f t="shared" si="24"/>
        <v>5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4.6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4.6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4.6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+'21'!J130</f>
        <v>6</v>
      </c>
      <c r="F130" s="71"/>
      <c r="G130" s="46">
        <f t="shared" si="23"/>
        <v>6</v>
      </c>
      <c r="H130" s="78">
        <v>0</v>
      </c>
      <c r="I130" s="76">
        <v>0</v>
      </c>
      <c r="J130" s="46">
        <f t="shared" si="24"/>
        <v>6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+'21'!J131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4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>
        <v>10</v>
      </c>
      <c r="P131" s="104">
        <f t="shared" si="8"/>
        <v>40</v>
      </c>
      <c r="Q131" s="90">
        <v>9.91</v>
      </c>
      <c r="R131" s="43">
        <f t="shared" si="9"/>
        <v>9.91</v>
      </c>
    </row>
    <row r="132" spans="1:18" ht="24.6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+'21'!J132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4.6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4.6" x14ac:dyDescent="0.65">
      <c r="A134" s="10">
        <v>130</v>
      </c>
      <c r="B134" s="119" t="s">
        <v>1416</v>
      </c>
      <c r="C134" s="19" t="s">
        <v>1415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4.6" x14ac:dyDescent="0.65">
      <c r="A135" s="10">
        <v>131</v>
      </c>
      <c r="B135" s="119" t="s">
        <v>1418</v>
      </c>
      <c r="C135" s="19" t="s">
        <v>1417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4.6" x14ac:dyDescent="0.65">
      <c r="A136" s="10">
        <v>132</v>
      </c>
      <c r="B136" s="119" t="s">
        <v>1420</v>
      </c>
      <c r="C136" s="19" t="s">
        <v>1419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1421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4.6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4.6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4.6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4.6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4.6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4.6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4.6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+'21'!J170</f>
        <v>2</v>
      </c>
      <c r="F170" s="71"/>
      <c r="G170" s="46">
        <f t="shared" si="30"/>
        <v>2</v>
      </c>
      <c r="H170" s="78">
        <v>0</v>
      </c>
      <c r="I170" s="76">
        <v>0</v>
      </c>
      <c r="J170" s="46">
        <f t="shared" si="31"/>
        <v>2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4.6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+'21'!J172</f>
        <v>9</v>
      </c>
      <c r="F172" s="71"/>
      <c r="G172" s="46">
        <f t="shared" si="30"/>
        <v>9</v>
      </c>
      <c r="H172" s="78">
        <v>0</v>
      </c>
      <c r="I172" s="76">
        <v>0</v>
      </c>
      <c r="J172" s="46">
        <f t="shared" si="31"/>
        <v>9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65">
      <c r="A173" s="10">
        <v>169</v>
      </c>
      <c r="B173" s="119" t="s">
        <v>1425</v>
      </c>
      <c r="C173" s="19" t="s">
        <v>1422</v>
      </c>
      <c r="D173" s="10" t="s">
        <v>566</v>
      </c>
      <c r="E173" s="64">
        <f>+'21'!J173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4.6" x14ac:dyDescent="0.65">
      <c r="A174" s="10">
        <v>170</v>
      </c>
      <c r="B174" s="10" t="s">
        <v>978</v>
      </c>
      <c r="C174" s="19" t="s">
        <v>1400</v>
      </c>
      <c r="D174" s="10" t="s">
        <v>566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+'21'!J175</f>
        <v>29</v>
      </c>
      <c r="F175" s="71"/>
      <c r="G175" s="46">
        <f t="shared" si="30"/>
        <v>29</v>
      </c>
      <c r="H175" s="78">
        <v>0</v>
      </c>
      <c r="I175" s="76">
        <v>0</v>
      </c>
      <c r="J175" s="46">
        <f t="shared" si="31"/>
        <v>28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>
        <v>10</v>
      </c>
      <c r="P175" s="104">
        <f>SUM(M175-O175)</f>
        <v>40</v>
      </c>
      <c r="Q175" s="90">
        <v>29.96</v>
      </c>
      <c r="R175" s="43">
        <f>+K175*Q175</f>
        <v>29.96</v>
      </c>
    </row>
    <row r="176" spans="1:18" ht="24.6" x14ac:dyDescent="0.65">
      <c r="A176" s="10">
        <v>172</v>
      </c>
      <c r="B176" s="119" t="s">
        <v>1424</v>
      </c>
      <c r="C176" s="19" t="s">
        <v>1423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4.6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+'21'!J180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4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04">
        <f t="shared" si="35"/>
        <v>35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4.6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4.6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1387</v>
      </c>
      <c r="D186" s="10" t="s">
        <v>566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9" t="s">
        <v>1426</v>
      </c>
      <c r="C187" s="19" t="s">
        <v>1395</v>
      </c>
      <c r="D187" s="10" t="s">
        <v>566</v>
      </c>
      <c r="E187" s="64">
        <f>+'21'!J187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" customHeight="1" x14ac:dyDescent="0.65">
      <c r="A188" s="10">
        <v>184</v>
      </c>
      <c r="B188" s="119" t="s">
        <v>1427</v>
      </c>
      <c r="C188" s="19" t="s">
        <v>1396</v>
      </c>
      <c r="D188" s="10" t="s">
        <v>566</v>
      </c>
      <c r="E188" s="64">
        <f>+'21'!J188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" customHeight="1" x14ac:dyDescent="0.65">
      <c r="A189" s="10">
        <v>185</v>
      </c>
      <c r="B189" s="119" t="s">
        <v>1428</v>
      </c>
      <c r="C189" s="19" t="s">
        <v>1397</v>
      </c>
      <c r="D189" s="10" t="s">
        <v>566</v>
      </c>
      <c r="E189" s="64">
        <f>+'21'!J189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4.6" x14ac:dyDescent="0.65">
      <c r="A190" s="10">
        <v>186</v>
      </c>
      <c r="B190" s="119" t="s">
        <v>1206</v>
      </c>
      <c r="C190" s="19" t="s">
        <v>1386</v>
      </c>
      <c r="D190" s="10" t="s">
        <v>606</v>
      </c>
      <c r="E190" s="64">
        <f>+'21'!J190</f>
        <v>6</v>
      </c>
      <c r="F190" s="71"/>
      <c r="G190" s="46">
        <f t="shared" si="30"/>
        <v>6</v>
      </c>
      <c r="H190" s="78">
        <v>0</v>
      </c>
      <c r="I190" s="76">
        <v>0</v>
      </c>
      <c r="J190" s="46">
        <f t="shared" si="31"/>
        <v>6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+'21'!J193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+'21'!J194</f>
        <v>12</v>
      </c>
      <c r="F194" s="71"/>
      <c r="G194" s="46">
        <f t="shared" si="30"/>
        <v>12</v>
      </c>
      <c r="H194" s="78">
        <v>0</v>
      </c>
      <c r="I194" s="76">
        <v>0</v>
      </c>
      <c r="J194" s="46">
        <f t="shared" si="31"/>
        <v>12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+'21'!J195</f>
        <v>3</v>
      </c>
      <c r="F195" s="71"/>
      <c r="G195" s="46">
        <f t="shared" si="30"/>
        <v>3</v>
      </c>
      <c r="H195" s="78">
        <v>0</v>
      </c>
      <c r="I195" s="76">
        <v>0</v>
      </c>
      <c r="J195" s="46">
        <f t="shared" si="31"/>
        <v>2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04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+'21'!J196</f>
        <v>5</v>
      </c>
      <c r="F196" s="71"/>
      <c r="G196" s="46">
        <f t="shared" si="30"/>
        <v>5</v>
      </c>
      <c r="H196" s="78">
        <v>0</v>
      </c>
      <c r="I196" s="76">
        <v>0</v>
      </c>
      <c r="J196" s="46">
        <f t="shared" si="31"/>
        <v>5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+'21'!J198</f>
        <v>21</v>
      </c>
      <c r="F198" s="71"/>
      <c r="G198" s="46">
        <f t="shared" si="30"/>
        <v>21</v>
      </c>
      <c r="H198" s="78">
        <v>0</v>
      </c>
      <c r="I198" s="76">
        <v>0</v>
      </c>
      <c r="J198" s="46">
        <f t="shared" si="31"/>
        <v>21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4.6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4.6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4.6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4.6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4.6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4.6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4.6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+'21'!J205</f>
        <v>19</v>
      </c>
      <c r="F205" s="71"/>
      <c r="G205" s="46">
        <f t="shared" si="30"/>
        <v>19</v>
      </c>
      <c r="H205" s="78">
        <v>0</v>
      </c>
      <c r="I205" s="76">
        <v>0</v>
      </c>
      <c r="J205" s="46">
        <f t="shared" si="31"/>
        <v>19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4.6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1398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+'21'!J210</f>
        <v>0</v>
      </c>
      <c r="F210" s="71">
        <v>1</v>
      </c>
      <c r="G210" s="46">
        <f t="shared" si="30"/>
        <v>1</v>
      </c>
      <c r="H210" s="78">
        <v>0</v>
      </c>
      <c r="I210" s="76">
        <v>0</v>
      </c>
      <c r="J210" s="46">
        <f t="shared" si="31"/>
        <v>0</v>
      </c>
      <c r="K210" s="72">
        <v>1</v>
      </c>
      <c r="L210" s="20">
        <v>40</v>
      </c>
      <c r="M210" s="65">
        <f>+L210*K210</f>
        <v>40</v>
      </c>
      <c r="N210" s="17" t="s">
        <v>16</v>
      </c>
      <c r="O210" s="18">
        <v>10</v>
      </c>
      <c r="P210" s="104">
        <f>SUM(M210-O210)</f>
        <v>30</v>
      </c>
      <c r="Q210" s="90">
        <v>15</v>
      </c>
      <c r="R210" s="43">
        <f>+K210*Q210</f>
        <v>15</v>
      </c>
    </row>
    <row r="211" spans="1:18" ht="24.6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+'21'!J211</f>
        <v>2</v>
      </c>
      <c r="F211" s="71"/>
      <c r="G211" s="46">
        <f t="shared" si="30"/>
        <v>2</v>
      </c>
      <c r="H211" s="78">
        <v>0</v>
      </c>
      <c r="I211" s="76">
        <v>0</v>
      </c>
      <c r="J211" s="46">
        <f t="shared" si="31"/>
        <v>2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4.6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+'21'!J216</f>
        <v>239</v>
      </c>
      <c r="F216" s="71"/>
      <c r="G216" s="46">
        <f t="shared" si="30"/>
        <v>239</v>
      </c>
      <c r="H216" s="78">
        <v>0</v>
      </c>
      <c r="I216" s="76">
        <v>0</v>
      </c>
      <c r="J216" s="46">
        <f t="shared" si="31"/>
        <v>239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4.6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+'21'!J217</f>
        <v>103</v>
      </c>
      <c r="F217" s="71"/>
      <c r="G217" s="46">
        <f t="shared" si="30"/>
        <v>103</v>
      </c>
      <c r="H217" s="78">
        <v>0</v>
      </c>
      <c r="I217" s="76">
        <v>0</v>
      </c>
      <c r="J217" s="46">
        <f t="shared" si="31"/>
        <v>103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4.6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+'21'!J218</f>
        <v>8</v>
      </c>
      <c r="F218" s="71"/>
      <c r="G218" s="46">
        <f t="shared" si="30"/>
        <v>8</v>
      </c>
      <c r="H218" s="78">
        <v>0</v>
      </c>
      <c r="I218" s="76">
        <v>0</v>
      </c>
      <c r="J218" s="46">
        <f t="shared" si="31"/>
        <v>8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4.6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4.6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4.6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4.6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4.6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+'21'!J224</f>
        <v>258</v>
      </c>
      <c r="F224" s="71"/>
      <c r="G224" s="46">
        <f t="shared" si="30"/>
        <v>258</v>
      </c>
      <c r="H224" s="78">
        <v>0</v>
      </c>
      <c r="I224" s="76">
        <v>0</v>
      </c>
      <c r="J224" s="46">
        <f t="shared" si="31"/>
        <v>258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4.6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4.6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+'21'!J226</f>
        <v>100</v>
      </c>
      <c r="F226" s="71"/>
      <c r="G226" s="46">
        <f t="shared" si="30"/>
        <v>100</v>
      </c>
      <c r="H226" s="78">
        <v>0</v>
      </c>
      <c r="I226" s="76">
        <v>0</v>
      </c>
      <c r="J226" s="46">
        <f t="shared" si="31"/>
        <v>100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4.6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+'21'!J227</f>
        <v>146</v>
      </c>
      <c r="F227" s="71"/>
      <c r="G227" s="46">
        <f t="shared" si="30"/>
        <v>146</v>
      </c>
      <c r="H227" s="78">
        <v>0</v>
      </c>
      <c r="I227" s="76">
        <v>0</v>
      </c>
      <c r="J227" s="46">
        <f t="shared" si="31"/>
        <v>146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4.6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4.6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4.6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4.6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4.6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4.6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4.6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4.6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+'21'!J235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4.6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4.6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4.6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4.6" x14ac:dyDescent="0.65">
      <c r="A242" s="10">
        <v>238</v>
      </c>
      <c r="B242" s="10"/>
      <c r="C242" s="137" t="s">
        <v>1444</v>
      </c>
      <c r="D242" s="10" t="s">
        <v>805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1446</v>
      </c>
      <c r="D243" s="10" t="s">
        <v>434</v>
      </c>
      <c r="E243" s="64">
        <f>+'21'!J243</f>
        <v>1</v>
      </c>
      <c r="F243" s="71"/>
      <c r="G243" s="46">
        <f t="shared" ref="G243:G246" si="47">E243+F243</f>
        <v>1</v>
      </c>
      <c r="H243" s="78">
        <v>0</v>
      </c>
      <c r="I243" s="76">
        <v>0</v>
      </c>
      <c r="J243" s="46">
        <f t="shared" ref="J243:J246" si="48">+G243-H243-K243-I243</f>
        <v>1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1448</v>
      </c>
      <c r="D244" s="10" t="s">
        <v>434</v>
      </c>
      <c r="E244" s="64">
        <f>+'21'!J244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4.6" x14ac:dyDescent="0.65">
      <c r="A245" s="10">
        <v>241</v>
      </c>
      <c r="B245" s="10"/>
      <c r="C245" s="19"/>
      <c r="D245" s="10"/>
      <c r="E245" s="64">
        <f>+'21'!J245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4.6" x14ac:dyDescent="0.65">
      <c r="A246" s="10">
        <v>242</v>
      </c>
      <c r="B246" s="10"/>
      <c r="C246" s="19"/>
      <c r="D246" s="10"/>
      <c r="E246" s="64">
        <f>+'21'!J246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4.6" x14ac:dyDescent="0.65">
      <c r="A248" s="10">
        <v>244</v>
      </c>
      <c r="B248" s="10"/>
      <c r="C248" s="19"/>
      <c r="D248" s="10"/>
      <c r="E248" s="64">
        <f>+'21'!J248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>
        <f>+'21'!J249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>
        <f>+'21'!J250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>
        <f>+'21'!J251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>
        <f>+'21'!J252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4.6" x14ac:dyDescent="0.65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4.6" x14ac:dyDescent="0.65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1653.16</v>
      </c>
      <c r="S260" s="75"/>
    </row>
    <row r="261" spans="1:19" ht="25.5" customHeight="1" x14ac:dyDescent="0.6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4295</v>
      </c>
    </row>
    <row r="263" spans="1:19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1120</v>
      </c>
      <c r="O264" s="2">
        <v>50</v>
      </c>
      <c r="P264" s="2">
        <v>90</v>
      </c>
      <c r="Q264" s="2">
        <v>980</v>
      </c>
    </row>
    <row r="265" spans="1:19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1015</v>
      </c>
      <c r="P267" s="122" t="s">
        <v>1434</v>
      </c>
      <c r="Q267" s="123" t="s">
        <v>1435</v>
      </c>
      <c r="R267" s="124" t="s">
        <v>1436</v>
      </c>
    </row>
    <row r="268" spans="1:19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2160</v>
      </c>
      <c r="P268" s="125"/>
      <c r="Q268" s="125"/>
      <c r="R268" s="125"/>
    </row>
    <row r="269" spans="1:19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2160</v>
      </c>
      <c r="P269" s="125"/>
      <c r="Q269" s="125"/>
      <c r="R269" s="125"/>
    </row>
    <row r="270" spans="1:19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/>
    </row>
    <row r="271" spans="1:19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  <c r="P271" s="126"/>
      <c r="Q271" s="126"/>
      <c r="R271" s="126"/>
    </row>
    <row r="272" spans="1:19" x14ac:dyDescent="0.6">
      <c r="J272" s="2"/>
      <c r="L272" s="2"/>
      <c r="P272" s="126"/>
      <c r="Q272" s="126"/>
      <c r="R272" s="126"/>
    </row>
    <row r="273" spans="10:18" ht="24.6" x14ac:dyDescent="0.65">
      <c r="J273" s="2"/>
      <c r="L273" s="73" t="s">
        <v>272</v>
      </c>
      <c r="M273" s="2" t="s">
        <v>307</v>
      </c>
      <c r="P273" s="127"/>
      <c r="Q273" s="127"/>
      <c r="R273" s="127"/>
    </row>
    <row r="274" spans="10:18" x14ac:dyDescent="0.6">
      <c r="J274" s="2"/>
      <c r="L274" s="2"/>
      <c r="P274" s="128">
        <f>SUM(P268:P273)</f>
        <v>0</v>
      </c>
      <c r="Q274" s="128">
        <f>SUM(Q268:Q273)</f>
        <v>0</v>
      </c>
      <c r="R274" s="128">
        <f>SUM(R268:R273)</f>
        <v>0</v>
      </c>
    </row>
    <row r="275" spans="10:18" x14ac:dyDescent="0.6">
      <c r="J275" s="2"/>
      <c r="L275" s="2"/>
      <c r="P275" s="129" t="s">
        <v>1437</v>
      </c>
      <c r="Q275" s="130">
        <f>Q274*30/100</f>
        <v>0</v>
      </c>
      <c r="R275" s="130">
        <f>R274*30/100</f>
        <v>0</v>
      </c>
    </row>
    <row r="276" spans="10:18" x14ac:dyDescent="0.6">
      <c r="J276" s="2"/>
      <c r="L276" s="2"/>
      <c r="P276" s="129" t="s">
        <v>1438</v>
      </c>
      <c r="Q276" s="130">
        <f>Q275*7/100</f>
        <v>0</v>
      </c>
      <c r="R276" s="130">
        <f>R275*7/100</f>
        <v>0</v>
      </c>
    </row>
    <row r="277" spans="10:18" x14ac:dyDescent="0.6">
      <c r="J277" s="2"/>
      <c r="L277" s="2"/>
      <c r="P277" s="131" t="s">
        <v>5</v>
      </c>
      <c r="Q277" s="132">
        <f>Q274-Q275-Q276</f>
        <v>0</v>
      </c>
      <c r="R277" s="132">
        <f>R274-R275-R276</f>
        <v>0</v>
      </c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46"/>
  <sheetViews>
    <sheetView zoomScale="70" zoomScaleNormal="70" workbookViewId="0">
      <pane xSplit="10" ySplit="4" topLeftCell="K8" activePane="bottomRight" state="frozen"/>
      <selection activeCell="C245" sqref="C245"/>
      <selection pane="topRight" activeCell="C245" sqref="C245"/>
      <selection pane="bottomLeft" activeCell="C245" sqref="C245"/>
      <selection pane="bottomRight" activeCell="E14" sqref="E14"/>
    </sheetView>
  </sheetViews>
  <sheetFormatPr defaultColWidth="9" defaultRowHeight="24" x14ac:dyDescent="0.6"/>
  <cols>
    <col min="1" max="1" width="6.69921875" style="2" customWidth="1"/>
    <col min="2" max="2" width="15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4" style="2" bestFit="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78" t="s">
        <v>1431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Q2" s="93"/>
    </row>
    <row r="3" spans="1:18" s="5" customFormat="1" ht="26.4" customHeight="1" x14ac:dyDescent="0.7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4" x14ac:dyDescent="0.7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+'22'!J5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17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4">
        <f>SUM(M5-O5)</f>
        <v>150</v>
      </c>
      <c r="Q5" s="90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+'22'!J6</f>
        <v>84</v>
      </c>
      <c r="F6" s="71"/>
      <c r="G6" s="46">
        <f t="shared" si="0"/>
        <v>84</v>
      </c>
      <c r="H6" s="78">
        <v>0</v>
      </c>
      <c r="I6" s="76">
        <v>0</v>
      </c>
      <c r="J6" s="46">
        <f t="shared" si="1"/>
        <v>79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>
        <v>140</v>
      </c>
      <c r="P6" s="104">
        <f t="shared" ref="P6:P80" si="3">SUM(M6-O6)</f>
        <v>360</v>
      </c>
      <c r="Q6" s="90">
        <v>39.29</v>
      </c>
      <c r="R6" s="43">
        <f t="shared" ref="R6:R80" si="4">+K6*Q6</f>
        <v>196.45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+'22'!J11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7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50</v>
      </c>
      <c r="P11" s="104">
        <f t="shared" si="3"/>
        <v>50</v>
      </c>
      <c r="Q11" s="90">
        <v>16.940000000000001</v>
      </c>
      <c r="R11" s="43">
        <f t="shared" si="4"/>
        <v>33.880000000000003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+'22'!J15</f>
        <v>4</v>
      </c>
      <c r="F15" s="71">
        <v>2</v>
      </c>
      <c r="G15" s="46">
        <f t="shared" si="0"/>
        <v>6</v>
      </c>
      <c r="H15" s="78">
        <v>0</v>
      </c>
      <c r="I15" s="76">
        <v>0</v>
      </c>
      <c r="J15" s="46">
        <f t="shared" si="1"/>
        <v>6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138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+'22'!J16</f>
        <v>1</v>
      </c>
      <c r="F16" s="71"/>
      <c r="G16" s="46">
        <f t="shared" si="0"/>
        <v>1</v>
      </c>
      <c r="H16" s="78">
        <v>0</v>
      </c>
      <c r="I16" s="76">
        <v>0</v>
      </c>
      <c r="J16" s="46">
        <f t="shared" si="1"/>
        <v>1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+'22'!J18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+'22'!J19</f>
        <v>7</v>
      </c>
      <c r="F19" s="71"/>
      <c r="G19" s="46">
        <f t="shared" si="0"/>
        <v>7</v>
      </c>
      <c r="H19" s="78">
        <v>0</v>
      </c>
      <c r="I19" s="76">
        <v>0</v>
      </c>
      <c r="J19" s="46">
        <f t="shared" si="1"/>
        <v>7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+'22'!J20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4">
        <f t="shared" si="3"/>
        <v>130</v>
      </c>
      <c r="Q20" s="90">
        <v>22.25</v>
      </c>
      <c r="R20" s="43">
        <f t="shared" si="4"/>
        <v>44.5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+'22'!J21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+'22'!J22</f>
        <v>39</v>
      </c>
      <c r="F22" s="71"/>
      <c r="G22" s="46">
        <f t="shared" si="0"/>
        <v>39</v>
      </c>
      <c r="H22" s="78">
        <v>0</v>
      </c>
      <c r="I22" s="76">
        <v>0</v>
      </c>
      <c r="J22" s="46">
        <f t="shared" si="1"/>
        <v>39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138">
        <f t="shared" si="3"/>
        <v>0</v>
      </c>
      <c r="Q22" s="90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>
        <v>1</v>
      </c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138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+'22'!J26</f>
        <v>5</v>
      </c>
      <c r="F26" s="71"/>
      <c r="G26" s="46">
        <f t="shared" si="0"/>
        <v>5</v>
      </c>
      <c r="H26" s="78">
        <v>0</v>
      </c>
      <c r="I26" s="76">
        <v>0</v>
      </c>
      <c r="J26" s="46">
        <f t="shared" si="1"/>
        <v>5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+'22'!J27</f>
        <v>5</v>
      </c>
      <c r="F27" s="71"/>
      <c r="G27" s="46">
        <f t="shared" ref="G27:G93" si="5">E27+F27</f>
        <v>5</v>
      </c>
      <c r="H27" s="78">
        <v>0</v>
      </c>
      <c r="I27" s="76">
        <v>0</v>
      </c>
      <c r="J27" s="46">
        <f t="shared" ref="J27:J93" si="6">+G27-H27-K27-I27</f>
        <v>5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+'22'!J28</f>
        <v>3</v>
      </c>
      <c r="F28" s="71">
        <v>3</v>
      </c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138">
        <f t="shared" si="3"/>
        <v>0</v>
      </c>
      <c r="Q28" s="90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+'22'!J29</f>
        <v>5</v>
      </c>
      <c r="F29" s="71"/>
      <c r="G29" s="46">
        <f t="shared" si="5"/>
        <v>5</v>
      </c>
      <c r="H29" s="78">
        <v>0</v>
      </c>
      <c r="I29" s="76">
        <v>0</v>
      </c>
      <c r="J29" s="46">
        <f t="shared" si="6"/>
        <v>5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+'22'!J31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15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+'22'!J32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138">
        <f t="shared" si="3"/>
        <v>0</v>
      </c>
      <c r="Q32" s="90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+'22'!J33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+'22'!J34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0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>
        <v>30</v>
      </c>
      <c r="P34" s="104">
        <f t="shared" si="3"/>
        <v>100</v>
      </c>
      <c r="Q34" s="90">
        <v>38.07</v>
      </c>
      <c r="R34" s="43">
        <f t="shared" si="4"/>
        <v>38.07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+'22'!J35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>
        <v>30</v>
      </c>
      <c r="P35" s="104">
        <f t="shared" si="3"/>
        <v>100</v>
      </c>
      <c r="Q35" s="90">
        <v>40.799999999999997</v>
      </c>
      <c r="R35" s="43">
        <f t="shared" si="4"/>
        <v>40.799999999999997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1">
        <v>30.43</v>
      </c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+'22'!J39</f>
        <v>2</v>
      </c>
      <c r="F39" s="71">
        <v>1</v>
      </c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138">
        <f t="shared" si="3"/>
        <v>0</v>
      </c>
      <c r="Q39" s="90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+'22'!J40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4">
        <f t="shared" si="3"/>
        <v>50</v>
      </c>
      <c r="Q40" s="90">
        <v>27.12</v>
      </c>
      <c r="R40" s="43">
        <f t="shared" si="4"/>
        <v>27.12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+'22'!J41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+'22'!J46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138">
        <f t="shared" si="3"/>
        <v>0</v>
      </c>
      <c r="Q46" s="90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+'22'!J47</f>
        <v>1</v>
      </c>
      <c r="F47" s="71">
        <v>7</v>
      </c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138">
        <f t="shared" si="3"/>
        <v>0</v>
      </c>
      <c r="Q47" s="90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+'22'!J48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+'22'!J49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+'22'!J50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+'22'!J51</f>
        <v>0</v>
      </c>
      <c r="F51" s="71">
        <v>2</v>
      </c>
      <c r="G51" s="46">
        <f t="shared" si="5"/>
        <v>2</v>
      </c>
      <c r="H51" s="78">
        <v>0</v>
      </c>
      <c r="I51" s="76">
        <v>0</v>
      </c>
      <c r="J51" s="46">
        <f t="shared" si="6"/>
        <v>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138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+'22'!J52</f>
        <v>0</v>
      </c>
      <c r="F52" s="71">
        <v>2</v>
      </c>
      <c r="G52" s="46">
        <f t="shared" si="5"/>
        <v>2</v>
      </c>
      <c r="H52" s="78">
        <v>0</v>
      </c>
      <c r="I52" s="76">
        <v>0</v>
      </c>
      <c r="J52" s="46">
        <f t="shared" si="6"/>
        <v>2</v>
      </c>
      <c r="K52" s="72"/>
      <c r="L52" s="20">
        <v>50</v>
      </c>
      <c r="M52" s="65">
        <f>+L52*K52</f>
        <v>0</v>
      </c>
      <c r="N52" s="17" t="s">
        <v>16</v>
      </c>
      <c r="O52" s="18"/>
      <c r="P52" s="138">
        <f t="shared" si="3"/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+'22'!J53</f>
        <v>2</v>
      </c>
      <c r="F53" s="71">
        <v>4</v>
      </c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138">
        <f t="shared" si="3"/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+'22'!J55</f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+'22'!J57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+'22'!J58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+'22'!J59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+'22'!J62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+'22'!J64</f>
        <v>2</v>
      </c>
      <c r="F64" s="71">
        <v>1</v>
      </c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+'22'!J65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5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04">
        <f t="shared" si="3"/>
        <v>25</v>
      </c>
      <c r="Q65" s="90">
        <v>22.49</v>
      </c>
      <c r="R65" s="43">
        <f t="shared" si="4"/>
        <v>22.49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+'22'!J66</f>
        <v>2</v>
      </c>
      <c r="F66" s="71">
        <v>2</v>
      </c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+'22'!J67</f>
        <v>5</v>
      </c>
      <c r="F67" s="71"/>
      <c r="G67" s="46">
        <f t="shared" si="5"/>
        <v>5</v>
      </c>
      <c r="H67" s="78">
        <v>0</v>
      </c>
      <c r="I67" s="76">
        <v>0</v>
      </c>
      <c r="J67" s="46">
        <f t="shared" si="6"/>
        <v>5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+'22'!J68</f>
        <v>4</v>
      </c>
      <c r="F68" s="71"/>
      <c r="G68" s="46">
        <f t="shared" si="5"/>
        <v>4</v>
      </c>
      <c r="H68" s="78">
        <v>0</v>
      </c>
      <c r="I68" s="76">
        <v>0</v>
      </c>
      <c r="J68" s="46">
        <f t="shared" si="6"/>
        <v>4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+'22'!J72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+'22'!J74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65">
      <c r="A76" s="10">
        <v>72</v>
      </c>
      <c r="B76" s="119" t="s">
        <v>1402</v>
      </c>
      <c r="C76" s="19" t="s">
        <v>1401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>
        <f>+'22'!J77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10</v>
      </c>
      <c r="P77" s="104">
        <f t="shared" si="3"/>
        <v>40</v>
      </c>
      <c r="Q77" s="90">
        <v>25.15</v>
      </c>
      <c r="R77" s="43">
        <f t="shared" si="4"/>
        <v>25.15</v>
      </c>
    </row>
    <row r="78" spans="1:18" ht="24.6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>
        <f>+'22'!J80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>
        <f>+'22'!J81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9" t="s">
        <v>1332</v>
      </c>
      <c r="C82" s="19" t="s">
        <v>1388</v>
      </c>
      <c r="D82" s="10" t="s">
        <v>566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4.6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4.6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4.6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4.6" x14ac:dyDescent="0.65">
      <c r="A86" s="10">
        <v>82</v>
      </c>
      <c r="B86" s="119" t="s">
        <v>1404</v>
      </c>
      <c r="C86" s="19" t="s">
        <v>1403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1"/>
      <c r="R86" s="43">
        <f t="shared" si="11"/>
        <v>0</v>
      </c>
    </row>
    <row r="87" spans="1:18" ht="24.6" x14ac:dyDescent="0.65">
      <c r="A87" s="10">
        <v>83</v>
      </c>
      <c r="B87" s="10">
        <v>1300015</v>
      </c>
      <c r="C87" s="19" t="s">
        <v>1429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4.6" x14ac:dyDescent="0.65">
      <c r="A88" s="10">
        <v>84</v>
      </c>
      <c r="B88" s="10">
        <v>1300016</v>
      </c>
      <c r="C88" s="19" t="s">
        <v>1430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4.6" x14ac:dyDescent="0.65">
      <c r="A89" s="10">
        <v>85</v>
      </c>
      <c r="B89" s="10">
        <v>20057017</v>
      </c>
      <c r="C89" s="19" t="s">
        <v>1405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1"/>
      <c r="R89" s="43">
        <f t="shared" si="11"/>
        <v>0</v>
      </c>
    </row>
    <row r="90" spans="1:18" ht="24.6" x14ac:dyDescent="0.65">
      <c r="A90" s="10">
        <v>86</v>
      </c>
      <c r="B90" s="119" t="s">
        <v>1407</v>
      </c>
      <c r="C90" s="19" t="s">
        <v>1406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1"/>
      <c r="R90" s="43">
        <f t="shared" si="11"/>
        <v>0</v>
      </c>
    </row>
    <row r="91" spans="1:18" ht="24.6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4.6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4.6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+'22'!J93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4.6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4.6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9" t="s">
        <v>1408</v>
      </c>
      <c r="C99" s="19" t="s">
        <v>1371</v>
      </c>
      <c r="D99" s="10" t="s">
        <v>566</v>
      </c>
      <c r="E99" s="64">
        <f>+'22'!J99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1">
        <v>20.350000000000001</v>
      </c>
      <c r="R99" s="43">
        <f t="shared" ref="R99:R105" si="23">+K99*Q99</f>
        <v>0</v>
      </c>
    </row>
    <row r="100" spans="1:18" ht="24.6" x14ac:dyDescent="0.65">
      <c r="A100" s="10">
        <v>96</v>
      </c>
      <c r="B100" s="119" t="s">
        <v>1409</v>
      </c>
      <c r="C100" s="19" t="s">
        <v>1384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1"/>
      <c r="R100" s="43">
        <f t="shared" si="23"/>
        <v>0</v>
      </c>
    </row>
    <row r="101" spans="1:18" ht="24.6" x14ac:dyDescent="0.65">
      <c r="A101" s="10">
        <v>97</v>
      </c>
      <c r="B101" s="119" t="s">
        <v>1410</v>
      </c>
      <c r="C101" s="19" t="s">
        <v>1385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1"/>
      <c r="R101" s="43">
        <f t="shared" si="23"/>
        <v>0</v>
      </c>
    </row>
    <row r="102" spans="1:18" ht="24.6" x14ac:dyDescent="0.65">
      <c r="A102" s="10">
        <v>98</v>
      </c>
      <c r="B102" s="10">
        <v>20057679</v>
      </c>
      <c r="C102" s="19" t="s">
        <v>1399</v>
      </c>
      <c r="D102" s="10" t="s">
        <v>566</v>
      </c>
      <c r="E102" s="64">
        <f>+'22'!J102</f>
        <v>3</v>
      </c>
      <c r="F102" s="71"/>
      <c r="G102" s="46">
        <f t="shared" ref="G102" si="24">E102+F102</f>
        <v>3</v>
      </c>
      <c r="H102" s="78">
        <v>0</v>
      </c>
      <c r="I102" s="76">
        <v>0</v>
      </c>
      <c r="J102" s="46">
        <f t="shared" ref="J102" si="25">+G102-H102-K102-I102</f>
        <v>3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1"/>
      <c r="R102" s="43">
        <f t="shared" si="23"/>
        <v>0</v>
      </c>
    </row>
    <row r="103" spans="1:18" ht="22.95" customHeight="1" x14ac:dyDescent="0.65">
      <c r="A103" s="10">
        <v>99</v>
      </c>
      <c r="B103" s="119" t="s">
        <v>1411</v>
      </c>
      <c r="C103" s="19" t="s">
        <v>1392</v>
      </c>
      <c r="D103" s="10" t="s">
        <v>1393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65">
      <c r="A104" s="10">
        <v>100</v>
      </c>
      <c r="B104" s="119" t="s">
        <v>1412</v>
      </c>
      <c r="C104" s="19" t="s">
        <v>1391</v>
      </c>
      <c r="D104" s="10" t="s">
        <v>1393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65">
      <c r="A105" s="10">
        <v>101</v>
      </c>
      <c r="B105" s="119" t="s">
        <v>1413</v>
      </c>
      <c r="C105" s="19" t="s">
        <v>1394</v>
      </c>
      <c r="D105" s="10" t="s">
        <v>566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4.6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+'22'!J112</f>
        <v>6</v>
      </c>
      <c r="F112" s="71"/>
      <c r="G112" s="46">
        <f t="shared" si="20"/>
        <v>6</v>
      </c>
      <c r="H112" s="78">
        <v>0</v>
      </c>
      <c r="I112" s="76">
        <v>0</v>
      </c>
      <c r="J112" s="46">
        <f t="shared" si="21"/>
        <v>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4">
        <f t="shared" si="8"/>
        <v>100</v>
      </c>
      <c r="Q112" s="90">
        <v>30.3</v>
      </c>
      <c r="R112" s="43">
        <f>+K112*Q112</f>
        <v>30.3</v>
      </c>
    </row>
    <row r="113" spans="1:18" ht="24.6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+'22'!J113</f>
        <v>17</v>
      </c>
      <c r="F113" s="71"/>
      <c r="G113" s="46">
        <f t="shared" si="20"/>
        <v>17</v>
      </c>
      <c r="H113" s="78">
        <v>0</v>
      </c>
      <c r="I113" s="76">
        <v>0</v>
      </c>
      <c r="J113" s="46">
        <f t="shared" si="21"/>
        <v>17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4.6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+'22'!J115</f>
        <v>24</v>
      </c>
      <c r="F115" s="71"/>
      <c r="G115" s="46">
        <f t="shared" si="20"/>
        <v>24</v>
      </c>
      <c r="H115" s="78">
        <v>0</v>
      </c>
      <c r="I115" s="76">
        <v>0</v>
      </c>
      <c r="J115" s="46">
        <f t="shared" si="21"/>
        <v>24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4.6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+'22'!J116</f>
        <v>12</v>
      </c>
      <c r="F116" s="71"/>
      <c r="G116" s="46">
        <f t="shared" si="20"/>
        <v>12</v>
      </c>
      <c r="H116" s="78">
        <v>0</v>
      </c>
      <c r="I116" s="76">
        <v>0</v>
      </c>
      <c r="J116" s="46">
        <f t="shared" si="21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+'22'!J117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+'22'!J120</f>
        <v>0</v>
      </c>
      <c r="F120" s="71">
        <v>7</v>
      </c>
      <c r="G120" s="46">
        <f t="shared" si="20"/>
        <v>7</v>
      </c>
      <c r="H120" s="78">
        <v>0</v>
      </c>
      <c r="I120" s="76">
        <v>0</v>
      </c>
      <c r="J120" s="46">
        <f t="shared" si="21"/>
        <v>6</v>
      </c>
      <c r="K120" s="72">
        <v>1</v>
      </c>
      <c r="L120" s="22">
        <v>40</v>
      </c>
      <c r="M120" s="65">
        <f t="shared" si="7"/>
        <v>40</v>
      </c>
      <c r="N120" s="17" t="s">
        <v>16</v>
      </c>
      <c r="O120" s="18">
        <v>5</v>
      </c>
      <c r="P120" s="104">
        <f t="shared" si="8"/>
        <v>35</v>
      </c>
      <c r="Q120" s="90">
        <v>30</v>
      </c>
      <c r="R120" s="43">
        <f t="shared" si="9"/>
        <v>30</v>
      </c>
    </row>
    <row r="121" spans="1:18" ht="24.6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4.6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1414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1">
        <v>20.5</v>
      </c>
      <c r="R124" s="43">
        <f>+K124*Q124</f>
        <v>0</v>
      </c>
    </row>
    <row r="125" spans="1:18" ht="24.6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+'22'!J125</f>
        <v>5</v>
      </c>
      <c r="F125" s="71"/>
      <c r="G125" s="46">
        <f t="shared" si="20"/>
        <v>5</v>
      </c>
      <c r="H125" s="78">
        <v>0</v>
      </c>
      <c r="I125" s="76">
        <v>0</v>
      </c>
      <c r="J125" s="46">
        <f t="shared" si="21"/>
        <v>5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+'22'!J126</f>
        <v>5</v>
      </c>
      <c r="F126" s="71"/>
      <c r="G126" s="46">
        <f t="shared" si="20"/>
        <v>5</v>
      </c>
      <c r="H126" s="78">
        <v>0</v>
      </c>
      <c r="I126" s="76">
        <v>0</v>
      </c>
      <c r="J126" s="46">
        <f t="shared" si="21"/>
        <v>4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04">
        <f t="shared" si="8"/>
        <v>100</v>
      </c>
      <c r="Q126" s="90">
        <v>68</v>
      </c>
      <c r="R126" s="43">
        <f t="shared" si="9"/>
        <v>68</v>
      </c>
    </row>
    <row r="127" spans="1:18" ht="24.6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4.6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4.6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4.6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+'22'!J130</f>
        <v>6</v>
      </c>
      <c r="F130" s="71"/>
      <c r="G130" s="46">
        <f t="shared" si="20"/>
        <v>6</v>
      </c>
      <c r="H130" s="78">
        <v>0</v>
      </c>
      <c r="I130" s="76">
        <v>0</v>
      </c>
      <c r="J130" s="46">
        <f t="shared" si="21"/>
        <v>6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+'22'!J131</f>
        <v>4</v>
      </c>
      <c r="F131" s="71">
        <v>1</v>
      </c>
      <c r="G131" s="46">
        <f t="shared" si="20"/>
        <v>5</v>
      </c>
      <c r="H131" s="78">
        <v>0</v>
      </c>
      <c r="I131" s="76">
        <v>0</v>
      </c>
      <c r="J131" s="46">
        <f t="shared" si="21"/>
        <v>4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>
        <v>25</v>
      </c>
      <c r="P131" s="104">
        <f t="shared" si="8"/>
        <v>25</v>
      </c>
      <c r="Q131" s="90">
        <v>9.91</v>
      </c>
      <c r="R131" s="43">
        <f t="shared" si="9"/>
        <v>9.91</v>
      </c>
    </row>
    <row r="132" spans="1:18" ht="24.6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+'22'!J132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4.6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+'22'!J133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4.6" x14ac:dyDescent="0.65">
      <c r="A134" s="10">
        <v>130</v>
      </c>
      <c r="B134" s="119" t="s">
        <v>1416</v>
      </c>
      <c r="C134" s="19" t="s">
        <v>1415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4.6" x14ac:dyDescent="0.65">
      <c r="A135" s="10">
        <v>131</v>
      </c>
      <c r="B135" s="119" t="s">
        <v>1418</v>
      </c>
      <c r="C135" s="19" t="s">
        <v>1417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4.6" x14ac:dyDescent="0.65">
      <c r="A136" s="10">
        <v>132</v>
      </c>
      <c r="B136" s="119" t="s">
        <v>1420</v>
      </c>
      <c r="C136" s="19" t="s">
        <v>1419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1421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1"/>
      <c r="R137" s="43">
        <f>+K137*Q137</f>
        <v>0</v>
      </c>
    </row>
    <row r="138" spans="1:18" ht="24.6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4.6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4.6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4.6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4.6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4.6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4.6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+'22'!J170</f>
        <v>2</v>
      </c>
      <c r="F170" s="71"/>
      <c r="G170" s="46">
        <f t="shared" si="27"/>
        <v>2</v>
      </c>
      <c r="H170" s="78">
        <v>0</v>
      </c>
      <c r="I170" s="76">
        <v>0</v>
      </c>
      <c r="J170" s="46">
        <f t="shared" si="28"/>
        <v>2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4.6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+'22'!J172</f>
        <v>9</v>
      </c>
      <c r="F172" s="71"/>
      <c r="G172" s="46">
        <f t="shared" si="27"/>
        <v>9</v>
      </c>
      <c r="H172" s="78">
        <v>0</v>
      </c>
      <c r="I172" s="76">
        <v>0</v>
      </c>
      <c r="J172" s="46">
        <f t="shared" si="28"/>
        <v>9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65">
      <c r="A173" s="10">
        <v>169</v>
      </c>
      <c r="B173" s="119" t="s">
        <v>1425</v>
      </c>
      <c r="C173" s="19" t="s">
        <v>1422</v>
      </c>
      <c r="D173" s="10" t="s">
        <v>566</v>
      </c>
      <c r="E173" s="64">
        <f>+'22'!J173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4.6" x14ac:dyDescent="0.65">
      <c r="A174" s="10">
        <v>170</v>
      </c>
      <c r="B174" s="10" t="s">
        <v>978</v>
      </c>
      <c r="C174" s="19" t="s">
        <v>1400</v>
      </c>
      <c r="D174" s="10" t="s">
        <v>566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+'22'!J175</f>
        <v>28</v>
      </c>
      <c r="F175" s="71"/>
      <c r="G175" s="46">
        <f t="shared" si="27"/>
        <v>28</v>
      </c>
      <c r="H175" s="78">
        <v>0</v>
      </c>
      <c r="I175" s="76">
        <v>0</v>
      </c>
      <c r="J175" s="46">
        <f t="shared" si="28"/>
        <v>28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4.6" x14ac:dyDescent="0.65">
      <c r="A176" s="10">
        <v>172</v>
      </c>
      <c r="B176" s="119" t="s">
        <v>1424</v>
      </c>
      <c r="C176" s="19" t="s">
        <v>1423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1"/>
      <c r="R176" s="43">
        <f>+K176*Q176</f>
        <v>0</v>
      </c>
    </row>
    <row r="177" spans="1:18" ht="24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+'22'!J178</f>
        <v>0</v>
      </c>
      <c r="F178" s="71">
        <v>2</v>
      </c>
      <c r="G178" s="46">
        <f t="shared" si="27"/>
        <v>2</v>
      </c>
      <c r="H178" s="78">
        <v>0</v>
      </c>
      <c r="I178" s="76">
        <v>0</v>
      </c>
      <c r="J178" s="46">
        <f t="shared" si="28"/>
        <v>0</v>
      </c>
      <c r="K178" s="72">
        <v>2</v>
      </c>
      <c r="L178" s="20">
        <v>55</v>
      </c>
      <c r="M178" s="65">
        <f t="shared" si="31"/>
        <v>110</v>
      </c>
      <c r="N178" s="17" t="s">
        <v>16</v>
      </c>
      <c r="O178" s="18"/>
      <c r="P178" s="104">
        <f t="shared" si="26"/>
        <v>110</v>
      </c>
      <c r="Q178" s="90">
        <v>38</v>
      </c>
      <c r="R178" s="43"/>
    </row>
    <row r="179" spans="1:18" ht="24.6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+'22'!J180</f>
        <v>4</v>
      </c>
      <c r="F180" s="71"/>
      <c r="G180" s="46">
        <f t="shared" si="27"/>
        <v>4</v>
      </c>
      <c r="H180" s="78">
        <v>0</v>
      </c>
      <c r="I180" s="76">
        <v>0</v>
      </c>
      <c r="J180" s="46">
        <f t="shared" si="28"/>
        <v>4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4.6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4.6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4.6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4.6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+'22'!J185</f>
        <v>0</v>
      </c>
      <c r="F185" s="71">
        <v>2</v>
      </c>
      <c r="G185" s="46">
        <f t="shared" si="27"/>
        <v>2</v>
      </c>
      <c r="H185" s="78">
        <v>0</v>
      </c>
      <c r="I185" s="76">
        <v>0</v>
      </c>
      <c r="J185" s="46">
        <f t="shared" si="28"/>
        <v>2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4.6" x14ac:dyDescent="0.65">
      <c r="A186" s="10">
        <v>182</v>
      </c>
      <c r="B186" s="10"/>
      <c r="C186" s="19" t="s">
        <v>1387</v>
      </c>
      <c r="D186" s="10" t="s">
        <v>566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65">
      <c r="A187" s="10">
        <v>183</v>
      </c>
      <c r="B187" s="119" t="s">
        <v>1426</v>
      </c>
      <c r="C187" s="19" t="s">
        <v>1395</v>
      </c>
      <c r="D187" s="10" t="s">
        <v>566</v>
      </c>
      <c r="E187" s="64">
        <f>+'22'!J187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" customHeight="1" x14ac:dyDescent="0.65">
      <c r="A188" s="10">
        <v>184</v>
      </c>
      <c r="B188" s="119" t="s">
        <v>1427</v>
      </c>
      <c r="C188" s="19" t="s">
        <v>1396</v>
      </c>
      <c r="D188" s="10" t="s">
        <v>566</v>
      </c>
      <c r="E188" s="64">
        <f>+'22'!J188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" customHeight="1" x14ac:dyDescent="0.65">
      <c r="A189" s="10">
        <v>185</v>
      </c>
      <c r="B189" s="119" t="s">
        <v>1428</v>
      </c>
      <c r="C189" s="19" t="s">
        <v>1397</v>
      </c>
      <c r="D189" s="10" t="s">
        <v>566</v>
      </c>
      <c r="E189" s="64">
        <f>+'22'!J189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4.6" x14ac:dyDescent="0.65">
      <c r="A190" s="10">
        <v>186</v>
      </c>
      <c r="B190" s="119" t="s">
        <v>1206</v>
      </c>
      <c r="C190" s="19" t="s">
        <v>1386</v>
      </c>
      <c r="D190" s="10" t="s">
        <v>606</v>
      </c>
      <c r="E190" s="64">
        <f>+'22'!J190</f>
        <v>6</v>
      </c>
      <c r="F190" s="71"/>
      <c r="G190" s="46">
        <f t="shared" si="27"/>
        <v>6</v>
      </c>
      <c r="H190" s="78">
        <v>0</v>
      </c>
      <c r="I190" s="76">
        <v>0</v>
      </c>
      <c r="J190" s="46">
        <f t="shared" si="28"/>
        <v>6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4.6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+'22'!J193</f>
        <v>1</v>
      </c>
      <c r="F193" s="71">
        <v>3</v>
      </c>
      <c r="G193" s="46">
        <f t="shared" si="27"/>
        <v>4</v>
      </c>
      <c r="H193" s="78">
        <v>0</v>
      </c>
      <c r="I193" s="76">
        <v>0</v>
      </c>
      <c r="J193" s="46">
        <f t="shared" si="28"/>
        <v>4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+'22'!J194</f>
        <v>12</v>
      </c>
      <c r="F194" s="71"/>
      <c r="G194" s="46">
        <f t="shared" si="27"/>
        <v>12</v>
      </c>
      <c r="H194" s="78">
        <v>0</v>
      </c>
      <c r="I194" s="76">
        <v>0</v>
      </c>
      <c r="J194" s="46">
        <f t="shared" si="28"/>
        <v>12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+'22'!J195</f>
        <v>2</v>
      </c>
      <c r="F195" s="71"/>
      <c r="G195" s="46">
        <f t="shared" si="27"/>
        <v>2</v>
      </c>
      <c r="H195" s="78">
        <v>0</v>
      </c>
      <c r="I195" s="76">
        <v>0</v>
      </c>
      <c r="J195" s="46">
        <f t="shared" si="28"/>
        <v>2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+'22'!J196</f>
        <v>5</v>
      </c>
      <c r="F196" s="71"/>
      <c r="G196" s="46">
        <f t="shared" si="27"/>
        <v>5</v>
      </c>
      <c r="H196" s="78">
        <v>0</v>
      </c>
      <c r="I196" s="76">
        <v>0</v>
      </c>
      <c r="J196" s="46">
        <f t="shared" si="28"/>
        <v>5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" customHeight="1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4.6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+'22'!J198</f>
        <v>21</v>
      </c>
      <c r="F198" s="71"/>
      <c r="G198" s="46">
        <f t="shared" si="27"/>
        <v>21</v>
      </c>
      <c r="H198" s="78">
        <v>0</v>
      </c>
      <c r="I198" s="76">
        <v>0</v>
      </c>
      <c r="J198" s="46">
        <f t="shared" si="28"/>
        <v>21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4.6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4.6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4.6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4.6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4.6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4.6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4.6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+'22'!J205</f>
        <v>19</v>
      </c>
      <c r="F205" s="71"/>
      <c r="G205" s="46">
        <f t="shared" si="27"/>
        <v>19</v>
      </c>
      <c r="H205" s="78">
        <v>0</v>
      </c>
      <c r="I205" s="76">
        <v>0</v>
      </c>
      <c r="J205" s="46">
        <f t="shared" si="28"/>
        <v>19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4.6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1398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4.6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4.6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+'22'!J209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9" si="36">SUM(M209-O209)</f>
        <v>0</v>
      </c>
      <c r="Q209" s="90">
        <v>83</v>
      </c>
      <c r="R209" s="43">
        <f t="shared" si="32"/>
        <v>0</v>
      </c>
    </row>
    <row r="210" spans="1:18" ht="24.6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+'22'!J211</f>
        <v>2</v>
      </c>
      <c r="F211" s="71"/>
      <c r="G211" s="46">
        <f t="shared" si="27"/>
        <v>2</v>
      </c>
      <c r="H211" s="78">
        <v>0</v>
      </c>
      <c r="I211" s="76">
        <v>0</v>
      </c>
      <c r="J211" s="46">
        <f t="shared" si="28"/>
        <v>2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4.6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4.6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4.6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+'22'!J216</f>
        <v>239</v>
      </c>
      <c r="F216" s="71"/>
      <c r="G216" s="46">
        <f t="shared" si="27"/>
        <v>239</v>
      </c>
      <c r="H216" s="78">
        <v>0</v>
      </c>
      <c r="I216" s="76">
        <v>0</v>
      </c>
      <c r="J216" s="46">
        <f t="shared" si="28"/>
        <v>239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4.6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+'22'!J217</f>
        <v>103</v>
      </c>
      <c r="F217" s="71"/>
      <c r="G217" s="46">
        <f t="shared" si="27"/>
        <v>103</v>
      </c>
      <c r="H217" s="78">
        <v>0</v>
      </c>
      <c r="I217" s="76">
        <v>0</v>
      </c>
      <c r="J217" s="46">
        <f t="shared" si="28"/>
        <v>103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4.6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+'22'!J218</f>
        <v>8</v>
      </c>
      <c r="F218" s="71"/>
      <c r="G218" s="46">
        <f t="shared" si="27"/>
        <v>8</v>
      </c>
      <c r="H218" s="78">
        <v>0</v>
      </c>
      <c r="I218" s="76">
        <v>0</v>
      </c>
      <c r="J218" s="46">
        <f t="shared" si="28"/>
        <v>8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4.6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4.6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4.6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4.6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4.6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+'22'!J224</f>
        <v>258</v>
      </c>
      <c r="F224" s="71"/>
      <c r="G224" s="46">
        <f t="shared" si="27"/>
        <v>258</v>
      </c>
      <c r="H224" s="78">
        <v>0</v>
      </c>
      <c r="I224" s="76">
        <v>0</v>
      </c>
      <c r="J224" s="46">
        <f t="shared" si="28"/>
        <v>258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4.6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4.6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+'22'!J226</f>
        <v>100</v>
      </c>
      <c r="F226" s="71"/>
      <c r="G226" s="46">
        <f t="shared" si="27"/>
        <v>100</v>
      </c>
      <c r="H226" s="78">
        <v>0</v>
      </c>
      <c r="I226" s="76">
        <v>0</v>
      </c>
      <c r="J226" s="46">
        <f t="shared" si="28"/>
        <v>100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4.6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+'22'!J227</f>
        <v>146</v>
      </c>
      <c r="F227" s="71"/>
      <c r="G227" s="46">
        <f t="shared" si="27"/>
        <v>146</v>
      </c>
      <c r="H227" s="78">
        <v>0</v>
      </c>
      <c r="I227" s="76">
        <v>0</v>
      </c>
      <c r="J227" s="46">
        <f t="shared" si="28"/>
        <v>146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4.6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4.6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4.6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4.6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4.6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4.6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4.6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4.6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+'22'!J235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4.6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4.6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4.6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4.6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4.6" x14ac:dyDescent="0.65">
      <c r="A242" s="10">
        <v>238</v>
      </c>
      <c r="B242" s="10"/>
      <c r="C242" s="137" t="s">
        <v>1444</v>
      </c>
      <c r="D242" s="10" t="s">
        <v>805</v>
      </c>
      <c r="E242" s="64">
        <f>+'22'!J242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4.6" x14ac:dyDescent="0.65">
      <c r="A243" s="10">
        <v>239</v>
      </c>
      <c r="B243" s="10"/>
      <c r="C243" s="19" t="s">
        <v>1446</v>
      </c>
      <c r="D243" s="10" t="s">
        <v>434</v>
      </c>
      <c r="E243" s="64">
        <f>+'22'!J243</f>
        <v>1</v>
      </c>
      <c r="F243" s="71"/>
      <c r="G243" s="46">
        <f t="shared" ref="G243:G246" si="43">E243+F243</f>
        <v>1</v>
      </c>
      <c r="H243" s="78">
        <v>0</v>
      </c>
      <c r="I243" s="76">
        <v>0</v>
      </c>
      <c r="J243" s="46">
        <f t="shared" ref="J243:J246" si="44">+G243-H243-K243-I243</f>
        <v>1</v>
      </c>
      <c r="K243" s="72"/>
      <c r="L243" s="20">
        <v>35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4.6" x14ac:dyDescent="0.65">
      <c r="A244" s="10">
        <v>240</v>
      </c>
      <c r="B244" s="10"/>
      <c r="C244" s="19" t="s">
        <v>1448</v>
      </c>
      <c r="D244" s="10" t="s">
        <v>434</v>
      </c>
      <c r="E244" s="64">
        <f>+'22'!J244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45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4.6" x14ac:dyDescent="0.65">
      <c r="A245" s="10">
        <v>241</v>
      </c>
      <c r="B245" s="10"/>
      <c r="C245" s="19"/>
      <c r="D245" s="10"/>
      <c r="E245" s="64">
        <f>+'22'!J245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4.6" x14ac:dyDescent="0.65">
      <c r="A246" s="10">
        <v>242</v>
      </c>
      <c r="B246" s="10"/>
      <c r="C246" s="19"/>
      <c r="D246" s="10"/>
      <c r="E246" s="64">
        <f>+'22'!J246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>
        <f>+'22'!J247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4.6" x14ac:dyDescent="0.65">
      <c r="A248" s="10">
        <v>244</v>
      </c>
      <c r="B248" s="10"/>
      <c r="C248" s="19"/>
      <c r="D248" s="10"/>
      <c r="E248" s="64">
        <f>+'22'!J248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4.6" x14ac:dyDescent="0.65">
      <c r="A249" s="10">
        <v>245</v>
      </c>
      <c r="B249" s="10"/>
      <c r="C249" s="19"/>
      <c r="D249" s="10"/>
      <c r="E249" s="64">
        <f>+'22'!J249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4.6" x14ac:dyDescent="0.65">
      <c r="A250" s="10">
        <v>246</v>
      </c>
      <c r="B250" s="10"/>
      <c r="C250" s="19"/>
      <c r="D250" s="10"/>
      <c r="E250" s="64">
        <f>+'22'!J250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4.6" x14ac:dyDescent="0.65">
      <c r="A251" s="10">
        <v>247</v>
      </c>
      <c r="B251" s="10"/>
      <c r="C251" s="19"/>
      <c r="D251" s="10"/>
      <c r="E251" s="64">
        <f>+'22'!J251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>
        <f>+'22'!J252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4.6" x14ac:dyDescent="0.65">
      <c r="A253" s="10">
        <v>249</v>
      </c>
      <c r="B253" s="10"/>
      <c r="C253" s="19"/>
      <c r="D253" s="10"/>
      <c r="E253" s="64">
        <f>+'22'!J253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/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4.6" x14ac:dyDescent="0.65">
      <c r="A255" s="10">
        <v>251</v>
      </c>
      <c r="B255" s="10"/>
      <c r="C255" s="19"/>
      <c r="D255" s="10"/>
      <c r="E255" s="64"/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4.6" x14ac:dyDescent="0.65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4.6" x14ac:dyDescent="0.65">
      <c r="A257" s="10">
        <v>253</v>
      </c>
      <c r="B257" s="10"/>
      <c r="C257" s="19"/>
      <c r="D257" s="10"/>
      <c r="E257" s="64"/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4">+K257*Q257</f>
        <v>0</v>
      </c>
    </row>
    <row r="258" spans="1:19" ht="24.6" x14ac:dyDescent="0.65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2"/>
        <v>0</v>
      </c>
    </row>
    <row r="259" spans="1:19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8">+K259*Q259</f>
        <v>0</v>
      </c>
    </row>
    <row r="260" spans="1:19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634.1099999999999</v>
      </c>
      <c r="S260" s="75"/>
    </row>
    <row r="261" spans="1:19" ht="25.5" customHeight="1" x14ac:dyDescent="0.6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1690</v>
      </c>
    </row>
    <row r="263" spans="1:19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375</v>
      </c>
      <c r="O264" s="2">
        <v>100</v>
      </c>
      <c r="P264" s="2">
        <v>275</v>
      </c>
    </row>
    <row r="265" spans="1:19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315</v>
      </c>
      <c r="P267" s="122" t="s">
        <v>1434</v>
      </c>
      <c r="Q267" s="123" t="s">
        <v>1435</v>
      </c>
      <c r="R267" s="124" t="s">
        <v>1436</v>
      </c>
    </row>
    <row r="268" spans="1:19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1000</v>
      </c>
      <c r="P268" s="125"/>
      <c r="Q268" s="125"/>
      <c r="R268" s="125"/>
    </row>
    <row r="269" spans="1:19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1000</v>
      </c>
      <c r="P269" s="125"/>
      <c r="Q269" s="125"/>
      <c r="R269" s="125"/>
    </row>
    <row r="270" spans="1:19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/>
    </row>
    <row r="271" spans="1:19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  <c r="P271" s="126"/>
      <c r="Q271" s="126"/>
      <c r="R271" s="126"/>
    </row>
    <row r="272" spans="1:19" x14ac:dyDescent="0.6">
      <c r="J272" s="2"/>
      <c r="L272" s="2"/>
      <c r="P272" s="126"/>
      <c r="Q272" s="126"/>
      <c r="R272" s="126"/>
    </row>
    <row r="273" spans="10:18" ht="24.6" x14ac:dyDescent="0.65">
      <c r="J273" s="2"/>
      <c r="L273" s="73" t="s">
        <v>272</v>
      </c>
      <c r="M273" s="2" t="s">
        <v>307</v>
      </c>
      <c r="P273" s="127"/>
      <c r="Q273" s="127"/>
      <c r="R273" s="127"/>
    </row>
    <row r="274" spans="10:18" x14ac:dyDescent="0.6">
      <c r="J274" s="2"/>
      <c r="L274" s="2"/>
      <c r="P274" s="128">
        <f>SUM(P268:P273)</f>
        <v>0</v>
      </c>
      <c r="Q274" s="128">
        <f>SUM(Q268:Q273)</f>
        <v>0</v>
      </c>
      <c r="R274" s="128">
        <f>SUM(R268:R273)</f>
        <v>0</v>
      </c>
    </row>
    <row r="275" spans="10:18" x14ac:dyDescent="0.6">
      <c r="J275" s="2"/>
      <c r="L275" s="2"/>
      <c r="P275" s="129" t="s">
        <v>1437</v>
      </c>
      <c r="Q275" s="130">
        <f>Q274*30/100</f>
        <v>0</v>
      </c>
      <c r="R275" s="130">
        <f>R274*30/100</f>
        <v>0</v>
      </c>
    </row>
    <row r="276" spans="10:18" x14ac:dyDescent="0.6">
      <c r="J276" s="2"/>
      <c r="L276" s="2"/>
      <c r="P276" s="129" t="s">
        <v>1438</v>
      </c>
      <c r="Q276" s="130">
        <f>Q275*7/100</f>
        <v>0</v>
      </c>
      <c r="R276" s="130">
        <f>R275*7/100</f>
        <v>0</v>
      </c>
    </row>
    <row r="277" spans="10:18" x14ac:dyDescent="0.6">
      <c r="J277" s="2"/>
      <c r="L277" s="2"/>
      <c r="P277" s="131" t="s">
        <v>5</v>
      </c>
      <c r="Q277" s="132">
        <f>Q274-Q275-Q276</f>
        <v>0</v>
      </c>
      <c r="R277" s="132">
        <f>R274-R275-R276</f>
        <v>0</v>
      </c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W346"/>
  <sheetViews>
    <sheetView zoomScale="70" zoomScaleNormal="70" workbookViewId="0">
      <pane xSplit="10" ySplit="4" topLeftCell="K5" activePane="bottomRight" state="frozen"/>
      <selection activeCell="C245" sqref="C245"/>
      <selection pane="topRight" activeCell="C245" sqref="C245"/>
      <selection pane="bottomLeft" activeCell="C245" sqref="C245"/>
      <selection pane="bottomRight" activeCell="N280" sqref="N280"/>
    </sheetView>
  </sheetViews>
  <sheetFormatPr defaultColWidth="9" defaultRowHeight="24" x14ac:dyDescent="0.6"/>
  <cols>
    <col min="1" max="1" width="6.69921875" style="2" customWidth="1"/>
    <col min="2" max="2" width="15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4" style="2" bestFit="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78" t="s">
        <v>1431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Q2" s="93"/>
    </row>
    <row r="3" spans="1:18" s="5" customFormat="1" ht="26.4" customHeight="1" x14ac:dyDescent="0.7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4" x14ac:dyDescent="0.7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+'23'!J5</f>
        <v>17</v>
      </c>
      <c r="F5" s="71"/>
      <c r="G5" s="46">
        <f t="shared" ref="G5:G36" si="0">E5+F5</f>
        <v>17</v>
      </c>
      <c r="H5" s="78">
        <v>0</v>
      </c>
      <c r="I5" s="76">
        <v>0</v>
      </c>
      <c r="J5" s="46">
        <f t="shared" ref="J5:J26" si="1">+G5-H5-K5-I5</f>
        <v>6</v>
      </c>
      <c r="K5" s="72">
        <v>11</v>
      </c>
      <c r="L5" s="15">
        <v>50</v>
      </c>
      <c r="M5" s="65">
        <f>+L5*K5</f>
        <v>550</v>
      </c>
      <c r="N5" s="17" t="s">
        <v>16</v>
      </c>
      <c r="O5" s="18">
        <v>50</v>
      </c>
      <c r="P5" s="104">
        <f>SUM(M5-O5)</f>
        <v>500</v>
      </c>
      <c r="Q5" s="90">
        <v>22.48</v>
      </c>
      <c r="R5" s="43">
        <f>+K5*Q5</f>
        <v>247.28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+'23'!J6</f>
        <v>79</v>
      </c>
      <c r="F6" s="71"/>
      <c r="G6" s="46">
        <f t="shared" si="0"/>
        <v>79</v>
      </c>
      <c r="H6" s="78">
        <v>0</v>
      </c>
      <c r="I6" s="76">
        <v>0</v>
      </c>
      <c r="J6" s="46">
        <f t="shared" si="1"/>
        <v>60</v>
      </c>
      <c r="K6" s="72">
        <v>19</v>
      </c>
      <c r="L6" s="15">
        <v>100</v>
      </c>
      <c r="M6" s="65">
        <f t="shared" ref="M6:M80" si="2">+L6*K6</f>
        <v>1900</v>
      </c>
      <c r="N6" s="17" t="s">
        <v>16</v>
      </c>
      <c r="O6" s="18">
        <v>980</v>
      </c>
      <c r="P6" s="104">
        <f t="shared" ref="P6:P80" si="3">SUM(M6-O6)</f>
        <v>920</v>
      </c>
      <c r="Q6" s="90">
        <v>39.29</v>
      </c>
      <c r="R6" s="43">
        <f t="shared" ref="R6:R80" si="4">+K6*Q6</f>
        <v>746.51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+'23'!J11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5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50</v>
      </c>
      <c r="P11" s="104">
        <f t="shared" si="3"/>
        <v>50</v>
      </c>
      <c r="Q11" s="90">
        <v>16.940000000000001</v>
      </c>
      <c r="R11" s="43">
        <f t="shared" si="4"/>
        <v>33.880000000000003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+'23'!J15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3</v>
      </c>
      <c r="K15" s="72">
        <v>3</v>
      </c>
      <c r="L15" s="15">
        <v>50</v>
      </c>
      <c r="M15" s="65">
        <f t="shared" si="2"/>
        <v>150</v>
      </c>
      <c r="N15" s="17" t="s">
        <v>16</v>
      </c>
      <c r="O15" s="18">
        <v>50</v>
      </c>
      <c r="P15" s="104">
        <f t="shared" si="3"/>
        <v>100</v>
      </c>
      <c r="Q15" s="90">
        <v>24.37</v>
      </c>
      <c r="R15" s="43">
        <f t="shared" si="4"/>
        <v>73.11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+'23'!J16</f>
        <v>1</v>
      </c>
      <c r="F16" s="71"/>
      <c r="G16" s="46">
        <f t="shared" si="0"/>
        <v>1</v>
      </c>
      <c r="H16" s="78">
        <v>0</v>
      </c>
      <c r="I16" s="76">
        <v>0</v>
      </c>
      <c r="J16" s="46">
        <f t="shared" si="1"/>
        <v>1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+'23'!J18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+'23'!J19</f>
        <v>7</v>
      </c>
      <c r="F19" s="71"/>
      <c r="G19" s="46">
        <f t="shared" si="0"/>
        <v>7</v>
      </c>
      <c r="H19" s="78">
        <v>0</v>
      </c>
      <c r="I19" s="76">
        <v>0</v>
      </c>
      <c r="J19" s="46">
        <f t="shared" si="1"/>
        <v>7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+'23'!J20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+'23'!J21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+'23'!J22</f>
        <v>39</v>
      </c>
      <c r="F22" s="71"/>
      <c r="G22" s="46">
        <f t="shared" si="0"/>
        <v>39</v>
      </c>
      <c r="H22" s="78">
        <v>0</v>
      </c>
      <c r="I22" s="76">
        <v>0</v>
      </c>
      <c r="J22" s="46">
        <f t="shared" si="1"/>
        <v>36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150</v>
      </c>
      <c r="P22" s="104">
        <f t="shared" si="3"/>
        <v>150</v>
      </c>
      <c r="Q22" s="90">
        <v>26.6</v>
      </c>
      <c r="R22" s="43">
        <f t="shared" si="4"/>
        <v>79.800000000000011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+'23'!J26</f>
        <v>5</v>
      </c>
      <c r="F26" s="71"/>
      <c r="G26" s="46">
        <f t="shared" si="0"/>
        <v>5</v>
      </c>
      <c r="H26" s="78">
        <v>0</v>
      </c>
      <c r="I26" s="76">
        <v>0</v>
      </c>
      <c r="J26" s="46">
        <f t="shared" si="1"/>
        <v>5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+'23'!J27</f>
        <v>5</v>
      </c>
      <c r="F27" s="71"/>
      <c r="G27" s="46">
        <f t="shared" si="0"/>
        <v>5</v>
      </c>
      <c r="H27" s="78">
        <v>0</v>
      </c>
      <c r="I27" s="76">
        <v>0</v>
      </c>
      <c r="J27" s="46">
        <f t="shared" ref="J27:J93" si="5">+G27-H27-K27-I27</f>
        <v>2</v>
      </c>
      <c r="K27" s="72">
        <v>3</v>
      </c>
      <c r="L27" s="15">
        <v>100</v>
      </c>
      <c r="M27" s="65">
        <f t="shared" si="2"/>
        <v>300</v>
      </c>
      <c r="N27" s="17" t="s">
        <v>16</v>
      </c>
      <c r="O27" s="18">
        <v>150</v>
      </c>
      <c r="P27" s="104">
        <f t="shared" si="3"/>
        <v>150</v>
      </c>
      <c r="Q27" s="90">
        <v>31.62</v>
      </c>
      <c r="R27" s="43">
        <f t="shared" si="4"/>
        <v>94.86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+'23'!J28</f>
        <v>6</v>
      </c>
      <c r="F28" s="71"/>
      <c r="G28" s="46">
        <f t="shared" si="0"/>
        <v>6</v>
      </c>
      <c r="H28" s="78">
        <v>0</v>
      </c>
      <c r="I28" s="76">
        <v>0</v>
      </c>
      <c r="J28" s="46">
        <f t="shared" si="5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+'23'!J29</f>
        <v>5</v>
      </c>
      <c r="F29" s="71"/>
      <c r="G29" s="46">
        <f t="shared" si="0"/>
        <v>5</v>
      </c>
      <c r="H29" s="78">
        <v>0</v>
      </c>
      <c r="I29" s="76">
        <v>0</v>
      </c>
      <c r="J29" s="46">
        <f t="shared" si="5"/>
        <v>5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0"/>
        <v>0</v>
      </c>
      <c r="H30" s="78">
        <v>0</v>
      </c>
      <c r="I30" s="76">
        <v>0</v>
      </c>
      <c r="J30" s="46">
        <f t="shared" si="5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+'23'!J31</f>
        <v>15</v>
      </c>
      <c r="F31" s="71"/>
      <c r="G31" s="46">
        <f t="shared" si="0"/>
        <v>15</v>
      </c>
      <c r="H31" s="78">
        <v>0</v>
      </c>
      <c r="I31" s="76">
        <v>0</v>
      </c>
      <c r="J31" s="46">
        <f t="shared" si="5"/>
        <v>15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+'23'!J32</f>
        <v>2</v>
      </c>
      <c r="F32" s="71"/>
      <c r="G32" s="46">
        <f t="shared" si="0"/>
        <v>2</v>
      </c>
      <c r="H32" s="78">
        <v>0</v>
      </c>
      <c r="I32" s="76">
        <v>0</v>
      </c>
      <c r="J32" s="46">
        <f t="shared" si="5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+'23'!J33</f>
        <v>2</v>
      </c>
      <c r="F33" s="71"/>
      <c r="G33" s="46">
        <f t="shared" si="0"/>
        <v>2</v>
      </c>
      <c r="H33" s="78">
        <v>0</v>
      </c>
      <c r="I33" s="76">
        <v>0</v>
      </c>
      <c r="J33" s="46">
        <f t="shared" si="5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0"/>
        <v>0</v>
      </c>
      <c r="H34" s="78">
        <v>0</v>
      </c>
      <c r="I34" s="76">
        <v>0</v>
      </c>
      <c r="J34" s="46">
        <f t="shared" si="5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+'23'!J35</f>
        <v>2</v>
      </c>
      <c r="F35" s="71"/>
      <c r="G35" s="46">
        <f t="shared" si="0"/>
        <v>2</v>
      </c>
      <c r="H35" s="78">
        <v>0</v>
      </c>
      <c r="I35" s="76">
        <v>0</v>
      </c>
      <c r="J35" s="46">
        <f t="shared" si="5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+'23'!J36</f>
        <v>0</v>
      </c>
      <c r="F36" s="71"/>
      <c r="G36" s="46">
        <f t="shared" si="0"/>
        <v>0</v>
      </c>
      <c r="H36" s="78">
        <v>0</v>
      </c>
      <c r="I36" s="76">
        <v>0</v>
      </c>
      <c r="J36" s="46">
        <f t="shared" si="5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ref="G37:G68" si="6">E37+F37</f>
        <v>0</v>
      </c>
      <c r="H37" s="78">
        <v>0</v>
      </c>
      <c r="I37" s="76">
        <v>0</v>
      </c>
      <c r="J37" s="46">
        <f t="shared" si="5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+'23'!J38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5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+'23'!J39</f>
        <v>3</v>
      </c>
      <c r="F39" s="71"/>
      <c r="G39" s="46">
        <f t="shared" si="6"/>
        <v>3</v>
      </c>
      <c r="H39" s="78">
        <v>0</v>
      </c>
      <c r="I39" s="76">
        <v>0</v>
      </c>
      <c r="J39" s="46">
        <f t="shared" si="5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+'23'!J40</f>
        <v>2</v>
      </c>
      <c r="F40" s="71"/>
      <c r="G40" s="46">
        <f t="shared" si="6"/>
        <v>2</v>
      </c>
      <c r="H40" s="78">
        <v>0</v>
      </c>
      <c r="I40" s="76">
        <v>0</v>
      </c>
      <c r="J40" s="46">
        <f t="shared" si="5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4">
        <f t="shared" si="3"/>
        <v>50</v>
      </c>
      <c r="Q40" s="90">
        <v>27.12</v>
      </c>
      <c r="R40" s="43">
        <f t="shared" si="4"/>
        <v>27.12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+'23'!J41</f>
        <v>6</v>
      </c>
      <c r="F41" s="71"/>
      <c r="G41" s="46">
        <f t="shared" si="6"/>
        <v>6</v>
      </c>
      <c r="H41" s="78">
        <v>0</v>
      </c>
      <c r="I41" s="76">
        <v>0</v>
      </c>
      <c r="J41" s="46">
        <f t="shared" si="5"/>
        <v>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+'23'!J42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5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+'23'!J43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5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+'23'!J44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5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5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+'23'!J46</f>
        <v>4</v>
      </c>
      <c r="F46" s="71"/>
      <c r="G46" s="46">
        <f t="shared" si="6"/>
        <v>4</v>
      </c>
      <c r="H46" s="78">
        <v>0</v>
      </c>
      <c r="I46" s="76">
        <v>0</v>
      </c>
      <c r="J46" s="46">
        <f t="shared" si="5"/>
        <v>1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>
        <v>75</v>
      </c>
      <c r="P46" s="104">
        <f t="shared" si="3"/>
        <v>75</v>
      </c>
      <c r="Q46" s="90">
        <v>19.05</v>
      </c>
      <c r="R46" s="43">
        <f t="shared" si="4"/>
        <v>57.150000000000006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+'23'!J47</f>
        <v>8</v>
      </c>
      <c r="F47" s="71"/>
      <c r="G47" s="46">
        <f t="shared" si="6"/>
        <v>8</v>
      </c>
      <c r="H47" s="78">
        <v>0</v>
      </c>
      <c r="I47" s="76">
        <v>0</v>
      </c>
      <c r="J47" s="46">
        <f t="shared" si="5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+'23'!J48</f>
        <v>3</v>
      </c>
      <c r="F48" s="71"/>
      <c r="G48" s="46">
        <f t="shared" si="6"/>
        <v>3</v>
      </c>
      <c r="H48" s="78">
        <v>0</v>
      </c>
      <c r="I48" s="76">
        <v>0</v>
      </c>
      <c r="J48" s="46">
        <f t="shared" si="5"/>
        <v>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25</v>
      </c>
      <c r="P48" s="104">
        <f>SUM(M48-O48)</f>
        <v>25</v>
      </c>
      <c r="Q48" s="90">
        <v>18.88</v>
      </c>
      <c r="R48" s="43">
        <f>+K48*Q48</f>
        <v>18.88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v>5</v>
      </c>
      <c r="F49" s="71"/>
      <c r="G49" s="46">
        <f t="shared" si="6"/>
        <v>5</v>
      </c>
      <c r="H49" s="78">
        <v>0</v>
      </c>
      <c r="I49" s="76">
        <v>0</v>
      </c>
      <c r="J49" s="46">
        <f t="shared" si="5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v>10</v>
      </c>
      <c r="F50" s="71"/>
      <c r="G50" s="46">
        <f t="shared" si="6"/>
        <v>10</v>
      </c>
      <c r="H50" s="78">
        <v>0</v>
      </c>
      <c r="I50" s="76">
        <v>0</v>
      </c>
      <c r="J50" s="46">
        <f t="shared" si="5"/>
        <v>9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25</v>
      </c>
      <c r="P50" s="104">
        <f t="shared" si="3"/>
        <v>25</v>
      </c>
      <c r="Q50" s="90">
        <v>21.81</v>
      </c>
      <c r="R50" s="43">
        <f t="shared" si="4"/>
        <v>21.81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+'23'!J51</f>
        <v>2</v>
      </c>
      <c r="F51" s="71"/>
      <c r="G51" s="46">
        <f t="shared" si="6"/>
        <v>2</v>
      </c>
      <c r="H51" s="78">
        <v>0</v>
      </c>
      <c r="I51" s="76">
        <v>0</v>
      </c>
      <c r="J51" s="46">
        <f t="shared" si="5"/>
        <v>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+'23'!J52</f>
        <v>2</v>
      </c>
      <c r="F52" s="71"/>
      <c r="G52" s="46">
        <f t="shared" si="6"/>
        <v>2</v>
      </c>
      <c r="H52" s="78">
        <v>0</v>
      </c>
      <c r="I52" s="76">
        <v>0</v>
      </c>
      <c r="J52" s="46">
        <f t="shared" si="5"/>
        <v>2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+'23'!J53</f>
        <v>6</v>
      </c>
      <c r="F53" s="71"/>
      <c r="G53" s="46">
        <f t="shared" si="6"/>
        <v>6</v>
      </c>
      <c r="H53" s="78">
        <v>0</v>
      </c>
      <c r="I53" s="76">
        <v>0</v>
      </c>
      <c r="J53" s="46">
        <f t="shared" si="5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5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+'23'!J55</f>
        <v>4</v>
      </c>
      <c r="F55" s="71"/>
      <c r="G55" s="46">
        <f t="shared" si="6"/>
        <v>4</v>
      </c>
      <c r="H55" s="78">
        <v>0</v>
      </c>
      <c r="I55" s="76">
        <v>0</v>
      </c>
      <c r="J55" s="46">
        <f t="shared" si="5"/>
        <v>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+'23'!J56</f>
        <v>0</v>
      </c>
      <c r="F56" s="71"/>
      <c r="G56" s="46">
        <f t="shared" si="6"/>
        <v>0</v>
      </c>
      <c r="H56" s="78">
        <v>0</v>
      </c>
      <c r="I56" s="76">
        <v>0</v>
      </c>
      <c r="J56" s="46">
        <f t="shared" si="5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+'23'!J57</f>
        <v>3</v>
      </c>
      <c r="F57" s="71"/>
      <c r="G57" s="46">
        <f t="shared" si="6"/>
        <v>3</v>
      </c>
      <c r="H57" s="78">
        <v>0</v>
      </c>
      <c r="I57" s="76">
        <v>0</v>
      </c>
      <c r="J57" s="46">
        <f t="shared" si="5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+'23'!J58</f>
        <v>3</v>
      </c>
      <c r="F58" s="71"/>
      <c r="G58" s="46">
        <f t="shared" si="6"/>
        <v>3</v>
      </c>
      <c r="H58" s="78">
        <v>0</v>
      </c>
      <c r="I58" s="76">
        <v>0</v>
      </c>
      <c r="J58" s="46">
        <f t="shared" si="5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+'23'!J59</f>
        <v>4</v>
      </c>
      <c r="F59" s="71"/>
      <c r="G59" s="46">
        <f t="shared" si="6"/>
        <v>4</v>
      </c>
      <c r="H59" s="78">
        <v>0</v>
      </c>
      <c r="I59" s="76">
        <v>0</v>
      </c>
      <c r="J59" s="46">
        <f t="shared" si="5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5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5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+'23'!J62</f>
        <v>5</v>
      </c>
      <c r="F62" s="71"/>
      <c r="G62" s="46">
        <f t="shared" si="6"/>
        <v>5</v>
      </c>
      <c r="H62" s="78">
        <v>0</v>
      </c>
      <c r="I62" s="76">
        <v>0</v>
      </c>
      <c r="J62" s="46">
        <f t="shared" si="5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+'23'!J63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5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+'23'!J64</f>
        <v>3</v>
      </c>
      <c r="F64" s="71"/>
      <c r="G64" s="46">
        <f t="shared" si="6"/>
        <v>3</v>
      </c>
      <c r="H64" s="78">
        <v>0</v>
      </c>
      <c r="I64" s="76">
        <v>0</v>
      </c>
      <c r="J64" s="46">
        <f t="shared" si="5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+'23'!J65</f>
        <v>5</v>
      </c>
      <c r="F65" s="71"/>
      <c r="G65" s="46">
        <f t="shared" si="6"/>
        <v>5</v>
      </c>
      <c r="H65" s="78">
        <v>0</v>
      </c>
      <c r="I65" s="76">
        <v>0</v>
      </c>
      <c r="J65" s="46">
        <f t="shared" si="5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+'23'!J66</f>
        <v>4</v>
      </c>
      <c r="F66" s="71"/>
      <c r="G66" s="46">
        <f t="shared" si="6"/>
        <v>4</v>
      </c>
      <c r="H66" s="78">
        <v>0</v>
      </c>
      <c r="I66" s="76">
        <v>0</v>
      </c>
      <c r="J66" s="46">
        <f t="shared" si="5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+'23'!J67</f>
        <v>5</v>
      </c>
      <c r="F67" s="71"/>
      <c r="G67" s="46">
        <f t="shared" si="6"/>
        <v>5</v>
      </c>
      <c r="H67" s="78">
        <v>0</v>
      </c>
      <c r="I67" s="76">
        <v>0</v>
      </c>
      <c r="J67" s="46">
        <f t="shared" si="5"/>
        <v>5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+'23'!J68</f>
        <v>4</v>
      </c>
      <c r="F68" s="71"/>
      <c r="G68" s="46">
        <f t="shared" si="6"/>
        <v>4</v>
      </c>
      <c r="H68" s="78">
        <v>0</v>
      </c>
      <c r="I68" s="76">
        <v>0</v>
      </c>
      <c r="J68" s="46">
        <f t="shared" si="5"/>
        <v>4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ref="G69:G74" si="7">E69+F69</f>
        <v>0</v>
      </c>
      <c r="H69" s="78">
        <v>0</v>
      </c>
      <c r="I69" s="76">
        <v>0</v>
      </c>
      <c r="J69" s="46">
        <f t="shared" si="5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7"/>
        <v>0</v>
      </c>
      <c r="H70" s="78">
        <v>0</v>
      </c>
      <c r="I70" s="76">
        <v>0</v>
      </c>
      <c r="J70" s="46">
        <f t="shared" si="5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7"/>
        <v>0</v>
      </c>
      <c r="H71" s="78">
        <v>0</v>
      </c>
      <c r="I71" s="76">
        <v>0</v>
      </c>
      <c r="J71" s="46">
        <f t="shared" si="5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+'23'!J72</f>
        <v>2</v>
      </c>
      <c r="F72" s="71"/>
      <c r="G72" s="46">
        <f t="shared" si="7"/>
        <v>2</v>
      </c>
      <c r="H72" s="78">
        <v>0</v>
      </c>
      <c r="I72" s="76">
        <v>0</v>
      </c>
      <c r="J72" s="46">
        <f t="shared" si="5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+'23'!J73</f>
        <v>0</v>
      </c>
      <c r="F73" s="71"/>
      <c r="G73" s="46">
        <f t="shared" si="7"/>
        <v>0</v>
      </c>
      <c r="H73" s="78">
        <v>0</v>
      </c>
      <c r="I73" s="76">
        <v>0</v>
      </c>
      <c r="J73" s="46">
        <f t="shared" si="5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+'23'!J74</f>
        <v>5</v>
      </c>
      <c r="F74" s="71"/>
      <c r="G74" s="46">
        <f t="shared" si="7"/>
        <v>5</v>
      </c>
      <c r="H74" s="78">
        <v>0</v>
      </c>
      <c r="I74" s="76">
        <v>0</v>
      </c>
      <c r="J74" s="46">
        <f t="shared" si="5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+'23'!J75</f>
        <v>0</v>
      </c>
      <c r="F75" s="71"/>
      <c r="G75" s="46">
        <f t="shared" ref="G75:G93" si="8">E75+F75</f>
        <v>0</v>
      </c>
      <c r="H75" s="78">
        <v>0</v>
      </c>
      <c r="I75" s="76">
        <v>0</v>
      </c>
      <c r="J75" s="46">
        <f t="shared" si="5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65">
      <c r="A76" s="10">
        <v>72</v>
      </c>
      <c r="B76" s="119" t="s">
        <v>1402</v>
      </c>
      <c r="C76" s="19" t="s">
        <v>1401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>
        <f>+'23'!J77</f>
        <v>1</v>
      </c>
      <c r="F77" s="71"/>
      <c r="G77" s="46">
        <f t="shared" si="8"/>
        <v>1</v>
      </c>
      <c r="H77" s="78">
        <v>0</v>
      </c>
      <c r="I77" s="76">
        <v>0</v>
      </c>
      <c r="J77" s="46">
        <f t="shared" si="5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4.6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8"/>
        <v>0</v>
      </c>
      <c r="H78" s="78">
        <v>0</v>
      </c>
      <c r="I78" s="76">
        <v>0</v>
      </c>
      <c r="J78" s="46">
        <f t="shared" si="5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8"/>
        <v>0</v>
      </c>
      <c r="H79" s="78">
        <v>0</v>
      </c>
      <c r="I79" s="76">
        <v>0</v>
      </c>
      <c r="J79" s="46">
        <f t="shared" si="5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>
        <f>+'23'!J80</f>
        <v>0</v>
      </c>
      <c r="F80" s="71"/>
      <c r="G80" s="46">
        <f t="shared" si="8"/>
        <v>0</v>
      </c>
      <c r="H80" s="78">
        <v>0</v>
      </c>
      <c r="I80" s="76">
        <v>0</v>
      </c>
      <c r="J80" s="46">
        <f t="shared" si="5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>
        <f>+'23'!J81</f>
        <v>0</v>
      </c>
      <c r="F81" s="71"/>
      <c r="G81" s="46">
        <f t="shared" si="8"/>
        <v>0</v>
      </c>
      <c r="H81" s="78">
        <v>0</v>
      </c>
      <c r="I81" s="76">
        <v>0</v>
      </c>
      <c r="J81" s="46">
        <f t="shared" si="5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65">
      <c r="A82" s="10">
        <v>78</v>
      </c>
      <c r="B82" s="119" t="s">
        <v>1332</v>
      </c>
      <c r="C82" s="19" t="s">
        <v>1388</v>
      </c>
      <c r="D82" s="10" t="s">
        <v>566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4.6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8"/>
        <v>0</v>
      </c>
      <c r="H83" s="78">
        <v>0</v>
      </c>
      <c r="I83" s="76">
        <v>0</v>
      </c>
      <c r="J83" s="46">
        <f t="shared" si="5"/>
        <v>0</v>
      </c>
      <c r="K83" s="72"/>
      <c r="L83" s="22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4.6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8"/>
        <v>0</v>
      </c>
      <c r="H84" s="78">
        <v>0</v>
      </c>
      <c r="I84" s="76">
        <v>0</v>
      </c>
      <c r="J84" s="46">
        <f t="shared" si="5"/>
        <v>0</v>
      </c>
      <c r="K84" s="72"/>
      <c r="L84" s="22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4.6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8"/>
        <v>0</v>
      </c>
      <c r="H85" s="78">
        <v>0</v>
      </c>
      <c r="I85" s="76">
        <v>0</v>
      </c>
      <c r="J85" s="46">
        <f t="shared" si="5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4.6" x14ac:dyDescent="0.65">
      <c r="A86" s="10">
        <v>82</v>
      </c>
      <c r="B86" s="119" t="s">
        <v>1404</v>
      </c>
      <c r="C86" s="19" t="s">
        <v>1403</v>
      </c>
      <c r="D86" s="10" t="s">
        <v>434</v>
      </c>
      <c r="E86" s="64">
        <f>+'23'!J86</f>
        <v>0</v>
      </c>
      <c r="F86" s="71"/>
      <c r="G86" s="46">
        <f t="shared" si="8"/>
        <v>0</v>
      </c>
      <c r="H86" s="78">
        <v>0</v>
      </c>
      <c r="I86" s="76">
        <v>0</v>
      </c>
      <c r="J86" s="46">
        <f t="shared" si="5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21"/>
      <c r="R86" s="43">
        <f t="shared" si="14"/>
        <v>0</v>
      </c>
    </row>
    <row r="87" spans="1:18" ht="24.6" x14ac:dyDescent="0.65">
      <c r="A87" s="10">
        <v>83</v>
      </c>
      <c r="B87" s="10">
        <v>1300015</v>
      </c>
      <c r="C87" s="19" t="s">
        <v>1429</v>
      </c>
      <c r="D87" s="10" t="s">
        <v>434</v>
      </c>
      <c r="E87" s="64">
        <f>+'23'!J87</f>
        <v>0</v>
      </c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4.6" x14ac:dyDescent="0.65">
      <c r="A88" s="10">
        <v>84</v>
      </c>
      <c r="B88" s="10">
        <v>1300016</v>
      </c>
      <c r="C88" s="19" t="s">
        <v>1430</v>
      </c>
      <c r="D88" s="10" t="s">
        <v>434</v>
      </c>
      <c r="E88" s="64">
        <f>+'23'!J88</f>
        <v>0</v>
      </c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4.6" x14ac:dyDescent="0.65">
      <c r="A89" s="10">
        <v>85</v>
      </c>
      <c r="B89" s="10">
        <v>20057017</v>
      </c>
      <c r="C89" s="19" t="s">
        <v>1405</v>
      </c>
      <c r="D89" s="10" t="s">
        <v>434</v>
      </c>
      <c r="E89" s="64">
        <f>+'23'!J89</f>
        <v>0</v>
      </c>
      <c r="F89" s="71"/>
      <c r="G89" s="46">
        <f t="shared" si="8"/>
        <v>0</v>
      </c>
      <c r="H89" s="78">
        <v>0</v>
      </c>
      <c r="I89" s="76">
        <v>0</v>
      </c>
      <c r="J89" s="46">
        <f t="shared" si="5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21"/>
      <c r="R89" s="43">
        <f t="shared" si="14"/>
        <v>0</v>
      </c>
    </row>
    <row r="90" spans="1:18" ht="24.6" x14ac:dyDescent="0.65">
      <c r="A90" s="10">
        <v>86</v>
      </c>
      <c r="B90" s="119" t="s">
        <v>1407</v>
      </c>
      <c r="C90" s="19" t="s">
        <v>1406</v>
      </c>
      <c r="D90" s="10" t="s">
        <v>434</v>
      </c>
      <c r="E90" s="64">
        <f>+'23'!J90</f>
        <v>0</v>
      </c>
      <c r="F90" s="71"/>
      <c r="G90" s="46">
        <f t="shared" si="8"/>
        <v>0</v>
      </c>
      <c r="H90" s="78">
        <v>0</v>
      </c>
      <c r="I90" s="76">
        <v>0</v>
      </c>
      <c r="J90" s="46">
        <f t="shared" si="5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21"/>
      <c r="R90" s="43">
        <f t="shared" si="14"/>
        <v>0</v>
      </c>
    </row>
    <row r="91" spans="1:18" ht="24.6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8"/>
        <v>0</v>
      </c>
      <c r="H91" s="78">
        <v>0</v>
      </c>
      <c r="I91" s="76">
        <v>0</v>
      </c>
      <c r="J91" s="46">
        <f t="shared" si="5"/>
        <v>0</v>
      </c>
      <c r="K91" s="72"/>
      <c r="L91" s="22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4.6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8"/>
        <v>0</v>
      </c>
      <c r="H92" s="78">
        <v>0</v>
      </c>
      <c r="I92" s="76">
        <v>0</v>
      </c>
      <c r="J92" s="46">
        <f t="shared" si="5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4.6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+'23'!J93</f>
        <v>2</v>
      </c>
      <c r="F93" s="71"/>
      <c r="G93" s="46">
        <f t="shared" si="8"/>
        <v>2</v>
      </c>
      <c r="H93" s="78">
        <v>0</v>
      </c>
      <c r="I93" s="76">
        <v>0</v>
      </c>
      <c r="J93" s="46">
        <f t="shared" si="5"/>
        <v>0</v>
      </c>
      <c r="K93" s="72">
        <v>2</v>
      </c>
      <c r="L93" s="21">
        <v>35</v>
      </c>
      <c r="M93" s="65">
        <f t="shared" si="9"/>
        <v>70</v>
      </c>
      <c r="N93" s="17" t="s">
        <v>16</v>
      </c>
      <c r="O93" s="18"/>
      <c r="P93" s="104">
        <f t="shared" si="10"/>
        <v>70</v>
      </c>
      <c r="Q93" s="90">
        <v>18.63</v>
      </c>
      <c r="R93" s="43">
        <f t="shared" si="11"/>
        <v>37.26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4.6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4.6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4.6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4.6" x14ac:dyDescent="0.65">
      <c r="A99" s="10">
        <v>95</v>
      </c>
      <c r="B99" s="119" t="s">
        <v>1408</v>
      </c>
      <c r="C99" s="19" t="s">
        <v>1371</v>
      </c>
      <c r="D99" s="10" t="s">
        <v>566</v>
      </c>
      <c r="E99" s="64">
        <f>+'23'!J99</f>
        <v>0</v>
      </c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21">
        <v>20.350000000000001</v>
      </c>
      <c r="R99" s="43">
        <f t="shared" ref="R99:R105" si="29">+K99*Q99</f>
        <v>0</v>
      </c>
    </row>
    <row r="100" spans="1:18" ht="24.6" x14ac:dyDescent="0.65">
      <c r="A100" s="10">
        <v>96</v>
      </c>
      <c r="B100" s="119" t="s">
        <v>1409</v>
      </c>
      <c r="C100" s="19" t="s">
        <v>1384</v>
      </c>
      <c r="D100" s="10" t="s">
        <v>434</v>
      </c>
      <c r="E100" s="64">
        <f>+'23'!J100</f>
        <v>0</v>
      </c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21"/>
      <c r="R100" s="43">
        <f t="shared" si="29"/>
        <v>0</v>
      </c>
    </row>
    <row r="101" spans="1:18" ht="24.6" x14ac:dyDescent="0.65">
      <c r="A101" s="10">
        <v>97</v>
      </c>
      <c r="B101" s="119" t="s">
        <v>1410</v>
      </c>
      <c r="C101" s="19" t="s">
        <v>1385</v>
      </c>
      <c r="D101" s="10" t="s">
        <v>434</v>
      </c>
      <c r="E101" s="64">
        <f>+'23'!J101</f>
        <v>0</v>
      </c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21"/>
      <c r="R101" s="43">
        <f t="shared" si="29"/>
        <v>0</v>
      </c>
    </row>
    <row r="102" spans="1:18" ht="24.6" x14ac:dyDescent="0.65">
      <c r="A102" s="10">
        <v>98</v>
      </c>
      <c r="B102" s="10">
        <v>20057679</v>
      </c>
      <c r="C102" s="19" t="s">
        <v>1399</v>
      </c>
      <c r="D102" s="10" t="s">
        <v>566</v>
      </c>
      <c r="E102" s="64">
        <f>+'23'!J102</f>
        <v>3</v>
      </c>
      <c r="F102" s="71"/>
      <c r="G102" s="46">
        <f t="shared" ref="G102" si="30">E102+F102</f>
        <v>3</v>
      </c>
      <c r="H102" s="78">
        <v>0</v>
      </c>
      <c r="I102" s="76">
        <v>0</v>
      </c>
      <c r="J102" s="46">
        <f t="shared" ref="J102" si="31">+G102-H102-K102-I102</f>
        <v>3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21"/>
      <c r="R102" s="43">
        <f t="shared" si="29"/>
        <v>0</v>
      </c>
    </row>
    <row r="103" spans="1:18" ht="22.95" customHeight="1" x14ac:dyDescent="0.65">
      <c r="A103" s="10">
        <v>99</v>
      </c>
      <c r="B103" s="119" t="s">
        <v>1411</v>
      </c>
      <c r="C103" s="19" t="s">
        <v>1392</v>
      </c>
      <c r="D103" s="10" t="s">
        <v>1393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65">
      <c r="A104" s="10">
        <v>100</v>
      </c>
      <c r="B104" s="119" t="s">
        <v>1412</v>
      </c>
      <c r="C104" s="19" t="s">
        <v>1391</v>
      </c>
      <c r="D104" s="10" t="s">
        <v>1393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65">
      <c r="A105" s="10">
        <v>101</v>
      </c>
      <c r="B105" s="119" t="s">
        <v>1413</v>
      </c>
      <c r="C105" s="19" t="s">
        <v>1394</v>
      </c>
      <c r="D105" s="10" t="s">
        <v>566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4.6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+'23'!J106</f>
        <v>0</v>
      </c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4.6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+'23'!J107</f>
        <v>0</v>
      </c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4.6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+'23'!J108</f>
        <v>0</v>
      </c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+'23'!J109</f>
        <v>0</v>
      </c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+'23'!J110</f>
        <v>0</v>
      </c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2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4.6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+'23'!J111</f>
        <v>0</v>
      </c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4.6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+'23'!J112</f>
        <v>5</v>
      </c>
      <c r="F112" s="71"/>
      <c r="G112" s="46">
        <f t="shared" si="25"/>
        <v>5</v>
      </c>
      <c r="H112" s="78">
        <v>0</v>
      </c>
      <c r="I112" s="76">
        <v>0</v>
      </c>
      <c r="J112" s="46">
        <f t="shared" si="26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4.6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+'23'!J113</f>
        <v>17</v>
      </c>
      <c r="F113" s="71"/>
      <c r="G113" s="46">
        <f t="shared" si="25"/>
        <v>17</v>
      </c>
      <c r="H113" s="78">
        <v>0</v>
      </c>
      <c r="I113" s="76">
        <v>0</v>
      </c>
      <c r="J113" s="46">
        <f t="shared" si="26"/>
        <v>17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0">
        <v>20.58</v>
      </c>
      <c r="R113" s="43">
        <f t="shared" si="11"/>
        <v>0</v>
      </c>
    </row>
    <row r="114" spans="1:18" ht="24.6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+'23'!J114</f>
        <v>0</v>
      </c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+'23'!J115</f>
        <v>24</v>
      </c>
      <c r="F115" s="71"/>
      <c r="G115" s="46">
        <f t="shared" si="25"/>
        <v>24</v>
      </c>
      <c r="H115" s="78">
        <v>0</v>
      </c>
      <c r="I115" s="76">
        <v>0</v>
      </c>
      <c r="J115" s="46">
        <f t="shared" si="26"/>
        <v>22</v>
      </c>
      <c r="K115" s="72">
        <v>2</v>
      </c>
      <c r="L115" s="22">
        <v>60</v>
      </c>
      <c r="M115" s="65">
        <f t="shared" si="9"/>
        <v>120</v>
      </c>
      <c r="N115" s="17" t="s">
        <v>16</v>
      </c>
      <c r="O115" s="18"/>
      <c r="P115" s="104">
        <f t="shared" si="10"/>
        <v>120</v>
      </c>
      <c r="Q115" s="90">
        <v>23.61</v>
      </c>
      <c r="R115" s="43">
        <f t="shared" si="11"/>
        <v>47.22</v>
      </c>
    </row>
    <row r="116" spans="1:18" ht="24.6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+'23'!J116</f>
        <v>12</v>
      </c>
      <c r="F116" s="71"/>
      <c r="G116" s="46">
        <f t="shared" si="25"/>
        <v>12</v>
      </c>
      <c r="H116" s="78">
        <v>0</v>
      </c>
      <c r="I116" s="76">
        <v>0</v>
      </c>
      <c r="J116" s="46">
        <f t="shared" si="26"/>
        <v>11</v>
      </c>
      <c r="K116" s="72">
        <v>1</v>
      </c>
      <c r="L116" s="22">
        <v>100</v>
      </c>
      <c r="M116" s="65">
        <f t="shared" si="9"/>
        <v>100</v>
      </c>
      <c r="N116" s="17" t="s">
        <v>16</v>
      </c>
      <c r="O116" s="18"/>
      <c r="P116" s="104">
        <f t="shared" si="10"/>
        <v>100</v>
      </c>
      <c r="Q116" s="90">
        <v>13.03</v>
      </c>
      <c r="R116" s="43">
        <f t="shared" si="11"/>
        <v>13.03</v>
      </c>
    </row>
    <row r="117" spans="1:18" ht="24.6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+'23'!J117</f>
        <v>4</v>
      </c>
      <c r="F117" s="71"/>
      <c r="G117" s="46">
        <f t="shared" si="25"/>
        <v>4</v>
      </c>
      <c r="H117" s="78">
        <v>0</v>
      </c>
      <c r="I117" s="76">
        <v>0</v>
      </c>
      <c r="J117" s="46">
        <f t="shared" si="26"/>
        <v>4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4.6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4.6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4.6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+'23'!J120</f>
        <v>6</v>
      </c>
      <c r="F120" s="71"/>
      <c r="G120" s="46">
        <f t="shared" si="25"/>
        <v>6</v>
      </c>
      <c r="H120" s="78">
        <v>0</v>
      </c>
      <c r="I120" s="76">
        <v>0</v>
      </c>
      <c r="J120" s="46">
        <f t="shared" si="26"/>
        <v>5</v>
      </c>
      <c r="K120" s="72">
        <v>1</v>
      </c>
      <c r="L120" s="22">
        <v>40</v>
      </c>
      <c r="M120" s="65">
        <f t="shared" si="9"/>
        <v>40</v>
      </c>
      <c r="N120" s="17" t="s">
        <v>16</v>
      </c>
      <c r="O120" s="18"/>
      <c r="P120" s="104">
        <f t="shared" si="10"/>
        <v>40</v>
      </c>
      <c r="Q120" s="90">
        <v>30</v>
      </c>
      <c r="R120" s="43">
        <f t="shared" si="11"/>
        <v>30</v>
      </c>
    </row>
    <row r="121" spans="1:18" ht="24.6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+'23'!J122</f>
        <v>0</v>
      </c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4.6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4.6" x14ac:dyDescent="0.65">
      <c r="A124" s="10">
        <v>120</v>
      </c>
      <c r="B124" s="10">
        <v>1113000</v>
      </c>
      <c r="C124" s="19" t="s">
        <v>1414</v>
      </c>
      <c r="D124" s="10" t="s">
        <v>434</v>
      </c>
      <c r="E124" s="64">
        <f>+'23'!J124</f>
        <v>0</v>
      </c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4.6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+'23'!J125</f>
        <v>5</v>
      </c>
      <c r="F125" s="71"/>
      <c r="G125" s="46">
        <f t="shared" si="25"/>
        <v>5</v>
      </c>
      <c r="H125" s="78">
        <v>0</v>
      </c>
      <c r="I125" s="76">
        <v>0</v>
      </c>
      <c r="J125" s="46">
        <f t="shared" si="26"/>
        <v>5</v>
      </c>
      <c r="K125" s="72"/>
      <c r="L125" s="22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4.6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+'23'!J126</f>
        <v>4</v>
      </c>
      <c r="F126" s="71"/>
      <c r="G126" s="46">
        <f t="shared" si="25"/>
        <v>4</v>
      </c>
      <c r="H126" s="78">
        <v>0</v>
      </c>
      <c r="I126" s="76">
        <v>0</v>
      </c>
      <c r="J126" s="46">
        <f t="shared" si="26"/>
        <v>4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4.6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4.6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4.6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4.6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+'23'!J130</f>
        <v>6</v>
      </c>
      <c r="F130" s="71"/>
      <c r="G130" s="46">
        <f t="shared" si="25"/>
        <v>6</v>
      </c>
      <c r="H130" s="78">
        <v>0</v>
      </c>
      <c r="I130" s="76">
        <v>0</v>
      </c>
      <c r="J130" s="46">
        <f t="shared" si="26"/>
        <v>6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4.6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+'23'!J131</f>
        <v>4</v>
      </c>
      <c r="F131" s="71"/>
      <c r="G131" s="46">
        <f t="shared" si="25"/>
        <v>4</v>
      </c>
      <c r="H131" s="78">
        <v>0</v>
      </c>
      <c r="I131" s="76">
        <v>0</v>
      </c>
      <c r="J131" s="46">
        <f t="shared" si="26"/>
        <v>2</v>
      </c>
      <c r="K131" s="72">
        <v>2</v>
      </c>
      <c r="L131" s="22">
        <v>50</v>
      </c>
      <c r="M131" s="65">
        <f t="shared" si="9"/>
        <v>100</v>
      </c>
      <c r="N131" s="17" t="s">
        <v>16</v>
      </c>
      <c r="O131" s="18"/>
      <c r="P131" s="104">
        <f t="shared" si="10"/>
        <v>100</v>
      </c>
      <c r="Q131" s="90">
        <v>9.91</v>
      </c>
      <c r="R131" s="43">
        <f t="shared" si="11"/>
        <v>19.82</v>
      </c>
    </row>
    <row r="132" spans="1:18" ht="24.6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+'23'!J132</f>
        <v>2</v>
      </c>
      <c r="F132" s="71"/>
      <c r="G132" s="46">
        <f t="shared" si="25"/>
        <v>2</v>
      </c>
      <c r="H132" s="78">
        <v>0</v>
      </c>
      <c r="I132" s="76">
        <v>0</v>
      </c>
      <c r="J132" s="46">
        <f t="shared" si="26"/>
        <v>2</v>
      </c>
      <c r="K132" s="72"/>
      <c r="L132" s="22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4.6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+'23'!J133</f>
        <v>0</v>
      </c>
      <c r="F133" s="71"/>
      <c r="G133" s="46">
        <f t="shared" si="25"/>
        <v>0</v>
      </c>
      <c r="H133" s="78">
        <v>0</v>
      </c>
      <c r="I133" s="76">
        <v>0</v>
      </c>
      <c r="J133" s="46">
        <f t="shared" si="26"/>
        <v>0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4.6" x14ac:dyDescent="0.65">
      <c r="A134" s="10">
        <v>130</v>
      </c>
      <c r="B134" s="119" t="s">
        <v>1416</v>
      </c>
      <c r="C134" s="19" t="s">
        <v>1415</v>
      </c>
      <c r="D134" s="10" t="s">
        <v>434</v>
      </c>
      <c r="E134" s="64">
        <f>+'23'!J134</f>
        <v>0</v>
      </c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21"/>
      <c r="R134" s="43">
        <f t="shared" si="11"/>
        <v>0</v>
      </c>
    </row>
    <row r="135" spans="1:18" ht="24.6" x14ac:dyDescent="0.65">
      <c r="A135" s="10">
        <v>131</v>
      </c>
      <c r="B135" s="119" t="s">
        <v>1418</v>
      </c>
      <c r="C135" s="19" t="s">
        <v>1417</v>
      </c>
      <c r="D135" s="10" t="s">
        <v>434</v>
      </c>
      <c r="E135" s="64">
        <f>+'23'!J135</f>
        <v>0</v>
      </c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21"/>
      <c r="R135" s="43">
        <f t="shared" si="11"/>
        <v>0</v>
      </c>
    </row>
    <row r="136" spans="1:18" ht="24.6" x14ac:dyDescent="0.65">
      <c r="A136" s="10">
        <v>132</v>
      </c>
      <c r="B136" s="119" t="s">
        <v>1420</v>
      </c>
      <c r="C136" s="19" t="s">
        <v>1419</v>
      </c>
      <c r="D136" s="10" t="s">
        <v>434</v>
      </c>
      <c r="E136" s="64">
        <f>+'23'!J136</f>
        <v>0</v>
      </c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21"/>
      <c r="R136" s="43">
        <f t="shared" si="11"/>
        <v>0</v>
      </c>
    </row>
    <row r="137" spans="1:18" ht="24.6" x14ac:dyDescent="0.65">
      <c r="A137" s="10">
        <v>133</v>
      </c>
      <c r="B137" s="10">
        <v>8852124022237</v>
      </c>
      <c r="C137" s="19" t="s">
        <v>1421</v>
      </c>
      <c r="D137" s="10" t="s">
        <v>434</v>
      </c>
      <c r="E137" s="64">
        <f>+'23'!J137</f>
        <v>0</v>
      </c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4.6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4.6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4.6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+'23'!J140</f>
        <v>0</v>
      </c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4.6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+'23'!J141</f>
        <v>0</v>
      </c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4.6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+'23'!J142</f>
        <v>0</v>
      </c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4.6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+'23'!J143</f>
        <v>0</v>
      </c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4.6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+'23'!J144</f>
        <v>0</v>
      </c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4.6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+'23'!J145</f>
        <v>0</v>
      </c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4.6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+'23'!J146</f>
        <v>0</v>
      </c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+'23'!J147</f>
        <v>0</v>
      </c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4.6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+'23'!J148</f>
        <v>0</v>
      </c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4.6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4.6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4.6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4.6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4.6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4.6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4.6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4.6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+'23'!J157</f>
        <v>0</v>
      </c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4.6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+'23'!J158</f>
        <v>0</v>
      </c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4.6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4.6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4.6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4.6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4.6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0"/>
      <c r="R163" s="43">
        <f t="shared" si="11"/>
        <v>0</v>
      </c>
    </row>
    <row r="164" spans="1:18" ht="24.6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+'23'!J164</f>
        <v>0</v>
      </c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4.6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+'23'!J165</f>
        <v>0</v>
      </c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4.6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+'23'!J166</f>
        <v>0</v>
      </c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4.6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+'23'!J168</f>
        <v>0</v>
      </c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+'23'!J169</f>
        <v>0</v>
      </c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4.6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+'23'!J170</f>
        <v>2</v>
      </c>
      <c r="F170" s="71"/>
      <c r="G170" s="46">
        <f t="shared" si="32"/>
        <v>2</v>
      </c>
      <c r="H170" s="78">
        <v>0</v>
      </c>
      <c r="I170" s="76">
        <v>0</v>
      </c>
      <c r="J170" s="46">
        <f t="shared" si="33"/>
        <v>2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4.6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4.6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+'23'!J172</f>
        <v>9</v>
      </c>
      <c r="F172" s="71"/>
      <c r="G172" s="46">
        <f t="shared" si="32"/>
        <v>9</v>
      </c>
      <c r="H172" s="78">
        <v>0</v>
      </c>
      <c r="I172" s="76">
        <v>0</v>
      </c>
      <c r="J172" s="46">
        <f t="shared" si="33"/>
        <v>9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65">
      <c r="A173" s="10">
        <v>169</v>
      </c>
      <c r="B173" s="119" t="s">
        <v>1425</v>
      </c>
      <c r="C173" s="19" t="s">
        <v>1422</v>
      </c>
      <c r="D173" s="10" t="s">
        <v>566</v>
      </c>
      <c r="E173" s="64">
        <f>+'23'!J173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4.6" x14ac:dyDescent="0.65">
      <c r="A174" s="10">
        <v>170</v>
      </c>
      <c r="B174" s="10" t="s">
        <v>978</v>
      </c>
      <c r="C174" s="19" t="s">
        <v>1400</v>
      </c>
      <c r="D174" s="10" t="s">
        <v>566</v>
      </c>
      <c r="E174" s="64">
        <f>+'23'!J174</f>
        <v>0</v>
      </c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+'23'!J175</f>
        <v>28</v>
      </c>
      <c r="F175" s="71"/>
      <c r="G175" s="46">
        <f t="shared" si="32"/>
        <v>28</v>
      </c>
      <c r="H175" s="78">
        <v>0</v>
      </c>
      <c r="I175" s="76">
        <v>0</v>
      </c>
      <c r="J175" s="46">
        <f t="shared" si="33"/>
        <v>25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104">
        <f>SUM(M175-O175)</f>
        <v>150</v>
      </c>
      <c r="Q175" s="90">
        <v>29.96</v>
      </c>
      <c r="R175" s="43">
        <f>+K175*Q175</f>
        <v>89.88</v>
      </c>
    </row>
    <row r="176" spans="1:18" ht="24.6" x14ac:dyDescent="0.65">
      <c r="A176" s="10">
        <v>172</v>
      </c>
      <c r="B176" s="119" t="s">
        <v>1424</v>
      </c>
      <c r="C176" s="19" t="s">
        <v>1423</v>
      </c>
      <c r="D176" s="10" t="s">
        <v>434</v>
      </c>
      <c r="E176" s="64">
        <f>+'23'!J176</f>
        <v>0</v>
      </c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+'23'!J177</f>
        <v>0</v>
      </c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+'23'!J178</f>
        <v>0</v>
      </c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4.6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+'23'!J179</f>
        <v>0</v>
      </c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+'23'!J180</f>
        <v>4</v>
      </c>
      <c r="F180" s="71"/>
      <c r="G180" s="46">
        <f t="shared" si="32"/>
        <v>4</v>
      </c>
      <c r="H180" s="78">
        <v>0</v>
      </c>
      <c r="I180" s="76">
        <v>0</v>
      </c>
      <c r="J180" s="46">
        <f t="shared" si="33"/>
        <v>4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4.6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+'23'!J181</f>
        <v>0</v>
      </c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+'23'!J182</f>
        <v>0</v>
      </c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4.6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4.6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+'23'!J184</f>
        <v>0</v>
      </c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4.6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+'23'!J185</f>
        <v>2</v>
      </c>
      <c r="F185" s="71"/>
      <c r="G185" s="46">
        <f t="shared" si="32"/>
        <v>2</v>
      </c>
      <c r="H185" s="78">
        <v>0</v>
      </c>
      <c r="I185" s="76">
        <v>0</v>
      </c>
      <c r="J185" s="46">
        <f t="shared" si="33"/>
        <v>2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4.6" x14ac:dyDescent="0.65">
      <c r="A186" s="10">
        <v>182</v>
      </c>
      <c r="B186" s="10"/>
      <c r="C186" s="19" t="s">
        <v>1387</v>
      </c>
      <c r="D186" s="10" t="s">
        <v>566</v>
      </c>
      <c r="E186" s="64">
        <f>+'23'!J186</f>
        <v>0</v>
      </c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si="36"/>
        <v>0</v>
      </c>
      <c r="N186" s="17" t="s">
        <v>16</v>
      </c>
      <c r="O186" s="18"/>
      <c r="P186" s="23">
        <f t="shared" si="37"/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65">
      <c r="A187" s="10">
        <v>183</v>
      </c>
      <c r="B187" s="119" t="s">
        <v>1426</v>
      </c>
      <c r="C187" s="19" t="s">
        <v>1395</v>
      </c>
      <c r="D187" s="10" t="s">
        <v>566</v>
      </c>
      <c r="E187" s="64">
        <f>+'23'!J187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" customHeight="1" x14ac:dyDescent="0.65">
      <c r="A188" s="10">
        <v>184</v>
      </c>
      <c r="B188" s="119" t="s">
        <v>1427</v>
      </c>
      <c r="C188" s="19" t="s">
        <v>1396</v>
      </c>
      <c r="D188" s="10" t="s">
        <v>566</v>
      </c>
      <c r="E188" s="64">
        <f>+'23'!J188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" customHeight="1" x14ac:dyDescent="0.65">
      <c r="A189" s="10">
        <v>185</v>
      </c>
      <c r="B189" s="119" t="s">
        <v>1428</v>
      </c>
      <c r="C189" s="19" t="s">
        <v>1397</v>
      </c>
      <c r="D189" s="10" t="s">
        <v>566</v>
      </c>
      <c r="E189" s="64">
        <f>+'23'!J189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4.6" x14ac:dyDescent="0.65">
      <c r="A190" s="10">
        <v>186</v>
      </c>
      <c r="B190" s="119" t="s">
        <v>1206</v>
      </c>
      <c r="C190" s="19" t="s">
        <v>1386</v>
      </c>
      <c r="D190" s="10" t="s">
        <v>606</v>
      </c>
      <c r="E190" s="64">
        <f>+'23'!J190</f>
        <v>6</v>
      </c>
      <c r="F190" s="71"/>
      <c r="G190" s="46">
        <f t="shared" si="32"/>
        <v>6</v>
      </c>
      <c r="H190" s="78">
        <v>0</v>
      </c>
      <c r="I190" s="76">
        <v>0</v>
      </c>
      <c r="J190" s="46">
        <f t="shared" si="33"/>
        <v>6</v>
      </c>
      <c r="K190" s="72"/>
      <c r="L190" s="20">
        <v>80</v>
      </c>
      <c r="M190" s="65">
        <f t="shared" si="36"/>
        <v>0</v>
      </c>
      <c r="N190" s="17" t="s">
        <v>16</v>
      </c>
      <c r="O190" s="18"/>
      <c r="P190" s="23">
        <f t="shared" si="37"/>
        <v>0</v>
      </c>
      <c r="Q190" s="90"/>
      <c r="R190" s="43">
        <f t="shared" ref="R190" si="40">+K190*Q190</f>
        <v>0</v>
      </c>
    </row>
    <row r="191" spans="1:18" ht="24.6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+'23'!J192</f>
        <v>0</v>
      </c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+'23'!J193</f>
        <v>4</v>
      </c>
      <c r="F193" s="71"/>
      <c r="G193" s="46">
        <f t="shared" si="32"/>
        <v>4</v>
      </c>
      <c r="H193" s="78">
        <v>0</v>
      </c>
      <c r="I193" s="76">
        <v>0</v>
      </c>
      <c r="J193" s="46">
        <f t="shared" si="33"/>
        <v>4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+'23'!J194</f>
        <v>12</v>
      </c>
      <c r="F194" s="71"/>
      <c r="G194" s="46">
        <f t="shared" si="32"/>
        <v>12</v>
      </c>
      <c r="H194" s="78">
        <v>0</v>
      </c>
      <c r="I194" s="76">
        <v>0</v>
      </c>
      <c r="J194" s="46">
        <f t="shared" si="33"/>
        <v>9</v>
      </c>
      <c r="K194" s="72">
        <v>3</v>
      </c>
      <c r="L194" s="20">
        <v>120</v>
      </c>
      <c r="M194" s="65">
        <f t="shared" si="36"/>
        <v>360</v>
      </c>
      <c r="N194" s="17" t="s">
        <v>16</v>
      </c>
      <c r="O194" s="18"/>
      <c r="P194" s="104">
        <f t="shared" si="37"/>
        <v>360</v>
      </c>
      <c r="Q194" s="90">
        <v>73</v>
      </c>
      <c r="R194" s="43">
        <f t="shared" si="38"/>
        <v>219</v>
      </c>
    </row>
    <row r="195" spans="1:18" ht="24.75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+'23'!J195</f>
        <v>2</v>
      </c>
      <c r="F195" s="71"/>
      <c r="G195" s="46">
        <f t="shared" si="32"/>
        <v>2</v>
      </c>
      <c r="H195" s="78">
        <v>0</v>
      </c>
      <c r="I195" s="76">
        <v>0</v>
      </c>
      <c r="J195" s="46">
        <f t="shared" si="33"/>
        <v>2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+'23'!J196</f>
        <v>5</v>
      </c>
      <c r="F196" s="71"/>
      <c r="G196" s="46">
        <f t="shared" si="32"/>
        <v>5</v>
      </c>
      <c r="H196" s="78">
        <v>0</v>
      </c>
      <c r="I196" s="76">
        <v>0</v>
      </c>
      <c r="J196" s="46">
        <f t="shared" si="33"/>
        <v>5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" customHeight="1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+'23'!J197</f>
        <v>0</v>
      </c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4.6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+'23'!J198</f>
        <v>21</v>
      </c>
      <c r="F198" s="71"/>
      <c r="G198" s="46">
        <f t="shared" si="32"/>
        <v>21</v>
      </c>
      <c r="H198" s="78">
        <v>0</v>
      </c>
      <c r="I198" s="76">
        <v>0</v>
      </c>
      <c r="J198" s="46">
        <f t="shared" si="33"/>
        <v>19</v>
      </c>
      <c r="K198" s="72">
        <v>2</v>
      </c>
      <c r="L198" s="20">
        <v>150</v>
      </c>
      <c r="M198" s="65">
        <f t="shared" si="36"/>
        <v>300</v>
      </c>
      <c r="N198" s="17" t="s">
        <v>16</v>
      </c>
      <c r="O198" s="18"/>
      <c r="P198" s="104">
        <f t="shared" si="37"/>
        <v>300</v>
      </c>
      <c r="Q198" s="90">
        <v>64.38</v>
      </c>
      <c r="R198" s="43">
        <f t="shared" si="38"/>
        <v>128.76</v>
      </c>
    </row>
    <row r="199" spans="1:18" ht="24.6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+'23'!J199</f>
        <v>0</v>
      </c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4.6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+'23'!J200</f>
        <v>0</v>
      </c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4.6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+'23'!J201</f>
        <v>0</v>
      </c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4.6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+'23'!J202</f>
        <v>0</v>
      </c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4.6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+'23'!J203</f>
        <v>0</v>
      </c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4.6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+'23'!J204</f>
        <v>0</v>
      </c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4.6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+'23'!J205</f>
        <v>19</v>
      </c>
      <c r="F205" s="71"/>
      <c r="G205" s="46">
        <f t="shared" si="32"/>
        <v>19</v>
      </c>
      <c r="H205" s="78">
        <v>0</v>
      </c>
      <c r="I205" s="76">
        <v>0</v>
      </c>
      <c r="J205" s="46">
        <f t="shared" si="33"/>
        <v>19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4.6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1398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1">+K207*Q207</f>
        <v>0</v>
      </c>
    </row>
    <row r="208" spans="1:18" ht="24.6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4.6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+'23'!J209</f>
        <v>0</v>
      </c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4.6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+'23'!J210</f>
        <v>0</v>
      </c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+'23'!J211</f>
        <v>2</v>
      </c>
      <c r="F211" s="71"/>
      <c r="G211" s="46">
        <f t="shared" si="32"/>
        <v>2</v>
      </c>
      <c r="H211" s="78">
        <v>0</v>
      </c>
      <c r="I211" s="76">
        <v>0</v>
      </c>
      <c r="J211" s="46">
        <f t="shared" si="33"/>
        <v>2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4.6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+'23'!J212</f>
        <v>0</v>
      </c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+'23'!J213</f>
        <v>0</v>
      </c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4.6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+'23'!J214</f>
        <v>0</v>
      </c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+'23'!J215</f>
        <v>0</v>
      </c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4.6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+'23'!J216</f>
        <v>239</v>
      </c>
      <c r="F216" s="71"/>
      <c r="G216" s="46">
        <f t="shared" si="32"/>
        <v>239</v>
      </c>
      <c r="H216" s="78">
        <v>0</v>
      </c>
      <c r="I216" s="76">
        <v>0</v>
      </c>
      <c r="J216" s="46">
        <f t="shared" si="33"/>
        <v>239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4.6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+'23'!J217</f>
        <v>103</v>
      </c>
      <c r="F217" s="71"/>
      <c r="G217" s="46">
        <f t="shared" si="32"/>
        <v>103</v>
      </c>
      <c r="H217" s="78">
        <v>0</v>
      </c>
      <c r="I217" s="76">
        <v>0</v>
      </c>
      <c r="J217" s="46">
        <f t="shared" si="33"/>
        <v>103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4.6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+'23'!J218</f>
        <v>8</v>
      </c>
      <c r="F218" s="71"/>
      <c r="G218" s="46">
        <f t="shared" si="32"/>
        <v>8</v>
      </c>
      <c r="H218" s="78">
        <v>0</v>
      </c>
      <c r="I218" s="76">
        <v>0</v>
      </c>
      <c r="J218" s="46">
        <f t="shared" si="33"/>
        <v>8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4.6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4.6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4.6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4.6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+'23'!J223</f>
        <v>0</v>
      </c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4.6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+'23'!J224</f>
        <v>258</v>
      </c>
      <c r="F224" s="71"/>
      <c r="G224" s="46">
        <f t="shared" si="32"/>
        <v>258</v>
      </c>
      <c r="H224" s="78">
        <v>0</v>
      </c>
      <c r="I224" s="76">
        <v>0</v>
      </c>
      <c r="J224" s="46">
        <f t="shared" si="33"/>
        <v>258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4.6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4.6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+'23'!J226</f>
        <v>100</v>
      </c>
      <c r="F226" s="71"/>
      <c r="G226" s="46">
        <f t="shared" si="32"/>
        <v>100</v>
      </c>
      <c r="H226" s="78">
        <v>0</v>
      </c>
      <c r="I226" s="76">
        <v>0</v>
      </c>
      <c r="J226" s="46">
        <f t="shared" si="33"/>
        <v>100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4.6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+'23'!J227</f>
        <v>146</v>
      </c>
      <c r="F227" s="71"/>
      <c r="G227" s="46">
        <f t="shared" si="32"/>
        <v>146</v>
      </c>
      <c r="H227" s="78">
        <v>0</v>
      </c>
      <c r="I227" s="76">
        <v>0</v>
      </c>
      <c r="J227" s="46">
        <f t="shared" si="33"/>
        <v>146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4.6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+'23'!J228</f>
        <v>0</v>
      </c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4.6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+'23'!J229</f>
        <v>0</v>
      </c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4.6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+'23'!J230</f>
        <v>0</v>
      </c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4.6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+'23'!J231</f>
        <v>0</v>
      </c>
      <c r="F231" s="71"/>
      <c r="G231" s="46">
        <f t="shared" ref="G231:G258" si="42">E231+F231</f>
        <v>0</v>
      </c>
      <c r="H231" s="78">
        <v>0</v>
      </c>
      <c r="I231" s="76">
        <v>0</v>
      </c>
      <c r="J231" s="46">
        <f t="shared" ref="J231:J258" si="43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4.6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+'23'!J232</f>
        <v>0</v>
      </c>
      <c r="F232" s="71"/>
      <c r="G232" s="46">
        <f t="shared" si="42"/>
        <v>0</v>
      </c>
      <c r="H232" s="78">
        <v>0</v>
      </c>
      <c r="I232" s="76">
        <v>0</v>
      </c>
      <c r="J232" s="46">
        <f t="shared" si="43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4.6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2"/>
        <v>0</v>
      </c>
      <c r="H233" s="78">
        <v>0</v>
      </c>
      <c r="I233" s="76">
        <v>0</v>
      </c>
      <c r="J233" s="46">
        <f t="shared" si="43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4.6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+'23'!J234</f>
        <v>0</v>
      </c>
      <c r="F234" s="71"/>
      <c r="G234" s="46">
        <f t="shared" si="42"/>
        <v>0</v>
      </c>
      <c r="H234" s="78">
        <v>0</v>
      </c>
      <c r="I234" s="76">
        <v>0</v>
      </c>
      <c r="J234" s="46">
        <f t="shared" si="43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4.6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+'23'!J235</f>
        <v>0</v>
      </c>
      <c r="F235" s="71"/>
      <c r="G235" s="46">
        <f t="shared" ref="G235:G247" si="44">E235+F235</f>
        <v>0</v>
      </c>
      <c r="H235" s="78">
        <v>0</v>
      </c>
      <c r="I235" s="76">
        <v>0</v>
      </c>
      <c r="J235" s="46">
        <f t="shared" ref="J235:J247" si="45">+G235-H235-K235-I235</f>
        <v>0</v>
      </c>
      <c r="K235" s="72"/>
      <c r="L235" s="20">
        <v>100</v>
      </c>
      <c r="M235" s="65">
        <f t="shared" ref="M235:M247" si="46">+L235*K235</f>
        <v>0</v>
      </c>
      <c r="N235" s="17" t="s">
        <v>16</v>
      </c>
      <c r="O235" s="18"/>
      <c r="P235" s="23">
        <f t="shared" ref="P235:P247" si="47">SUM(M235-O235)</f>
        <v>0</v>
      </c>
      <c r="Q235" s="90"/>
      <c r="R235" s="43">
        <f t="shared" ref="R235:R247" si="48">+K235*Q235</f>
        <v>0</v>
      </c>
    </row>
    <row r="236" spans="1:18" ht="24.6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4"/>
        <v>0</v>
      </c>
      <c r="H236" s="78">
        <v>0</v>
      </c>
      <c r="I236" s="76">
        <v>0</v>
      </c>
      <c r="J236" s="46">
        <f t="shared" si="45"/>
        <v>0</v>
      </c>
      <c r="K236" s="72"/>
      <c r="L236" s="20">
        <v>120</v>
      </c>
      <c r="M236" s="65">
        <f t="shared" si="46"/>
        <v>0</v>
      </c>
      <c r="N236" s="17" t="s">
        <v>16</v>
      </c>
      <c r="O236" s="18"/>
      <c r="P236" s="23">
        <f t="shared" si="47"/>
        <v>0</v>
      </c>
      <c r="Q236" s="90"/>
      <c r="R236" s="43">
        <f t="shared" si="48"/>
        <v>0</v>
      </c>
    </row>
    <row r="237" spans="1:18" ht="24.6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+'23'!J237</f>
        <v>0</v>
      </c>
      <c r="F237" s="71"/>
      <c r="G237" s="46">
        <f t="shared" si="44"/>
        <v>0</v>
      </c>
      <c r="H237" s="78">
        <v>0</v>
      </c>
      <c r="I237" s="76">
        <v>0</v>
      </c>
      <c r="J237" s="46">
        <f t="shared" si="45"/>
        <v>0</v>
      </c>
      <c r="K237" s="72"/>
      <c r="L237" s="20">
        <v>60</v>
      </c>
      <c r="M237" s="65">
        <f t="shared" si="46"/>
        <v>0</v>
      </c>
      <c r="N237" s="17" t="s">
        <v>16</v>
      </c>
      <c r="O237" s="18"/>
      <c r="P237" s="23">
        <f t="shared" si="47"/>
        <v>0</v>
      </c>
      <c r="Q237" s="90"/>
      <c r="R237" s="43">
        <f t="shared" si="48"/>
        <v>0</v>
      </c>
    </row>
    <row r="238" spans="1:18" ht="24.6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+'23'!J238</f>
        <v>0</v>
      </c>
      <c r="F238" s="71"/>
      <c r="G238" s="46">
        <f t="shared" si="44"/>
        <v>0</v>
      </c>
      <c r="H238" s="78">
        <v>0</v>
      </c>
      <c r="I238" s="76">
        <v>0</v>
      </c>
      <c r="J238" s="46">
        <f t="shared" si="45"/>
        <v>0</v>
      </c>
      <c r="K238" s="72"/>
      <c r="L238" s="20">
        <v>150</v>
      </c>
      <c r="M238" s="65">
        <f t="shared" si="46"/>
        <v>0</v>
      </c>
      <c r="N238" s="17" t="s">
        <v>16</v>
      </c>
      <c r="O238" s="18"/>
      <c r="P238" s="23">
        <f t="shared" si="47"/>
        <v>0</v>
      </c>
      <c r="Q238" s="90"/>
      <c r="R238" s="43">
        <f t="shared" si="48"/>
        <v>0</v>
      </c>
    </row>
    <row r="239" spans="1:18" ht="24.6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+'23'!J239</f>
        <v>0</v>
      </c>
      <c r="F239" s="71"/>
      <c r="G239" s="46">
        <f t="shared" si="44"/>
        <v>0</v>
      </c>
      <c r="H239" s="78">
        <v>0</v>
      </c>
      <c r="I239" s="76">
        <v>0</v>
      </c>
      <c r="J239" s="46">
        <f t="shared" si="45"/>
        <v>0</v>
      </c>
      <c r="K239" s="72"/>
      <c r="L239" s="20">
        <v>150</v>
      </c>
      <c r="M239" s="65">
        <f t="shared" si="46"/>
        <v>0</v>
      </c>
      <c r="N239" s="17" t="s">
        <v>16</v>
      </c>
      <c r="O239" s="18"/>
      <c r="P239" s="23">
        <f t="shared" si="47"/>
        <v>0</v>
      </c>
      <c r="Q239" s="90"/>
      <c r="R239" s="43">
        <f t="shared" si="48"/>
        <v>0</v>
      </c>
    </row>
    <row r="240" spans="1:1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+'23'!J240</f>
        <v>0</v>
      </c>
      <c r="F240" s="71"/>
      <c r="G240" s="46">
        <f t="shared" si="44"/>
        <v>0</v>
      </c>
      <c r="H240" s="78">
        <v>0</v>
      </c>
      <c r="I240" s="76">
        <v>0</v>
      </c>
      <c r="J240" s="46">
        <f t="shared" si="45"/>
        <v>0</v>
      </c>
      <c r="K240" s="72"/>
      <c r="L240" s="20">
        <v>200</v>
      </c>
      <c r="M240" s="65">
        <f t="shared" si="46"/>
        <v>0</v>
      </c>
      <c r="N240" s="17" t="s">
        <v>16</v>
      </c>
      <c r="O240" s="18"/>
      <c r="P240" s="23">
        <f t="shared" si="47"/>
        <v>0</v>
      </c>
      <c r="Q240" s="90"/>
      <c r="R240" s="43">
        <f t="shared" si="48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4"/>
        <v>0</v>
      </c>
      <c r="H241" s="78">
        <v>0</v>
      </c>
      <c r="I241" s="76">
        <v>0</v>
      </c>
      <c r="J241" s="46">
        <f t="shared" si="45"/>
        <v>0</v>
      </c>
      <c r="K241" s="72"/>
      <c r="L241" s="20"/>
      <c r="M241" s="65">
        <f t="shared" si="46"/>
        <v>0</v>
      </c>
      <c r="N241" s="17" t="s">
        <v>16</v>
      </c>
      <c r="O241" s="18"/>
      <c r="P241" s="23">
        <f t="shared" si="47"/>
        <v>0</v>
      </c>
      <c r="Q241" s="90"/>
      <c r="R241" s="43">
        <f t="shared" si="48"/>
        <v>0</v>
      </c>
    </row>
    <row r="242" spans="1:18" ht="24.6" x14ac:dyDescent="0.65">
      <c r="A242" s="10">
        <v>238</v>
      </c>
      <c r="B242" s="10"/>
      <c r="C242" s="137" t="s">
        <v>1444</v>
      </c>
      <c r="D242" s="10" t="s">
        <v>805</v>
      </c>
      <c r="E242" s="64">
        <f>+'23'!J242</f>
        <v>0</v>
      </c>
      <c r="F242" s="71"/>
      <c r="G242" s="46">
        <f t="shared" si="44"/>
        <v>0</v>
      </c>
      <c r="H242" s="78">
        <v>0</v>
      </c>
      <c r="I242" s="76">
        <v>0</v>
      </c>
      <c r="J242" s="46">
        <f t="shared" si="45"/>
        <v>0</v>
      </c>
      <c r="K242" s="72"/>
      <c r="L242" s="20">
        <v>35</v>
      </c>
      <c r="M242" s="65">
        <f t="shared" si="46"/>
        <v>0</v>
      </c>
      <c r="N242" s="17" t="s">
        <v>16</v>
      </c>
      <c r="O242" s="18"/>
      <c r="P242" s="23">
        <f t="shared" si="47"/>
        <v>0</v>
      </c>
      <c r="Q242" s="90"/>
      <c r="R242" s="43">
        <f t="shared" si="48"/>
        <v>0</v>
      </c>
    </row>
    <row r="243" spans="1:18" ht="24.6" x14ac:dyDescent="0.65">
      <c r="A243" s="10">
        <v>239</v>
      </c>
      <c r="B243" s="10"/>
      <c r="C243" s="19" t="s">
        <v>1446</v>
      </c>
      <c r="D243" s="10" t="s">
        <v>434</v>
      </c>
      <c r="E243" s="64">
        <f>+'23'!J243</f>
        <v>1</v>
      </c>
      <c r="F243" s="71"/>
      <c r="G243" s="46">
        <f t="shared" ref="G243:G246" si="49">E243+F243</f>
        <v>1</v>
      </c>
      <c r="H243" s="78">
        <v>0</v>
      </c>
      <c r="I243" s="76">
        <v>0</v>
      </c>
      <c r="J243" s="46">
        <f t="shared" ref="J243:J246" si="50">+G243-H243-K243-I243</f>
        <v>1</v>
      </c>
      <c r="K243" s="72"/>
      <c r="L243" s="20">
        <v>35</v>
      </c>
      <c r="M243" s="65">
        <f t="shared" ref="M243:M246" si="51">+L243*K243</f>
        <v>0</v>
      </c>
      <c r="N243" s="17" t="s">
        <v>16</v>
      </c>
      <c r="O243" s="18"/>
      <c r="P243" s="23">
        <f t="shared" ref="P243:P246" si="52">SUM(M243-O243)</f>
        <v>0</v>
      </c>
      <c r="Q243" s="90"/>
      <c r="R243" s="43">
        <f t="shared" ref="R243:R246" si="53">+K243*Q243</f>
        <v>0</v>
      </c>
    </row>
    <row r="244" spans="1:18" ht="24.6" x14ac:dyDescent="0.65">
      <c r="A244" s="10">
        <v>240</v>
      </c>
      <c r="B244" s="10"/>
      <c r="C244" s="19" t="s">
        <v>1448</v>
      </c>
      <c r="D244" s="10" t="s">
        <v>434</v>
      </c>
      <c r="E244" s="64">
        <f>+'23'!J244</f>
        <v>0</v>
      </c>
      <c r="F244" s="71"/>
      <c r="G244" s="46">
        <f t="shared" si="49"/>
        <v>0</v>
      </c>
      <c r="H244" s="78">
        <v>0</v>
      </c>
      <c r="I244" s="76">
        <v>0</v>
      </c>
      <c r="J244" s="46">
        <f t="shared" si="50"/>
        <v>0</v>
      </c>
      <c r="K244" s="72"/>
      <c r="L244" s="20">
        <v>45</v>
      </c>
      <c r="M244" s="65">
        <f t="shared" si="51"/>
        <v>0</v>
      </c>
      <c r="N244" s="17" t="s">
        <v>16</v>
      </c>
      <c r="O244" s="18"/>
      <c r="P244" s="23">
        <f t="shared" si="52"/>
        <v>0</v>
      </c>
      <c r="Q244" s="90"/>
      <c r="R244" s="43">
        <f t="shared" si="53"/>
        <v>0</v>
      </c>
    </row>
    <row r="245" spans="1:18" ht="24.6" x14ac:dyDescent="0.65">
      <c r="A245" s="10">
        <v>241</v>
      </c>
      <c r="B245" s="10"/>
      <c r="C245" s="19"/>
      <c r="D245" s="10"/>
      <c r="E245" s="64">
        <f>+'23'!J245</f>
        <v>0</v>
      </c>
      <c r="F245" s="71"/>
      <c r="G245" s="46">
        <f t="shared" si="49"/>
        <v>0</v>
      </c>
      <c r="H245" s="78">
        <v>0</v>
      </c>
      <c r="I245" s="76">
        <v>0</v>
      </c>
      <c r="J245" s="46">
        <f t="shared" si="50"/>
        <v>0</v>
      </c>
      <c r="K245" s="72"/>
      <c r="L245" s="20"/>
      <c r="M245" s="65">
        <f t="shared" si="51"/>
        <v>0</v>
      </c>
      <c r="N245" s="17" t="s">
        <v>16</v>
      </c>
      <c r="O245" s="18"/>
      <c r="P245" s="23">
        <f t="shared" si="52"/>
        <v>0</v>
      </c>
      <c r="Q245" s="90"/>
      <c r="R245" s="43">
        <f t="shared" si="53"/>
        <v>0</v>
      </c>
    </row>
    <row r="246" spans="1:18" ht="24.6" x14ac:dyDescent="0.65">
      <c r="A246" s="10">
        <v>242</v>
      </c>
      <c r="B246" s="10"/>
      <c r="C246" s="19"/>
      <c r="D246" s="10"/>
      <c r="E246" s="64">
        <f>+'23'!J246</f>
        <v>0</v>
      </c>
      <c r="F246" s="71"/>
      <c r="G246" s="46">
        <f t="shared" si="49"/>
        <v>0</v>
      </c>
      <c r="H246" s="78">
        <v>0</v>
      </c>
      <c r="I246" s="76">
        <v>0</v>
      </c>
      <c r="J246" s="46">
        <f t="shared" si="50"/>
        <v>0</v>
      </c>
      <c r="K246" s="72"/>
      <c r="L246" s="20"/>
      <c r="M246" s="65">
        <f t="shared" si="51"/>
        <v>0</v>
      </c>
      <c r="N246" s="17" t="s">
        <v>16</v>
      </c>
      <c r="O246" s="18"/>
      <c r="P246" s="23">
        <f t="shared" si="52"/>
        <v>0</v>
      </c>
      <c r="Q246" s="90"/>
      <c r="R246" s="43">
        <f t="shared" si="53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>
        <f>+'23'!J247</f>
        <v>0</v>
      </c>
      <c r="F247" s="71"/>
      <c r="G247" s="46">
        <f t="shared" si="44"/>
        <v>0</v>
      </c>
      <c r="H247" s="78">
        <v>0</v>
      </c>
      <c r="I247" s="76">
        <v>0</v>
      </c>
      <c r="J247" s="46">
        <f t="shared" si="45"/>
        <v>0</v>
      </c>
      <c r="K247" s="72"/>
      <c r="L247" s="20"/>
      <c r="M247" s="65">
        <f t="shared" si="46"/>
        <v>0</v>
      </c>
      <c r="N247" s="17" t="s">
        <v>16</v>
      </c>
      <c r="O247" s="18"/>
      <c r="P247" s="23">
        <f t="shared" si="47"/>
        <v>0</v>
      </c>
      <c r="Q247" s="90"/>
      <c r="R247" s="43">
        <f t="shared" si="48"/>
        <v>0</v>
      </c>
    </row>
    <row r="248" spans="1:18" ht="24.6" x14ac:dyDescent="0.65">
      <c r="A248" s="10">
        <v>244</v>
      </c>
      <c r="B248" s="10"/>
      <c r="C248" s="19"/>
      <c r="D248" s="10"/>
      <c r="E248" s="64">
        <f>+'23'!J248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/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4.6" x14ac:dyDescent="0.65">
      <c r="A249" s="10">
        <v>245</v>
      </c>
      <c r="B249" s="10"/>
      <c r="C249" s="19"/>
      <c r="D249" s="10"/>
      <c r="E249" s="64">
        <f>+'23'!J249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/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4.6" x14ac:dyDescent="0.65">
      <c r="A250" s="10">
        <v>246</v>
      </c>
      <c r="B250" s="10"/>
      <c r="C250" s="19"/>
      <c r="D250" s="10"/>
      <c r="E250" s="64">
        <f>+'23'!J250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/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4.6" x14ac:dyDescent="0.65">
      <c r="A251" s="10">
        <v>247</v>
      </c>
      <c r="B251" s="10"/>
      <c r="C251" s="19"/>
      <c r="D251" s="10"/>
      <c r="E251" s="64">
        <f>+'23'!J251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>
        <f>+'23'!J252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4.6" x14ac:dyDescent="0.65">
      <c r="A253" s="10">
        <v>249</v>
      </c>
      <c r="B253" s="10"/>
      <c r="C253" s="19"/>
      <c r="D253" s="10"/>
      <c r="E253" s="64">
        <f>+'23'!J253</f>
        <v>0</v>
      </c>
      <c r="F253" s="71"/>
      <c r="G253" s="46">
        <f t="shared" ref="G253" si="54">E253+F253</f>
        <v>0</v>
      </c>
      <c r="H253" s="78">
        <v>0</v>
      </c>
      <c r="I253" s="76">
        <v>0</v>
      </c>
      <c r="J253" s="46">
        <f t="shared" ref="J253" si="55">+G253-H253-K253-I253</f>
        <v>0</v>
      </c>
      <c r="K253" s="72"/>
      <c r="L253" s="20"/>
      <c r="M253" s="65">
        <f t="shared" ref="M253" si="56">+L253*K253</f>
        <v>0</v>
      </c>
      <c r="N253" s="17" t="s">
        <v>16</v>
      </c>
      <c r="O253" s="18"/>
      <c r="P253" s="23">
        <f t="shared" ref="P253" si="57">SUM(M253-O253)</f>
        <v>0</v>
      </c>
      <c r="Q253" s="90"/>
      <c r="R253" s="43">
        <f t="shared" ref="R253" si="58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>
        <f>+'23'!J254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4.6" x14ac:dyDescent="0.65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4.6" x14ac:dyDescent="0.65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23" ht="24.6" x14ac:dyDescent="0.65">
      <c r="A257" s="10">
        <v>253</v>
      </c>
      <c r="B257" s="10"/>
      <c r="C257" s="19"/>
      <c r="D257" s="10"/>
      <c r="E257" s="64">
        <f>+'23'!J257</f>
        <v>0</v>
      </c>
      <c r="F257" s="71"/>
      <c r="G257" s="46">
        <f t="shared" ref="G257" si="59">E257+F257</f>
        <v>0</v>
      </c>
      <c r="H257" s="78">
        <v>0</v>
      </c>
      <c r="I257" s="76">
        <v>0</v>
      </c>
      <c r="J257" s="46">
        <f t="shared" ref="J257" si="60">+G257-H257-K257-I257</f>
        <v>0</v>
      </c>
      <c r="K257" s="72"/>
      <c r="L257" s="20"/>
      <c r="M257" s="65">
        <f t="shared" ref="M257" si="61">+L257*K257</f>
        <v>0</v>
      </c>
      <c r="N257" s="17" t="s">
        <v>16</v>
      </c>
      <c r="O257" s="18"/>
      <c r="P257" s="23">
        <f t="shared" ref="P257" si="62">SUM(M257-O257)</f>
        <v>0</v>
      </c>
      <c r="Q257" s="90"/>
      <c r="R257" s="43">
        <f t="shared" ref="R257" si="63">+K257*Q257</f>
        <v>0</v>
      </c>
    </row>
    <row r="258" spans="1:23" ht="24.6" x14ac:dyDescent="0.65">
      <c r="A258" s="10">
        <v>254</v>
      </c>
      <c r="B258" s="10"/>
      <c r="C258" s="19"/>
      <c r="D258" s="10"/>
      <c r="E258" s="64"/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23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64">E259+F259</f>
        <v>0</v>
      </c>
      <c r="H259" s="78">
        <v>0</v>
      </c>
      <c r="I259" s="76">
        <v>0</v>
      </c>
      <c r="J259" s="46">
        <f t="shared" ref="J259" si="65">+G259-H259-K259-I259</f>
        <v>0</v>
      </c>
      <c r="K259" s="72"/>
      <c r="L259" s="20"/>
      <c r="M259" s="65">
        <f t="shared" ref="M259" si="66">+L259*K259</f>
        <v>0</v>
      </c>
      <c r="N259" s="17" t="s">
        <v>16</v>
      </c>
      <c r="O259" s="18"/>
      <c r="P259" s="23">
        <f t="shared" ref="P259" si="67">SUM(M259-O259)</f>
        <v>0</v>
      </c>
      <c r="Q259" s="90"/>
      <c r="R259" s="43">
        <f t="shared" ref="R259" si="68">+K259*Q259</f>
        <v>0</v>
      </c>
    </row>
    <row r="260" spans="1:23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1985.3699999999997</v>
      </c>
      <c r="S260" s="75"/>
    </row>
    <row r="261" spans="1:23" ht="25.5" customHeight="1" x14ac:dyDescent="0.6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23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4840</v>
      </c>
    </row>
    <row r="263" spans="1:23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3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3285</v>
      </c>
      <c r="O264" s="2">
        <v>150</v>
      </c>
      <c r="P264" s="2">
        <v>120</v>
      </c>
      <c r="Q264" s="2">
        <v>170</v>
      </c>
      <c r="R264" s="2">
        <v>50</v>
      </c>
      <c r="S264" s="2">
        <v>600</v>
      </c>
      <c r="T264" s="2">
        <v>200</v>
      </c>
      <c r="U264" s="2">
        <v>150</v>
      </c>
      <c r="V264" s="2">
        <v>1575</v>
      </c>
      <c r="W264" s="2">
        <v>270</v>
      </c>
    </row>
    <row r="265" spans="1:23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1555</v>
      </c>
      <c r="P267" s="122" t="s">
        <v>1434</v>
      </c>
      <c r="Q267" s="123" t="s">
        <v>1435</v>
      </c>
      <c r="R267" s="124" t="s">
        <v>1436</v>
      </c>
    </row>
    <row r="268" spans="1:23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  <c r="P268" s="125"/>
      <c r="Q268" s="125"/>
      <c r="R268" s="125"/>
    </row>
    <row r="269" spans="1:23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0</v>
      </c>
      <c r="P269" s="125"/>
      <c r="Q269" s="125"/>
      <c r="R269" s="125"/>
    </row>
    <row r="270" spans="1:23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/>
    </row>
    <row r="271" spans="1:23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  <c r="P271" s="126"/>
      <c r="Q271" s="126"/>
      <c r="R271" s="126"/>
    </row>
    <row r="272" spans="1:23" x14ac:dyDescent="0.6">
      <c r="J272" s="2"/>
      <c r="L272" s="2"/>
      <c r="P272" s="126"/>
      <c r="Q272" s="126"/>
      <c r="R272" s="126"/>
    </row>
    <row r="273" spans="10:18" ht="24.6" x14ac:dyDescent="0.65">
      <c r="J273" s="2"/>
      <c r="L273" s="73" t="s">
        <v>272</v>
      </c>
      <c r="M273" s="2" t="s">
        <v>307</v>
      </c>
      <c r="P273" s="127"/>
      <c r="Q273" s="127"/>
      <c r="R273" s="127"/>
    </row>
    <row r="274" spans="10:18" x14ac:dyDescent="0.6">
      <c r="J274" s="2"/>
      <c r="L274" s="2"/>
      <c r="P274" s="128">
        <f>SUM(P268:P273)</f>
        <v>0</v>
      </c>
      <c r="Q274" s="128">
        <f>SUM(Q268:Q273)</f>
        <v>0</v>
      </c>
      <c r="R274" s="128">
        <f>SUM(R268:R273)</f>
        <v>0</v>
      </c>
    </row>
    <row r="275" spans="10:18" x14ac:dyDescent="0.6">
      <c r="J275" s="2"/>
      <c r="L275" s="2"/>
      <c r="P275" s="129" t="s">
        <v>1437</v>
      </c>
      <c r="Q275" s="130">
        <f>Q274*30/100</f>
        <v>0</v>
      </c>
      <c r="R275" s="130">
        <f>R274*30/100</f>
        <v>0</v>
      </c>
    </row>
    <row r="276" spans="10:18" x14ac:dyDescent="0.6">
      <c r="J276" s="2"/>
      <c r="L276" s="2"/>
      <c r="P276" s="129" t="s">
        <v>1438</v>
      </c>
      <c r="Q276" s="130">
        <f>Q275*7/100</f>
        <v>0</v>
      </c>
      <c r="R276" s="130">
        <f>R275*7/100</f>
        <v>0</v>
      </c>
    </row>
    <row r="277" spans="10:18" x14ac:dyDescent="0.6">
      <c r="J277" s="2"/>
      <c r="L277" s="2"/>
      <c r="P277" s="131" t="s">
        <v>5</v>
      </c>
      <c r="Q277" s="132">
        <f>Q274-Q275-Q276</f>
        <v>0</v>
      </c>
      <c r="R277" s="132">
        <f>R274-R275-R276</f>
        <v>0</v>
      </c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 filterMode="1">
    <tabColor rgb="FFFFCCFF"/>
  </sheetPr>
  <dimension ref="A1:V346"/>
  <sheetViews>
    <sheetView zoomScale="70" zoomScaleNormal="70" workbookViewId="0">
      <pane xSplit="10" ySplit="4" topLeftCell="L5" activePane="bottomRight" state="frozen"/>
      <selection activeCell="C245" sqref="C245"/>
      <selection pane="topRight" activeCell="C245" sqref="C245"/>
      <selection pane="bottomLeft" activeCell="C245" sqref="C245"/>
      <selection pane="bottomRight" activeCell="P110" sqref="P110:P218"/>
    </sheetView>
  </sheetViews>
  <sheetFormatPr defaultColWidth="9" defaultRowHeight="24" x14ac:dyDescent="0.6"/>
  <cols>
    <col min="1" max="1" width="6.69921875" style="2" customWidth="1"/>
    <col min="2" max="2" width="15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4" style="2" bestFit="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78" t="s">
        <v>1431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Q2" s="93"/>
    </row>
    <row r="3" spans="1:18" s="5" customFormat="1" ht="26.4" customHeight="1" x14ac:dyDescent="0.7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4" x14ac:dyDescent="0.7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+'24'!J5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4.6" hidden="1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+'24'!J6</f>
        <v>60</v>
      </c>
      <c r="F6" s="71">
        <v>30</v>
      </c>
      <c r="G6" s="46">
        <f t="shared" si="0"/>
        <v>90</v>
      </c>
      <c r="H6" s="78">
        <v>0</v>
      </c>
      <c r="I6" s="76">
        <v>0</v>
      </c>
      <c r="J6" s="46">
        <f t="shared" si="1"/>
        <v>39</v>
      </c>
      <c r="K6" s="72">
        <v>51</v>
      </c>
      <c r="L6" s="15">
        <v>100</v>
      </c>
      <c r="M6" s="65">
        <f t="shared" ref="M6:M80" si="2">+L6*K6</f>
        <v>5100</v>
      </c>
      <c r="N6" s="17" t="s">
        <v>16</v>
      </c>
      <c r="O6" s="18">
        <v>1360</v>
      </c>
      <c r="P6" s="104">
        <f t="shared" ref="P6:P80" si="3">SUM(M6-O6)</f>
        <v>3740</v>
      </c>
      <c r="Q6" s="90">
        <v>39.29</v>
      </c>
      <c r="R6" s="43">
        <f t="shared" ref="R6:R80" si="4">+K6*Q6</f>
        <v>2003.79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+'24'!J11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3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4">
        <f t="shared" si="3"/>
        <v>100</v>
      </c>
      <c r="Q11" s="90">
        <v>16.940000000000001</v>
      </c>
      <c r="R11" s="43">
        <f t="shared" si="4"/>
        <v>33.880000000000003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+'24'!J15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+'24'!J16</f>
        <v>1</v>
      </c>
      <c r="F16" s="71"/>
      <c r="G16" s="46">
        <f t="shared" si="0"/>
        <v>1</v>
      </c>
      <c r="H16" s="78">
        <v>0</v>
      </c>
      <c r="I16" s="76">
        <v>0</v>
      </c>
      <c r="J16" s="46">
        <f t="shared" si="1"/>
        <v>0</v>
      </c>
      <c r="K16" s="72">
        <v>1</v>
      </c>
      <c r="L16" s="15">
        <v>50</v>
      </c>
      <c r="M16" s="65">
        <f t="shared" si="2"/>
        <v>50</v>
      </c>
      <c r="N16" s="17" t="s">
        <v>16</v>
      </c>
      <c r="O16" s="18"/>
      <c r="P16" s="104">
        <f t="shared" si="3"/>
        <v>50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+'24'!J18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0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4">
        <f t="shared" si="3"/>
        <v>50</v>
      </c>
      <c r="Q18" s="90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+'24'!J19</f>
        <v>7</v>
      </c>
      <c r="F19" s="71"/>
      <c r="G19" s="46">
        <f t="shared" si="0"/>
        <v>7</v>
      </c>
      <c r="H19" s="78">
        <v>0</v>
      </c>
      <c r="I19" s="76">
        <v>0</v>
      </c>
      <c r="J19" s="46">
        <f t="shared" si="1"/>
        <v>7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+'24'!J20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+'24'!J21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hidden="1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+'24'!J22</f>
        <v>36</v>
      </c>
      <c r="F22" s="71"/>
      <c r="G22" s="46">
        <f t="shared" si="0"/>
        <v>36</v>
      </c>
      <c r="H22" s="78">
        <v>0</v>
      </c>
      <c r="I22" s="76">
        <v>0</v>
      </c>
      <c r="J22" s="46">
        <f t="shared" si="1"/>
        <v>18</v>
      </c>
      <c r="K22" s="72">
        <v>18</v>
      </c>
      <c r="L22" s="20">
        <v>100</v>
      </c>
      <c r="M22" s="65">
        <f t="shared" si="2"/>
        <v>1800</v>
      </c>
      <c r="N22" s="17" t="s">
        <v>16</v>
      </c>
      <c r="O22" s="18"/>
      <c r="P22" s="104">
        <f t="shared" si="3"/>
        <v>1800</v>
      </c>
      <c r="Q22" s="90">
        <v>26.6</v>
      </c>
      <c r="R22" s="43">
        <f t="shared" si="4"/>
        <v>478.8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+'24'!J26</f>
        <v>5</v>
      </c>
      <c r="F26" s="71"/>
      <c r="G26" s="46">
        <f t="shared" si="0"/>
        <v>5</v>
      </c>
      <c r="H26" s="78">
        <v>0</v>
      </c>
      <c r="I26" s="76">
        <v>0</v>
      </c>
      <c r="J26" s="46">
        <f t="shared" si="1"/>
        <v>2</v>
      </c>
      <c r="K26" s="72">
        <v>3</v>
      </c>
      <c r="L26" s="15">
        <v>100</v>
      </c>
      <c r="M26" s="65">
        <f t="shared" si="2"/>
        <v>300</v>
      </c>
      <c r="N26" s="17" t="s">
        <v>16</v>
      </c>
      <c r="O26" s="18"/>
      <c r="P26" s="104">
        <f t="shared" si="3"/>
        <v>300</v>
      </c>
      <c r="Q26" s="90">
        <v>35.39</v>
      </c>
      <c r="R26" s="43">
        <f t="shared" si="4"/>
        <v>106.17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+'24'!J27</f>
        <v>2</v>
      </c>
      <c r="F27" s="71"/>
      <c r="G27" s="46">
        <f t="shared" ref="G27:G93" si="5">E27+F27</f>
        <v>2</v>
      </c>
      <c r="H27" s="78">
        <v>0</v>
      </c>
      <c r="I27" s="76">
        <v>0</v>
      </c>
      <c r="J27" s="46">
        <f t="shared" ref="J27:J93" si="6">+G27-H27-K27-I27</f>
        <v>2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+'24'!J28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3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04">
        <f t="shared" si="3"/>
        <v>300</v>
      </c>
      <c r="Q28" s="90">
        <v>31.97</v>
      </c>
      <c r="R28" s="43">
        <f t="shared" si="4"/>
        <v>95.91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+'24'!J29</f>
        <v>5</v>
      </c>
      <c r="F29" s="71"/>
      <c r="G29" s="46">
        <f t="shared" si="5"/>
        <v>5</v>
      </c>
      <c r="H29" s="78">
        <v>0</v>
      </c>
      <c r="I29" s="76">
        <v>0</v>
      </c>
      <c r="J29" s="46">
        <f t="shared" si="6"/>
        <v>1</v>
      </c>
      <c r="K29" s="72">
        <v>4</v>
      </c>
      <c r="L29" s="15">
        <v>100</v>
      </c>
      <c r="M29" s="65">
        <f t="shared" si="2"/>
        <v>400</v>
      </c>
      <c r="N29" s="17" t="s">
        <v>16</v>
      </c>
      <c r="O29" s="18"/>
      <c r="P29" s="104">
        <f t="shared" si="3"/>
        <v>400</v>
      </c>
      <c r="Q29" s="90">
        <v>21.27</v>
      </c>
      <c r="R29" s="43">
        <f t="shared" si="4"/>
        <v>85.08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v>28</v>
      </c>
      <c r="F31" s="71"/>
      <c r="G31" s="46">
        <f t="shared" si="5"/>
        <v>28</v>
      </c>
      <c r="H31" s="78">
        <v>0</v>
      </c>
      <c r="I31" s="76">
        <v>0</v>
      </c>
      <c r="J31" s="46">
        <f t="shared" si="6"/>
        <v>18</v>
      </c>
      <c r="K31" s="72">
        <v>10</v>
      </c>
      <c r="L31" s="15">
        <v>100</v>
      </c>
      <c r="M31" s="65">
        <f t="shared" si="2"/>
        <v>1000</v>
      </c>
      <c r="N31" s="17" t="s">
        <v>16</v>
      </c>
      <c r="O31" s="18"/>
      <c r="P31" s="104">
        <f t="shared" si="3"/>
        <v>1000</v>
      </c>
      <c r="Q31" s="90">
        <v>38.46</v>
      </c>
      <c r="R31" s="43">
        <f t="shared" si="4"/>
        <v>384.6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+'24'!J32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+'24'!J33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hidden="1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+'24'!J34</f>
        <v>0</v>
      </c>
      <c r="F34" s="71">
        <v>6</v>
      </c>
      <c r="G34" s="46">
        <f t="shared" si="5"/>
        <v>6</v>
      </c>
      <c r="H34" s="78">
        <v>0</v>
      </c>
      <c r="I34" s="76">
        <v>0</v>
      </c>
      <c r="J34" s="46">
        <f t="shared" si="6"/>
        <v>5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04">
        <f t="shared" si="3"/>
        <v>130</v>
      </c>
      <c r="Q34" s="90">
        <v>38.07</v>
      </c>
      <c r="R34" s="43">
        <f t="shared" si="4"/>
        <v>38.07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+'24'!J35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1">
        <v>30.43</v>
      </c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+'24'!J39</f>
        <v>3</v>
      </c>
      <c r="F39" s="71">
        <v>3</v>
      </c>
      <c r="G39" s="46">
        <f t="shared" si="5"/>
        <v>6</v>
      </c>
      <c r="H39" s="78">
        <v>0</v>
      </c>
      <c r="I39" s="76">
        <v>0</v>
      </c>
      <c r="J39" s="46">
        <f t="shared" si="6"/>
        <v>4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4">
        <f t="shared" si="3"/>
        <v>100</v>
      </c>
      <c r="Q39" s="90">
        <v>27.84</v>
      </c>
      <c r="R39" s="43">
        <f t="shared" si="4"/>
        <v>55.68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v>2</v>
      </c>
      <c r="F40" s="71">
        <v>3</v>
      </c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v>8</v>
      </c>
      <c r="F41" s="71">
        <v>3</v>
      </c>
      <c r="G41" s="46">
        <f t="shared" si="5"/>
        <v>11</v>
      </c>
      <c r="H41" s="78">
        <v>0</v>
      </c>
      <c r="I41" s="76">
        <v>0</v>
      </c>
      <c r="J41" s="46">
        <f t="shared" si="6"/>
        <v>10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4">
        <f t="shared" si="3"/>
        <v>50</v>
      </c>
      <c r="Q41" s="90">
        <v>15.42</v>
      </c>
      <c r="R41" s="43">
        <f t="shared" si="4"/>
        <v>15.42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4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04">
        <f t="shared" si="3"/>
        <v>100</v>
      </c>
      <c r="Q46" s="90">
        <v>19.05</v>
      </c>
      <c r="R46" s="43">
        <f t="shared" si="4"/>
        <v>38.1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v>4</v>
      </c>
      <c r="F47" s="71">
        <v>5</v>
      </c>
      <c r="G47" s="46">
        <f t="shared" si="5"/>
        <v>9</v>
      </c>
      <c r="H47" s="78">
        <v>0</v>
      </c>
      <c r="I47" s="76">
        <v>0</v>
      </c>
      <c r="J47" s="46">
        <f t="shared" si="6"/>
        <v>3</v>
      </c>
      <c r="K47" s="72">
        <v>6</v>
      </c>
      <c r="L47" s="15">
        <v>50</v>
      </c>
      <c r="M47" s="65">
        <f t="shared" si="2"/>
        <v>300</v>
      </c>
      <c r="N47" s="17" t="s">
        <v>16</v>
      </c>
      <c r="O47" s="18"/>
      <c r="P47" s="104">
        <f t="shared" si="3"/>
        <v>300</v>
      </c>
      <c r="Q47" s="90">
        <v>19.21</v>
      </c>
      <c r="R47" s="43">
        <f t="shared" si="4"/>
        <v>115.26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+'24'!J48</f>
        <v>2</v>
      </c>
      <c r="F48" s="71">
        <v>10</v>
      </c>
      <c r="G48" s="46">
        <f t="shared" si="5"/>
        <v>12</v>
      </c>
      <c r="H48" s="78">
        <v>0</v>
      </c>
      <c r="I48" s="76">
        <v>0</v>
      </c>
      <c r="J48" s="46">
        <f t="shared" si="6"/>
        <v>8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/>
      <c r="P48" s="104">
        <f t="shared" si="3"/>
        <v>200</v>
      </c>
      <c r="Q48" s="90">
        <v>18.88</v>
      </c>
      <c r="R48" s="43">
        <f>+K48*Q48</f>
        <v>75.52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+'24'!J49</f>
        <v>5</v>
      </c>
      <c r="F49" s="71">
        <v>5</v>
      </c>
      <c r="G49" s="46">
        <f t="shared" si="5"/>
        <v>10</v>
      </c>
      <c r="H49" s="78">
        <v>0</v>
      </c>
      <c r="I49" s="76">
        <v>0</v>
      </c>
      <c r="J49" s="46">
        <f t="shared" si="6"/>
        <v>8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4">
        <f t="shared" si="3"/>
        <v>100</v>
      </c>
      <c r="Q49" s="90">
        <v>20.43</v>
      </c>
      <c r="R49" s="43">
        <f>+K49*Q49</f>
        <v>40.86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+'24'!J50</f>
        <v>9</v>
      </c>
      <c r="F50" s="71">
        <v>5</v>
      </c>
      <c r="G50" s="46">
        <f t="shared" si="5"/>
        <v>14</v>
      </c>
      <c r="H50" s="78">
        <v>0</v>
      </c>
      <c r="I50" s="76">
        <v>0</v>
      </c>
      <c r="J50" s="46">
        <f t="shared" si="6"/>
        <v>11</v>
      </c>
      <c r="K50" s="72">
        <v>3</v>
      </c>
      <c r="L50" s="15">
        <v>50</v>
      </c>
      <c r="M50" s="65">
        <f t="shared" si="2"/>
        <v>150</v>
      </c>
      <c r="N50" s="17" t="s">
        <v>16</v>
      </c>
      <c r="O50" s="18"/>
      <c r="P50" s="104">
        <f t="shared" si="3"/>
        <v>150</v>
      </c>
      <c r="Q50" s="90">
        <v>21.81</v>
      </c>
      <c r="R50" s="43">
        <f t="shared" si="4"/>
        <v>65.429999999999993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+'24'!J51</f>
        <v>2</v>
      </c>
      <c r="F51" s="71"/>
      <c r="G51" s="46">
        <f t="shared" si="5"/>
        <v>2</v>
      </c>
      <c r="H51" s="78">
        <v>0</v>
      </c>
      <c r="I51" s="76">
        <v>0</v>
      </c>
      <c r="J51" s="46">
        <f t="shared" si="6"/>
        <v>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+'24'!J52</f>
        <v>2</v>
      </c>
      <c r="F52" s="71"/>
      <c r="G52" s="46">
        <f t="shared" si="5"/>
        <v>2</v>
      </c>
      <c r="H52" s="78">
        <v>0</v>
      </c>
      <c r="I52" s="76">
        <v>0</v>
      </c>
      <c r="J52" s="46">
        <f t="shared" si="6"/>
        <v>2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+'24'!J53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4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4">
        <f t="shared" si="3"/>
        <v>100</v>
      </c>
      <c r="Q53" s="90">
        <v>17.53</v>
      </c>
      <c r="R53" s="43">
        <f>+K53*Q53</f>
        <v>35.06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+'24'!J55</f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+'24'!J57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+'24'!J58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+'24'!J59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+'24'!J62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4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04">
        <f t="shared" si="3"/>
        <v>120</v>
      </c>
      <c r="Q62" s="90">
        <v>29.82</v>
      </c>
      <c r="R62" s="43">
        <f t="shared" si="4"/>
        <v>29.82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+'24'!J64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+'24'!J65</f>
        <v>5</v>
      </c>
      <c r="F65" s="71">
        <v>4</v>
      </c>
      <c r="G65" s="46">
        <f t="shared" si="5"/>
        <v>9</v>
      </c>
      <c r="H65" s="78">
        <v>0</v>
      </c>
      <c r="I65" s="76">
        <v>0</v>
      </c>
      <c r="J65" s="46">
        <f t="shared" si="6"/>
        <v>5</v>
      </c>
      <c r="K65" s="72">
        <v>4</v>
      </c>
      <c r="L65" s="15">
        <v>50</v>
      </c>
      <c r="M65" s="65">
        <f t="shared" si="2"/>
        <v>200</v>
      </c>
      <c r="N65" s="17" t="s">
        <v>16</v>
      </c>
      <c r="O65" s="18"/>
      <c r="P65" s="104">
        <f t="shared" si="3"/>
        <v>200</v>
      </c>
      <c r="Q65" s="90">
        <v>22.49</v>
      </c>
      <c r="R65" s="43">
        <f t="shared" si="4"/>
        <v>89.96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+'24'!J66</f>
        <v>4</v>
      </c>
      <c r="F66" s="71">
        <v>3</v>
      </c>
      <c r="G66" s="46">
        <f t="shared" si="5"/>
        <v>7</v>
      </c>
      <c r="H66" s="78">
        <v>0</v>
      </c>
      <c r="I66" s="76">
        <v>0</v>
      </c>
      <c r="J66" s="46">
        <f t="shared" si="6"/>
        <v>7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+'24'!J67</f>
        <v>5</v>
      </c>
      <c r="F67" s="71"/>
      <c r="G67" s="46">
        <f t="shared" si="5"/>
        <v>5</v>
      </c>
      <c r="H67" s="78">
        <v>0</v>
      </c>
      <c r="I67" s="76">
        <v>0</v>
      </c>
      <c r="J67" s="46">
        <f t="shared" si="6"/>
        <v>0</v>
      </c>
      <c r="K67" s="72">
        <v>5</v>
      </c>
      <c r="L67" s="15">
        <v>70</v>
      </c>
      <c r="M67" s="65">
        <f t="shared" si="2"/>
        <v>350</v>
      </c>
      <c r="N67" s="17" t="s">
        <v>16</v>
      </c>
      <c r="O67" s="18"/>
      <c r="P67" s="104">
        <f t="shared" si="3"/>
        <v>350</v>
      </c>
      <c r="Q67" s="90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+'24'!J68</f>
        <v>4</v>
      </c>
      <c r="F68" s="71"/>
      <c r="G68" s="46">
        <f t="shared" si="5"/>
        <v>4</v>
      </c>
      <c r="H68" s="78">
        <v>0</v>
      </c>
      <c r="I68" s="76">
        <v>0</v>
      </c>
      <c r="J68" s="46">
        <f t="shared" si="6"/>
        <v>4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+'24'!J72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+'24'!J74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65">
      <c r="A76" s="10">
        <v>72</v>
      </c>
      <c r="B76" s="119" t="s">
        <v>1402</v>
      </c>
      <c r="C76" s="19" t="s">
        <v>1401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>
        <f>+'24'!J77</f>
        <v>1</v>
      </c>
      <c r="F77" s="71">
        <v>4</v>
      </c>
      <c r="G77" s="46">
        <f t="shared" si="5"/>
        <v>5</v>
      </c>
      <c r="H77" s="78">
        <v>0</v>
      </c>
      <c r="I77" s="76">
        <v>0</v>
      </c>
      <c r="J77" s="46">
        <f t="shared" si="6"/>
        <v>3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4">
        <f t="shared" si="3"/>
        <v>100</v>
      </c>
      <c r="Q77" s="90">
        <v>25.15</v>
      </c>
      <c r="R77" s="43">
        <f t="shared" si="4"/>
        <v>50.3</v>
      </c>
    </row>
    <row r="78" spans="1:18" ht="24.6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>
        <f>+'24'!J79</f>
        <v>0</v>
      </c>
      <c r="F79" s="71">
        <v>5</v>
      </c>
      <c r="G79" s="46">
        <f t="shared" si="5"/>
        <v>5</v>
      </c>
      <c r="H79" s="78">
        <v>0</v>
      </c>
      <c r="I79" s="76">
        <v>0</v>
      </c>
      <c r="J79" s="46">
        <f t="shared" si="6"/>
        <v>5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>
        <f>+'24'!J80</f>
        <v>0</v>
      </c>
      <c r="F80" s="71">
        <v>3</v>
      </c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>
        <f>+'24'!J81</f>
        <v>0</v>
      </c>
      <c r="F81" s="71">
        <v>2</v>
      </c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9" t="s">
        <v>1332</v>
      </c>
      <c r="C82" s="19" t="s">
        <v>1388</v>
      </c>
      <c r="D82" s="10" t="s">
        <v>566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4.6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4.6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4.6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4.6" x14ac:dyDescent="0.65">
      <c r="A86" s="10">
        <v>82</v>
      </c>
      <c r="B86" s="119" t="s">
        <v>1404</v>
      </c>
      <c r="C86" s="19" t="s">
        <v>1403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1"/>
      <c r="R86" s="43">
        <f t="shared" si="11"/>
        <v>0</v>
      </c>
    </row>
    <row r="87" spans="1:18" ht="24.6" x14ac:dyDescent="0.65">
      <c r="A87" s="10">
        <v>83</v>
      </c>
      <c r="B87" s="10">
        <v>1300015</v>
      </c>
      <c r="C87" s="19" t="s">
        <v>1429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4.6" x14ac:dyDescent="0.65">
      <c r="A88" s="10">
        <v>84</v>
      </c>
      <c r="B88" s="10">
        <v>1300016</v>
      </c>
      <c r="C88" s="19" t="s">
        <v>1430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4.6" x14ac:dyDescent="0.65">
      <c r="A89" s="10">
        <v>85</v>
      </c>
      <c r="B89" s="10">
        <v>20057017</v>
      </c>
      <c r="C89" s="19" t="s">
        <v>1405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1"/>
      <c r="R89" s="43">
        <f t="shared" si="11"/>
        <v>0</v>
      </c>
    </row>
    <row r="90" spans="1:18" ht="24.6" x14ac:dyDescent="0.65">
      <c r="A90" s="10">
        <v>86</v>
      </c>
      <c r="B90" s="119" t="s">
        <v>1407</v>
      </c>
      <c r="C90" s="19" t="s">
        <v>1406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1"/>
      <c r="R90" s="43">
        <f t="shared" si="11"/>
        <v>0</v>
      </c>
    </row>
    <row r="91" spans="1:18" ht="24.6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4.6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4.6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+'24'!J93</f>
        <v>0</v>
      </c>
      <c r="F93" s="71">
        <v>5</v>
      </c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4.6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4.6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9" t="s">
        <v>1408</v>
      </c>
      <c r="C99" s="19" t="s">
        <v>1371</v>
      </c>
      <c r="D99" s="10" t="s">
        <v>566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1">
        <v>20.350000000000001</v>
      </c>
      <c r="R99" s="43">
        <f t="shared" ref="R99:R105" si="23">+K99*Q99</f>
        <v>0</v>
      </c>
    </row>
    <row r="100" spans="1:18" ht="24.6" x14ac:dyDescent="0.65">
      <c r="A100" s="10">
        <v>96</v>
      </c>
      <c r="B100" s="119" t="s">
        <v>1409</v>
      </c>
      <c r="C100" s="19" t="s">
        <v>1384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1"/>
      <c r="R100" s="43">
        <f t="shared" si="23"/>
        <v>0</v>
      </c>
    </row>
    <row r="101" spans="1:18" ht="24.6" x14ac:dyDescent="0.65">
      <c r="A101" s="10">
        <v>97</v>
      </c>
      <c r="B101" s="119" t="s">
        <v>1410</v>
      </c>
      <c r="C101" s="19" t="s">
        <v>1385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1"/>
      <c r="R101" s="43">
        <f t="shared" si="23"/>
        <v>0</v>
      </c>
    </row>
    <row r="102" spans="1:18" ht="24.6" x14ac:dyDescent="0.65">
      <c r="A102" s="10">
        <v>98</v>
      </c>
      <c r="B102" s="10">
        <v>20057679</v>
      </c>
      <c r="C102" s="19" t="s">
        <v>1399</v>
      </c>
      <c r="D102" s="10" t="s">
        <v>566</v>
      </c>
      <c r="E102" s="64">
        <f>+'24'!J102</f>
        <v>3</v>
      </c>
      <c r="F102" s="71"/>
      <c r="G102" s="46">
        <f t="shared" ref="G102" si="24">E102+F102</f>
        <v>3</v>
      </c>
      <c r="H102" s="78">
        <v>0</v>
      </c>
      <c r="I102" s="76">
        <v>0</v>
      </c>
      <c r="J102" s="46">
        <f t="shared" ref="J102" si="25">+G102-H102-K102-I102</f>
        <v>3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1"/>
      <c r="R102" s="43">
        <f t="shared" si="23"/>
        <v>0</v>
      </c>
    </row>
    <row r="103" spans="1:18" ht="22.95" customHeight="1" x14ac:dyDescent="0.65">
      <c r="A103" s="10">
        <v>99</v>
      </c>
      <c r="B103" s="119" t="s">
        <v>1411</v>
      </c>
      <c r="C103" s="19" t="s">
        <v>1392</v>
      </c>
      <c r="D103" s="10" t="s">
        <v>1393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65">
      <c r="A104" s="10">
        <v>100</v>
      </c>
      <c r="B104" s="119" t="s">
        <v>1412</v>
      </c>
      <c r="C104" s="19" t="s">
        <v>1391</v>
      </c>
      <c r="D104" s="10" t="s">
        <v>1393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65">
      <c r="A105" s="10">
        <v>101</v>
      </c>
      <c r="B105" s="119" t="s">
        <v>1413</v>
      </c>
      <c r="C105" s="19" t="s">
        <v>1394</v>
      </c>
      <c r="D105" s="10" t="s">
        <v>566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4.6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+'24'!J110</f>
        <v>0</v>
      </c>
      <c r="F110" s="71">
        <v>4</v>
      </c>
      <c r="G110" s="46">
        <f t="shared" si="20"/>
        <v>4</v>
      </c>
      <c r="H110" s="78">
        <v>0</v>
      </c>
      <c r="I110" s="76">
        <v>0</v>
      </c>
      <c r="J110" s="46">
        <f t="shared" si="21"/>
        <v>2</v>
      </c>
      <c r="K110" s="72">
        <v>2</v>
      </c>
      <c r="L110" s="22">
        <v>120</v>
      </c>
      <c r="M110" s="65">
        <f t="shared" si="7"/>
        <v>240</v>
      </c>
      <c r="N110" s="17" t="s">
        <v>16</v>
      </c>
      <c r="O110" s="18"/>
      <c r="P110" s="104">
        <f t="shared" si="8"/>
        <v>240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+'24'!J111</f>
        <v>0</v>
      </c>
      <c r="F111" s="71">
        <v>4</v>
      </c>
      <c r="G111" s="46">
        <f t="shared" si="20"/>
        <v>4</v>
      </c>
      <c r="H111" s="78">
        <v>0</v>
      </c>
      <c r="I111" s="76">
        <v>0</v>
      </c>
      <c r="J111" s="46">
        <f t="shared" si="21"/>
        <v>3</v>
      </c>
      <c r="K111" s="72">
        <v>1</v>
      </c>
      <c r="L111" s="20">
        <v>250</v>
      </c>
      <c r="M111" s="65">
        <f t="shared" si="7"/>
        <v>250</v>
      </c>
      <c r="N111" s="17" t="s">
        <v>16</v>
      </c>
      <c r="O111" s="18"/>
      <c r="P111" s="104">
        <f t="shared" si="8"/>
        <v>250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+'24'!J112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4.6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+'24'!J113</f>
        <v>17</v>
      </c>
      <c r="F113" s="71"/>
      <c r="G113" s="46">
        <f t="shared" si="20"/>
        <v>17</v>
      </c>
      <c r="H113" s="78">
        <v>0</v>
      </c>
      <c r="I113" s="76">
        <v>0</v>
      </c>
      <c r="J113" s="46">
        <f t="shared" si="21"/>
        <v>16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4">
        <f t="shared" si="8"/>
        <v>55</v>
      </c>
      <c r="Q113" s="90">
        <v>20.58</v>
      </c>
      <c r="R113" s="43">
        <f t="shared" si="9"/>
        <v>20.58</v>
      </c>
    </row>
    <row r="114" spans="1:18" ht="24.6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+'24'!J115</f>
        <v>22</v>
      </c>
      <c r="F115" s="71"/>
      <c r="G115" s="46">
        <f t="shared" si="20"/>
        <v>22</v>
      </c>
      <c r="H115" s="78">
        <v>0</v>
      </c>
      <c r="I115" s="76">
        <v>0</v>
      </c>
      <c r="J115" s="46">
        <f t="shared" si="21"/>
        <v>20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4">
        <f t="shared" si="8"/>
        <v>120</v>
      </c>
      <c r="Q115" s="90">
        <v>23.61</v>
      </c>
      <c r="R115" s="43">
        <f t="shared" si="9"/>
        <v>47.22</v>
      </c>
    </row>
    <row r="116" spans="1:18" ht="24.6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+'24'!J116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10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4">
        <f t="shared" si="8"/>
        <v>100</v>
      </c>
      <c r="Q116" s="90">
        <v>13.03</v>
      </c>
      <c r="R116" s="43">
        <f t="shared" si="9"/>
        <v>13.03</v>
      </c>
    </row>
    <row r="117" spans="1:18" ht="24.6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+'24'!J117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+'24'!J120</f>
        <v>5</v>
      </c>
      <c r="F120" s="71"/>
      <c r="G120" s="46">
        <f t="shared" si="20"/>
        <v>5</v>
      </c>
      <c r="H120" s="78">
        <v>0</v>
      </c>
      <c r="I120" s="76">
        <v>0</v>
      </c>
      <c r="J120" s="46">
        <f t="shared" si="21"/>
        <v>5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4.6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1414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1">
        <v>20.5</v>
      </c>
      <c r="R124" s="43">
        <f>+K124*Q124</f>
        <v>0</v>
      </c>
    </row>
    <row r="125" spans="1:18" ht="24.6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+'24'!J125</f>
        <v>5</v>
      </c>
      <c r="F125" s="71"/>
      <c r="G125" s="46">
        <f t="shared" si="20"/>
        <v>5</v>
      </c>
      <c r="H125" s="78">
        <v>0</v>
      </c>
      <c r="I125" s="76">
        <v>0</v>
      </c>
      <c r="J125" s="46">
        <f t="shared" si="21"/>
        <v>4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>
        <v>50</v>
      </c>
      <c r="P125" s="23">
        <f t="shared" si="8"/>
        <v>0</v>
      </c>
      <c r="Q125" s="90">
        <v>33</v>
      </c>
      <c r="R125" s="43">
        <f t="shared" si="9"/>
        <v>33</v>
      </c>
    </row>
    <row r="126" spans="1:18" ht="24.6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+'24'!J126</f>
        <v>4</v>
      </c>
      <c r="F126" s="71"/>
      <c r="G126" s="46">
        <f t="shared" si="20"/>
        <v>4</v>
      </c>
      <c r="H126" s="78">
        <v>0</v>
      </c>
      <c r="I126" s="76">
        <v>0</v>
      </c>
      <c r="J126" s="46">
        <f t="shared" si="21"/>
        <v>3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04">
        <f t="shared" si="8"/>
        <v>100</v>
      </c>
      <c r="Q126" s="90">
        <v>68</v>
      </c>
      <c r="R126" s="43">
        <f t="shared" si="9"/>
        <v>68</v>
      </c>
    </row>
    <row r="127" spans="1:18" ht="24.6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4.6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4.6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4.6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+'24'!J130</f>
        <v>6</v>
      </c>
      <c r="F130" s="71"/>
      <c r="G130" s="46">
        <f t="shared" si="20"/>
        <v>6</v>
      </c>
      <c r="H130" s="78">
        <v>0</v>
      </c>
      <c r="I130" s="76">
        <v>0</v>
      </c>
      <c r="J130" s="46">
        <f t="shared" si="21"/>
        <v>6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+'24'!J131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+'24'!J132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4.6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+'24'!J133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4.6" x14ac:dyDescent="0.65">
      <c r="A134" s="10">
        <v>130</v>
      </c>
      <c r="B134" s="119" t="s">
        <v>1416</v>
      </c>
      <c r="C134" s="19" t="s">
        <v>1415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4.6" x14ac:dyDescent="0.65">
      <c r="A135" s="10">
        <v>131</v>
      </c>
      <c r="B135" s="119" t="s">
        <v>1418</v>
      </c>
      <c r="C135" s="19" t="s">
        <v>1417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4.6" x14ac:dyDescent="0.65">
      <c r="A136" s="10">
        <v>132</v>
      </c>
      <c r="B136" s="119" t="s">
        <v>1420</v>
      </c>
      <c r="C136" s="19" t="s">
        <v>1419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1421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1"/>
      <c r="R137" s="43">
        <f>+K137*Q137</f>
        <v>0</v>
      </c>
    </row>
    <row r="138" spans="1:18" ht="24.6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4.6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4.6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4.6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4.6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4.6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4.6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+'24'!J170</f>
        <v>2</v>
      </c>
      <c r="F170" s="71"/>
      <c r="G170" s="46">
        <f t="shared" si="27"/>
        <v>2</v>
      </c>
      <c r="H170" s="78">
        <v>0</v>
      </c>
      <c r="I170" s="76">
        <v>0</v>
      </c>
      <c r="J170" s="46">
        <f t="shared" si="28"/>
        <v>2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4.6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+'24'!J172</f>
        <v>9</v>
      </c>
      <c r="F172" s="71"/>
      <c r="G172" s="46">
        <f t="shared" si="27"/>
        <v>9</v>
      </c>
      <c r="H172" s="78">
        <v>0</v>
      </c>
      <c r="I172" s="76">
        <v>0</v>
      </c>
      <c r="J172" s="46">
        <f t="shared" si="28"/>
        <v>9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65">
      <c r="A173" s="10">
        <v>169</v>
      </c>
      <c r="B173" s="119" t="s">
        <v>1425</v>
      </c>
      <c r="C173" s="19" t="s">
        <v>1422</v>
      </c>
      <c r="D173" s="10" t="s">
        <v>566</v>
      </c>
      <c r="E173" s="64">
        <f>+'24'!J173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4.6" x14ac:dyDescent="0.65">
      <c r="A174" s="10">
        <v>170</v>
      </c>
      <c r="B174" s="10" t="s">
        <v>978</v>
      </c>
      <c r="C174" s="19" t="s">
        <v>1400</v>
      </c>
      <c r="D174" s="10" t="s">
        <v>566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+'24'!J175</f>
        <v>25</v>
      </c>
      <c r="F175" s="71"/>
      <c r="G175" s="46">
        <f t="shared" si="27"/>
        <v>25</v>
      </c>
      <c r="H175" s="78">
        <v>0</v>
      </c>
      <c r="I175" s="76">
        <v>0</v>
      </c>
      <c r="J175" s="46">
        <f t="shared" si="28"/>
        <v>25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4.6" x14ac:dyDescent="0.65">
      <c r="A176" s="10">
        <v>172</v>
      </c>
      <c r="B176" s="119" t="s">
        <v>1424</v>
      </c>
      <c r="C176" s="19" t="s">
        <v>1423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1"/>
      <c r="R176" s="43">
        <f>+K176*Q176</f>
        <v>0</v>
      </c>
    </row>
    <row r="177" spans="1:18" ht="24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4.6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+'24'!J180</f>
        <v>4</v>
      </c>
      <c r="F180" s="71"/>
      <c r="G180" s="46">
        <f t="shared" si="27"/>
        <v>4</v>
      </c>
      <c r="H180" s="78">
        <v>0</v>
      </c>
      <c r="I180" s="76">
        <v>0</v>
      </c>
      <c r="J180" s="46">
        <f t="shared" si="28"/>
        <v>3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04">
        <f t="shared" si="26"/>
        <v>35</v>
      </c>
      <c r="Q180" s="90"/>
      <c r="R180" s="43">
        <f t="shared" si="32"/>
        <v>0</v>
      </c>
    </row>
    <row r="181" spans="1:18" ht="24.6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4.6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4.6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4.6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+'24'!J185</f>
        <v>2</v>
      </c>
      <c r="F185" s="71"/>
      <c r="G185" s="46">
        <f t="shared" si="27"/>
        <v>2</v>
      </c>
      <c r="H185" s="78">
        <v>0</v>
      </c>
      <c r="I185" s="76">
        <v>0</v>
      </c>
      <c r="J185" s="46">
        <f t="shared" si="28"/>
        <v>2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4.6" x14ac:dyDescent="0.65">
      <c r="A186" s="10">
        <v>182</v>
      </c>
      <c r="B186" s="10"/>
      <c r="C186" s="19" t="s">
        <v>1387</v>
      </c>
      <c r="D186" s="10" t="s">
        <v>566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65">
      <c r="A187" s="10">
        <v>183</v>
      </c>
      <c r="B187" s="119" t="s">
        <v>1426</v>
      </c>
      <c r="C187" s="19" t="s">
        <v>1395</v>
      </c>
      <c r="D187" s="10" t="s">
        <v>566</v>
      </c>
      <c r="E187" s="64">
        <f>+'24'!J187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" customHeight="1" x14ac:dyDescent="0.65">
      <c r="A188" s="10">
        <v>184</v>
      </c>
      <c r="B188" s="119" t="s">
        <v>1427</v>
      </c>
      <c r="C188" s="19" t="s">
        <v>1396</v>
      </c>
      <c r="D188" s="10" t="s">
        <v>566</v>
      </c>
      <c r="E188" s="64">
        <f>+'24'!J188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" customHeight="1" x14ac:dyDescent="0.65">
      <c r="A189" s="10">
        <v>185</v>
      </c>
      <c r="B189" s="119" t="s">
        <v>1428</v>
      </c>
      <c r="C189" s="19" t="s">
        <v>1397</v>
      </c>
      <c r="D189" s="10" t="s">
        <v>566</v>
      </c>
      <c r="E189" s="64">
        <f>+'24'!J189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4.6" x14ac:dyDescent="0.65">
      <c r="A190" s="10">
        <v>186</v>
      </c>
      <c r="B190" s="119" t="s">
        <v>1206</v>
      </c>
      <c r="C190" s="19" t="s">
        <v>1386</v>
      </c>
      <c r="D190" s="10" t="s">
        <v>606</v>
      </c>
      <c r="E190" s="64">
        <f>+'24'!J190</f>
        <v>6</v>
      </c>
      <c r="F190" s="71"/>
      <c r="G190" s="46">
        <f t="shared" si="27"/>
        <v>6</v>
      </c>
      <c r="H190" s="78">
        <v>0</v>
      </c>
      <c r="I190" s="76">
        <v>0</v>
      </c>
      <c r="J190" s="46">
        <f t="shared" si="28"/>
        <v>6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4.6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+'24'!J193</f>
        <v>4</v>
      </c>
      <c r="F193" s="71"/>
      <c r="G193" s="46">
        <f t="shared" si="27"/>
        <v>4</v>
      </c>
      <c r="H193" s="78">
        <v>0</v>
      </c>
      <c r="I193" s="76">
        <v>0</v>
      </c>
      <c r="J193" s="46">
        <f t="shared" si="28"/>
        <v>4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+'24'!J194</f>
        <v>9</v>
      </c>
      <c r="F194" s="71"/>
      <c r="G194" s="46">
        <f t="shared" si="27"/>
        <v>9</v>
      </c>
      <c r="H194" s="78">
        <v>0</v>
      </c>
      <c r="I194" s="76">
        <v>0</v>
      </c>
      <c r="J194" s="46">
        <f t="shared" si="28"/>
        <v>7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04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+'24'!J195</f>
        <v>2</v>
      </c>
      <c r="F195" s="71"/>
      <c r="G195" s="46">
        <f t="shared" si="27"/>
        <v>2</v>
      </c>
      <c r="H195" s="78">
        <v>0</v>
      </c>
      <c r="I195" s="76">
        <v>0</v>
      </c>
      <c r="J195" s="46">
        <f t="shared" si="28"/>
        <v>1</v>
      </c>
      <c r="K195" s="72">
        <v>1</v>
      </c>
      <c r="L195" s="20">
        <v>60</v>
      </c>
      <c r="M195" s="65">
        <f t="shared" si="31"/>
        <v>60</v>
      </c>
      <c r="N195" s="17" t="s">
        <v>16</v>
      </c>
      <c r="O195" s="18"/>
      <c r="P195" s="104">
        <f t="shared" si="26"/>
        <v>60</v>
      </c>
      <c r="Q195" s="90">
        <v>38</v>
      </c>
      <c r="R195" s="43">
        <f t="shared" si="32"/>
        <v>38</v>
      </c>
    </row>
    <row r="196" spans="1:18" ht="24.75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+'24'!J196</f>
        <v>5</v>
      </c>
      <c r="F196" s="71"/>
      <c r="G196" s="46">
        <f t="shared" si="27"/>
        <v>5</v>
      </c>
      <c r="H196" s="78">
        <v>0</v>
      </c>
      <c r="I196" s="76">
        <v>0</v>
      </c>
      <c r="J196" s="46">
        <f t="shared" si="28"/>
        <v>5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" customHeight="1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4.6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+'24'!J198</f>
        <v>19</v>
      </c>
      <c r="F198" s="71"/>
      <c r="G198" s="46">
        <f t="shared" si="27"/>
        <v>19</v>
      </c>
      <c r="H198" s="78">
        <v>0</v>
      </c>
      <c r="I198" s="76">
        <v>0</v>
      </c>
      <c r="J198" s="46">
        <f t="shared" si="28"/>
        <v>16</v>
      </c>
      <c r="K198" s="72">
        <v>3</v>
      </c>
      <c r="L198" s="20">
        <v>150</v>
      </c>
      <c r="M198" s="65">
        <f t="shared" si="31"/>
        <v>450</v>
      </c>
      <c r="N198" s="17" t="s">
        <v>16</v>
      </c>
      <c r="O198" s="18"/>
      <c r="P198" s="104">
        <f t="shared" si="26"/>
        <v>450</v>
      </c>
      <c r="Q198" s="90">
        <v>64.38</v>
      </c>
      <c r="R198" s="43">
        <f t="shared" si="32"/>
        <v>193.14</v>
      </c>
    </row>
    <row r="199" spans="1:18" ht="24.6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4.6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4.6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4.6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4.6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4.6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4.6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+'24'!J205</f>
        <v>19</v>
      </c>
      <c r="F205" s="71"/>
      <c r="G205" s="46">
        <f t="shared" si="27"/>
        <v>19</v>
      </c>
      <c r="H205" s="78">
        <v>0</v>
      </c>
      <c r="I205" s="76">
        <v>0</v>
      </c>
      <c r="J205" s="46">
        <f t="shared" si="28"/>
        <v>17</v>
      </c>
      <c r="K205" s="72">
        <v>2</v>
      </c>
      <c r="L205" s="20">
        <v>55</v>
      </c>
      <c r="M205" s="65">
        <f t="shared" si="31"/>
        <v>110</v>
      </c>
      <c r="N205" s="17" t="s">
        <v>16</v>
      </c>
      <c r="O205" s="18"/>
      <c r="P205" s="104">
        <f t="shared" si="26"/>
        <v>110</v>
      </c>
      <c r="Q205" s="90">
        <v>40</v>
      </c>
      <c r="R205" s="43">
        <f t="shared" si="32"/>
        <v>80</v>
      </c>
    </row>
    <row r="206" spans="1:18" ht="24.6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1398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4.6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4.6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+'24'!J209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7" si="36">SUM(M209-O209)</f>
        <v>0</v>
      </c>
      <c r="Q209" s="90">
        <v>83</v>
      </c>
      <c r="R209" s="43">
        <f t="shared" si="32"/>
        <v>0</v>
      </c>
    </row>
    <row r="210" spans="1:18" ht="24.6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+'24'!J211</f>
        <v>2</v>
      </c>
      <c r="F211" s="71"/>
      <c r="G211" s="46">
        <f t="shared" si="27"/>
        <v>2</v>
      </c>
      <c r="H211" s="78">
        <v>0</v>
      </c>
      <c r="I211" s="76">
        <v>0</v>
      </c>
      <c r="J211" s="46">
        <f t="shared" si="28"/>
        <v>2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4.6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4.6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4.6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+'24'!J216</f>
        <v>239</v>
      </c>
      <c r="F216" s="71"/>
      <c r="G216" s="46">
        <f t="shared" si="27"/>
        <v>239</v>
      </c>
      <c r="H216" s="78">
        <v>0</v>
      </c>
      <c r="I216" s="76">
        <v>0</v>
      </c>
      <c r="J216" s="46">
        <f t="shared" si="28"/>
        <v>239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4.6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+'24'!J217</f>
        <v>103</v>
      </c>
      <c r="F217" s="71"/>
      <c r="G217" s="46">
        <f t="shared" si="27"/>
        <v>103</v>
      </c>
      <c r="H217" s="78">
        <v>0</v>
      </c>
      <c r="I217" s="76">
        <v>0</v>
      </c>
      <c r="J217" s="46">
        <f t="shared" si="28"/>
        <v>103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4.6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+'24'!J218</f>
        <v>8</v>
      </c>
      <c r="F218" s="71"/>
      <c r="G218" s="46">
        <f t="shared" si="27"/>
        <v>8</v>
      </c>
      <c r="H218" s="78">
        <v>0</v>
      </c>
      <c r="I218" s="76">
        <v>0</v>
      </c>
      <c r="J218" s="46">
        <f t="shared" si="28"/>
        <v>6</v>
      </c>
      <c r="K218" s="72">
        <v>2</v>
      </c>
      <c r="L218" s="20">
        <v>20</v>
      </c>
      <c r="M218" s="65">
        <f t="shared" si="31"/>
        <v>40</v>
      </c>
      <c r="N218" s="17" t="s">
        <v>16</v>
      </c>
      <c r="O218" s="18"/>
      <c r="P218" s="104">
        <f t="shared" si="36"/>
        <v>40</v>
      </c>
      <c r="Q218" s="90">
        <v>16.670000000000002</v>
      </c>
      <c r="R218" s="43">
        <f t="shared" si="32"/>
        <v>33.340000000000003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4.6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4.6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4.6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4.6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4.6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+'24'!J224</f>
        <v>258</v>
      </c>
      <c r="F224" s="71"/>
      <c r="G224" s="46">
        <f t="shared" si="27"/>
        <v>258</v>
      </c>
      <c r="H224" s="78">
        <v>0</v>
      </c>
      <c r="I224" s="76">
        <v>0</v>
      </c>
      <c r="J224" s="46">
        <f t="shared" si="28"/>
        <v>258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4.6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4.6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+'24'!J226</f>
        <v>100</v>
      </c>
      <c r="F226" s="71"/>
      <c r="G226" s="46">
        <f t="shared" si="27"/>
        <v>100</v>
      </c>
      <c r="H226" s="78">
        <v>0</v>
      </c>
      <c r="I226" s="76">
        <v>0</v>
      </c>
      <c r="J226" s="46">
        <f t="shared" si="28"/>
        <v>100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4.6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+'24'!J227</f>
        <v>146</v>
      </c>
      <c r="F227" s="71"/>
      <c r="G227" s="46">
        <f t="shared" si="27"/>
        <v>146</v>
      </c>
      <c r="H227" s="78">
        <v>0</v>
      </c>
      <c r="I227" s="76">
        <v>0</v>
      </c>
      <c r="J227" s="46">
        <f t="shared" si="28"/>
        <v>146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4.6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4.6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4.6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4.6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4.6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4.6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4.6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4.6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+'24'!J235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4.6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4.6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4.6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4.6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4.6" x14ac:dyDescent="0.65">
      <c r="A242" s="10">
        <v>238</v>
      </c>
      <c r="B242" s="10"/>
      <c r="C242" s="137" t="s">
        <v>1444</v>
      </c>
      <c r="D242" s="10" t="s">
        <v>805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4.6" x14ac:dyDescent="0.65">
      <c r="A243" s="10">
        <v>239</v>
      </c>
      <c r="B243" s="10"/>
      <c r="C243" s="19" t="s">
        <v>1446</v>
      </c>
      <c r="D243" s="10" t="s">
        <v>434</v>
      </c>
      <c r="E243" s="64">
        <f>+'24'!J243</f>
        <v>1</v>
      </c>
      <c r="F243" s="71"/>
      <c r="G243" s="46">
        <f t="shared" ref="G243:G246" si="43">E243+F243</f>
        <v>1</v>
      </c>
      <c r="H243" s="78">
        <v>0</v>
      </c>
      <c r="I243" s="76">
        <v>0</v>
      </c>
      <c r="J243" s="46">
        <f t="shared" ref="J243:J246" si="44">+G243-H243-K243-I243</f>
        <v>1</v>
      </c>
      <c r="K243" s="72"/>
      <c r="L243" s="20">
        <v>35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4.6" x14ac:dyDescent="0.65">
      <c r="A244" s="10">
        <v>240</v>
      </c>
      <c r="B244" s="10"/>
      <c r="C244" s="19" t="s">
        <v>1448</v>
      </c>
      <c r="D244" s="10" t="s">
        <v>434</v>
      </c>
      <c r="E244" s="64">
        <f>+'24'!J244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45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4.6" x14ac:dyDescent="0.65">
      <c r="A245" s="10">
        <v>241</v>
      </c>
      <c r="B245" s="10"/>
      <c r="C245" s="19"/>
      <c r="D245" s="10"/>
      <c r="E245" s="64">
        <f>+'24'!J245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4.6" x14ac:dyDescent="0.65">
      <c r="A246" s="10">
        <v>242</v>
      </c>
      <c r="B246" s="10"/>
      <c r="C246" s="19"/>
      <c r="D246" s="10"/>
      <c r="E246" s="64">
        <f>+'24'!J246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4.6" x14ac:dyDescent="0.65">
      <c r="A248" s="10">
        <v>244</v>
      </c>
      <c r="B248" s="10"/>
      <c r="C248" s="19"/>
      <c r="D248" s="10"/>
      <c r="E248" s="64">
        <f>+'24'!J248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4.6" x14ac:dyDescent="0.65">
      <c r="A249" s="10">
        <v>245</v>
      </c>
      <c r="B249" s="10"/>
      <c r="C249" s="19"/>
      <c r="D249" s="10"/>
      <c r="E249" s="64">
        <f>+'24'!J249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4.6" x14ac:dyDescent="0.65">
      <c r="A250" s="10">
        <v>246</v>
      </c>
      <c r="B250" s="10"/>
      <c r="C250" s="19"/>
      <c r="D250" s="10"/>
      <c r="E250" s="64">
        <f>+'24'!J250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4.6" x14ac:dyDescent="0.65">
      <c r="A251" s="10">
        <v>247</v>
      </c>
      <c r="B251" s="10"/>
      <c r="C251" s="19"/>
      <c r="D251" s="10"/>
      <c r="E251" s="64">
        <f>+'24'!J251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>
        <f>+'24'!J252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4.6" x14ac:dyDescent="0.65">
      <c r="A253" s="10">
        <v>249</v>
      </c>
      <c r="B253" s="10"/>
      <c r="C253" s="19"/>
      <c r="D253" s="10"/>
      <c r="E253" s="64"/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/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4.6" x14ac:dyDescent="0.65">
      <c r="A255" s="10">
        <v>251</v>
      </c>
      <c r="B255" s="10"/>
      <c r="C255" s="19"/>
      <c r="D255" s="10"/>
      <c r="E255" s="64"/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4.6" x14ac:dyDescent="0.65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22" ht="24.6" x14ac:dyDescent="0.65">
      <c r="A257" s="10">
        <v>253</v>
      </c>
      <c r="B257" s="10"/>
      <c r="C257" s="19"/>
      <c r="D257" s="10"/>
      <c r="E257" s="64"/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4">+K257*Q257</f>
        <v>0</v>
      </c>
    </row>
    <row r="258" spans="1:22" ht="24.6" x14ac:dyDescent="0.65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5">SUM(M258-O258)</f>
        <v>0</v>
      </c>
      <c r="Q258" s="90"/>
      <c r="R258" s="43">
        <f t="shared" si="32"/>
        <v>0</v>
      </c>
    </row>
    <row r="259" spans="1:22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22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4528.7900000000009</v>
      </c>
      <c r="S260" s="75"/>
    </row>
    <row r="261" spans="1:22" ht="25.5" customHeight="1" x14ac:dyDescent="0.6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22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12950</v>
      </c>
    </row>
    <row r="263" spans="1:22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5290</v>
      </c>
      <c r="O264" s="2">
        <v>675</v>
      </c>
      <c r="P264" s="2">
        <v>350</v>
      </c>
      <c r="Q264" s="2">
        <v>555</v>
      </c>
      <c r="R264" s="2">
        <v>1500</v>
      </c>
      <c r="S264" s="2">
        <v>1870</v>
      </c>
      <c r="T264" s="2">
        <v>190</v>
      </c>
      <c r="U264" s="2">
        <v>100</v>
      </c>
      <c r="V264" s="2">
        <v>50</v>
      </c>
    </row>
    <row r="265" spans="1:22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1410</v>
      </c>
      <c r="P267" s="122" t="s">
        <v>1434</v>
      </c>
      <c r="Q267" s="123" t="s">
        <v>1435</v>
      </c>
      <c r="R267" s="124" t="s">
        <v>1436</v>
      </c>
    </row>
    <row r="268" spans="1:22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6250</v>
      </c>
      <c r="P268" s="125"/>
      <c r="Q268" s="125"/>
      <c r="R268" s="125"/>
    </row>
    <row r="269" spans="1:22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6250</v>
      </c>
      <c r="P269" s="125"/>
      <c r="Q269" s="125"/>
      <c r="R269" s="125"/>
    </row>
    <row r="270" spans="1:22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/>
    </row>
    <row r="271" spans="1:22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  <c r="P271" s="126"/>
      <c r="Q271" s="126"/>
      <c r="R271" s="126"/>
    </row>
    <row r="272" spans="1:22" x14ac:dyDescent="0.6">
      <c r="J272" s="2"/>
      <c r="L272" s="2"/>
      <c r="P272" s="126"/>
      <c r="Q272" s="126"/>
      <c r="R272" s="126"/>
    </row>
    <row r="273" spans="10:18" ht="24.6" x14ac:dyDescent="0.65">
      <c r="J273" s="2"/>
      <c r="L273" s="73" t="s">
        <v>272</v>
      </c>
      <c r="M273" s="2" t="s">
        <v>307</v>
      </c>
      <c r="P273" s="127"/>
      <c r="Q273" s="127"/>
      <c r="R273" s="127"/>
    </row>
    <row r="274" spans="10:18" x14ac:dyDescent="0.6">
      <c r="J274" s="2"/>
      <c r="L274" s="2"/>
      <c r="P274" s="128">
        <f>SUM(P268:P273)</f>
        <v>0</v>
      </c>
      <c r="Q274" s="128">
        <f>SUM(Q268:Q273)</f>
        <v>0</v>
      </c>
      <c r="R274" s="128">
        <f>SUM(R268:R273)</f>
        <v>0</v>
      </c>
    </row>
    <row r="275" spans="10:18" x14ac:dyDescent="0.6">
      <c r="J275" s="2"/>
      <c r="L275" s="2"/>
      <c r="P275" s="129" t="s">
        <v>1437</v>
      </c>
      <c r="Q275" s="130">
        <f>Q274*30/100</f>
        <v>0</v>
      </c>
      <c r="R275" s="130">
        <f>R274*30/100</f>
        <v>0</v>
      </c>
    </row>
    <row r="276" spans="10:18" x14ac:dyDescent="0.6">
      <c r="J276" s="2"/>
      <c r="L276" s="2"/>
      <c r="P276" s="129" t="s">
        <v>1438</v>
      </c>
      <c r="Q276" s="130">
        <f>Q275*7/100</f>
        <v>0</v>
      </c>
      <c r="R276" s="130">
        <f>R275*7/100</f>
        <v>0</v>
      </c>
    </row>
    <row r="277" spans="10:18" x14ac:dyDescent="0.6">
      <c r="J277" s="2"/>
      <c r="L277" s="2"/>
      <c r="P277" s="131" t="s">
        <v>5</v>
      </c>
      <c r="Q277" s="132">
        <f>Q274-Q275-Q276</f>
        <v>0</v>
      </c>
      <c r="R277" s="132">
        <f>R274-R275-R276</f>
        <v>0</v>
      </c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>
    <filterColumn colId="15">
      <filters blank="1">
        <filter val="-"/>
        <filter val="1,000.00"/>
        <filter val="100.00"/>
        <filter val="110.00"/>
        <filter val="120.00"/>
        <filter val="150.00"/>
        <filter val="200.00"/>
        <filter val="240.00"/>
        <filter val="250.00"/>
        <filter val="300.00"/>
        <filter val="35.00"/>
        <filter val="350"/>
        <filter val="350.00"/>
        <filter val="40.00"/>
        <filter val="400.00"/>
        <filter val="450.00"/>
        <filter val="50.00"/>
        <filter val="55.00"/>
        <filter val="60.00"/>
        <filter val="Rookie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 filterMode="1"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C245" sqref="C245"/>
      <selection pane="topRight" activeCell="C245" sqref="C245"/>
      <selection pane="bottomLeft" activeCell="C245" sqref="C245"/>
      <selection pane="bottomRight" activeCell="N285" sqref="N285"/>
    </sheetView>
  </sheetViews>
  <sheetFormatPr defaultColWidth="9" defaultRowHeight="24" x14ac:dyDescent="0.6"/>
  <cols>
    <col min="1" max="1" width="6.69921875" style="2" customWidth="1"/>
    <col min="2" max="2" width="16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4" style="2" bestFit="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78" t="s">
        <v>1431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Q2" s="93"/>
    </row>
    <row r="3" spans="1:18" s="5" customFormat="1" ht="26.4" customHeight="1" x14ac:dyDescent="0.7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4" x14ac:dyDescent="0.7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4.6" hidden="1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+'25'!J5</f>
        <v>6</v>
      </c>
      <c r="F5" s="71">
        <v>30</v>
      </c>
      <c r="G5" s="46">
        <f t="shared" ref="G5:G26" si="0">E5+F5</f>
        <v>36</v>
      </c>
      <c r="H5" s="78">
        <v>0</v>
      </c>
      <c r="I5" s="76">
        <v>0</v>
      </c>
      <c r="J5" s="46">
        <f t="shared" ref="J5:J26" si="1">+G5-H5-K5-I5</f>
        <v>10</v>
      </c>
      <c r="K5" s="72">
        <v>26</v>
      </c>
      <c r="L5" s="15">
        <v>50</v>
      </c>
      <c r="M5" s="65">
        <f>+L5*K5</f>
        <v>1300</v>
      </c>
      <c r="N5" s="17" t="s">
        <v>16</v>
      </c>
      <c r="O5" s="18">
        <v>100</v>
      </c>
      <c r="P5" s="104">
        <f>SUM(M5-O5)</f>
        <v>1200</v>
      </c>
      <c r="Q5" s="90">
        <v>22.48</v>
      </c>
      <c r="R5" s="43">
        <f>+K5*Q5</f>
        <v>584.48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+'25'!J6</f>
        <v>39</v>
      </c>
      <c r="F6" s="71">
        <v>80</v>
      </c>
      <c r="G6" s="46">
        <f t="shared" si="0"/>
        <v>119</v>
      </c>
      <c r="H6" s="78">
        <v>19</v>
      </c>
      <c r="I6" s="76">
        <v>0</v>
      </c>
      <c r="J6" s="46">
        <f t="shared" si="1"/>
        <v>38</v>
      </c>
      <c r="K6" s="72">
        <v>62</v>
      </c>
      <c r="L6" s="15">
        <v>100</v>
      </c>
      <c r="M6" s="65">
        <f t="shared" ref="M6:M80" si="2">+L6*K6</f>
        <v>6200</v>
      </c>
      <c r="N6" s="17" t="s">
        <v>16</v>
      </c>
      <c r="O6" s="18">
        <v>3050</v>
      </c>
      <c r="P6" s="104">
        <f t="shared" ref="P6:P69" si="3">SUM(M6-O6)</f>
        <v>3150</v>
      </c>
      <c r="Q6" s="90">
        <v>39.29</v>
      </c>
      <c r="R6" s="43">
        <f t="shared" ref="R6:R80" si="4">+K6*Q6</f>
        <v>2435.98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hidden="1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+'25'!J11</f>
        <v>3</v>
      </c>
      <c r="F11" s="71">
        <v>10</v>
      </c>
      <c r="G11" s="46">
        <f t="shared" si="0"/>
        <v>13</v>
      </c>
      <c r="H11" s="78">
        <v>0</v>
      </c>
      <c r="I11" s="76">
        <v>0</v>
      </c>
      <c r="J11" s="46">
        <f t="shared" si="1"/>
        <v>11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25</v>
      </c>
      <c r="P11" s="104">
        <f t="shared" si="3"/>
        <v>75</v>
      </c>
      <c r="Q11" s="90">
        <v>16.940000000000001</v>
      </c>
      <c r="R11" s="43">
        <f t="shared" si="4"/>
        <v>33.880000000000003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+'25'!J15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+'25'!J19</f>
        <v>7</v>
      </c>
      <c r="F19" s="71"/>
      <c r="G19" s="46">
        <f t="shared" si="0"/>
        <v>7</v>
      </c>
      <c r="H19" s="78">
        <v>0</v>
      </c>
      <c r="I19" s="76">
        <v>0</v>
      </c>
      <c r="J19" s="46">
        <f t="shared" si="1"/>
        <v>7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+'25'!J20</f>
        <v>0</v>
      </c>
      <c r="F20" s="71">
        <v>6</v>
      </c>
      <c r="G20" s="46">
        <f t="shared" si="0"/>
        <v>6</v>
      </c>
      <c r="H20" s="78">
        <v>0</v>
      </c>
      <c r="I20" s="76">
        <v>0</v>
      </c>
      <c r="J20" s="46">
        <f t="shared" si="1"/>
        <v>5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4">
        <f t="shared" si="3"/>
        <v>65</v>
      </c>
      <c r="Q20" s="90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+'25'!J21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hidden="1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+'25'!J22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0</v>
      </c>
      <c r="K22" s="72">
        <v>18</v>
      </c>
      <c r="L22" s="20">
        <v>100</v>
      </c>
      <c r="M22" s="65">
        <f t="shared" si="2"/>
        <v>1800</v>
      </c>
      <c r="N22" s="17" t="s">
        <v>16</v>
      </c>
      <c r="O22" s="18">
        <v>320</v>
      </c>
      <c r="P22" s="104">
        <f t="shared" si="3"/>
        <v>1480</v>
      </c>
      <c r="Q22" s="90">
        <v>26.6</v>
      </c>
      <c r="R22" s="43">
        <f t="shared" si="4"/>
        <v>478.8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hidden="1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16</v>
      </c>
      <c r="P24" s="104">
        <f t="shared" si="3"/>
        <v>84</v>
      </c>
      <c r="Q24" s="90">
        <v>40.51</v>
      </c>
      <c r="R24" s="43">
        <f t="shared" si="4"/>
        <v>40.51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hidden="1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+'25'!J26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1</v>
      </c>
      <c r="K26" s="72">
        <v>1</v>
      </c>
      <c r="L26" s="15">
        <v>100</v>
      </c>
      <c r="M26" s="65">
        <f t="shared" si="2"/>
        <v>100</v>
      </c>
      <c r="N26" s="17" t="s">
        <v>16</v>
      </c>
      <c r="O26" s="18">
        <v>16</v>
      </c>
      <c r="P26" s="104">
        <f t="shared" si="3"/>
        <v>84</v>
      </c>
      <c r="Q26" s="90">
        <v>35.39</v>
      </c>
      <c r="R26" s="43">
        <f t="shared" si="4"/>
        <v>35.39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+'25'!J27</f>
        <v>2</v>
      </c>
      <c r="F27" s="71"/>
      <c r="G27" s="46">
        <f t="shared" ref="G27:G93" si="5">E27+F27</f>
        <v>2</v>
      </c>
      <c r="H27" s="78">
        <v>0</v>
      </c>
      <c r="I27" s="76">
        <v>0</v>
      </c>
      <c r="J27" s="46">
        <f t="shared" ref="J27:J93" si="6">+G27-H27-K27-I27</f>
        <v>2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hidden="1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+'25'!J28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1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34</v>
      </c>
      <c r="P28" s="104">
        <f t="shared" si="3"/>
        <v>166</v>
      </c>
      <c r="Q28" s="90">
        <v>31.97</v>
      </c>
      <c r="R28" s="43">
        <f t="shared" si="4"/>
        <v>63.94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+'25'!J29</f>
        <v>1</v>
      </c>
      <c r="F29" s="71"/>
      <c r="G29" s="46">
        <f t="shared" si="5"/>
        <v>1</v>
      </c>
      <c r="H29" s="78">
        <v>0</v>
      </c>
      <c r="I29" s="76">
        <v>0</v>
      </c>
      <c r="J29" s="46">
        <f t="shared" si="6"/>
        <v>1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hidden="1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+'25'!J31</f>
        <v>18</v>
      </c>
      <c r="F31" s="71"/>
      <c r="G31" s="46">
        <f t="shared" si="5"/>
        <v>18</v>
      </c>
      <c r="H31" s="78">
        <v>0</v>
      </c>
      <c r="I31" s="76">
        <v>0</v>
      </c>
      <c r="J31" s="46">
        <f t="shared" si="6"/>
        <v>8</v>
      </c>
      <c r="K31" s="72">
        <v>10</v>
      </c>
      <c r="L31" s="15">
        <v>100</v>
      </c>
      <c r="M31" s="65">
        <f t="shared" si="2"/>
        <v>1000</v>
      </c>
      <c r="N31" s="17" t="s">
        <v>16</v>
      </c>
      <c r="O31" s="18">
        <v>160</v>
      </c>
      <c r="P31" s="104">
        <f t="shared" si="3"/>
        <v>840</v>
      </c>
      <c r="Q31" s="90">
        <v>38.46</v>
      </c>
      <c r="R31" s="43">
        <f t="shared" si="4"/>
        <v>384.6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+'25'!J32</f>
        <v>2</v>
      </c>
      <c r="F32" s="71">
        <v>3</v>
      </c>
      <c r="G32" s="46">
        <f t="shared" si="5"/>
        <v>5</v>
      </c>
      <c r="H32" s="78">
        <v>0</v>
      </c>
      <c r="I32" s="76">
        <v>0</v>
      </c>
      <c r="J32" s="46">
        <f t="shared" si="6"/>
        <v>3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4">
        <f t="shared" si="3"/>
        <v>260</v>
      </c>
      <c r="Q32" s="90">
        <v>46.37</v>
      </c>
      <c r="R32" s="43">
        <f t="shared" si="4"/>
        <v>92.74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+'25'!J33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+'25'!J34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2</v>
      </c>
      <c r="K34" s="72">
        <v>3</v>
      </c>
      <c r="L34" s="15">
        <v>130</v>
      </c>
      <c r="M34" s="65">
        <f t="shared" si="2"/>
        <v>390</v>
      </c>
      <c r="N34" s="17" t="s">
        <v>16</v>
      </c>
      <c r="O34" s="18"/>
      <c r="P34" s="104">
        <f t="shared" si="3"/>
        <v>390</v>
      </c>
      <c r="Q34" s="90">
        <v>38.07</v>
      </c>
      <c r="R34" s="43">
        <f t="shared" si="4"/>
        <v>114.21000000000001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+'25'!J35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1">
        <v>30.43</v>
      </c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+'25'!J39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2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4">
        <f t="shared" si="3"/>
        <v>100</v>
      </c>
      <c r="Q39" s="90">
        <v>27.84</v>
      </c>
      <c r="R39" s="43">
        <f t="shared" si="4"/>
        <v>55.68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+'25'!J40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3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04">
        <f t="shared" si="3"/>
        <v>100</v>
      </c>
      <c r="Q40" s="90">
        <v>27.12</v>
      </c>
      <c r="R40" s="43">
        <f t="shared" si="4"/>
        <v>54.24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+'25'!J41</f>
        <v>10</v>
      </c>
      <c r="F41" s="71"/>
      <c r="G41" s="46">
        <f t="shared" si="5"/>
        <v>10</v>
      </c>
      <c r="H41" s="78">
        <v>0</v>
      </c>
      <c r="I41" s="76">
        <v>0</v>
      </c>
      <c r="J41" s="46">
        <f t="shared" si="6"/>
        <v>9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4">
        <f t="shared" si="3"/>
        <v>50</v>
      </c>
      <c r="Q41" s="90">
        <v>15.42</v>
      </c>
      <c r="R41" s="43">
        <f t="shared" si="4"/>
        <v>15.42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hidden="1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+'25'!J46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1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>
        <v>25</v>
      </c>
      <c r="P46" s="104">
        <f t="shared" si="3"/>
        <v>125</v>
      </c>
      <c r="Q46" s="90">
        <v>19.05</v>
      </c>
      <c r="R46" s="43">
        <f t="shared" si="4"/>
        <v>57.150000000000006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+'25'!J47</f>
        <v>3</v>
      </c>
      <c r="F47" s="71">
        <v>10</v>
      </c>
      <c r="G47" s="46">
        <f t="shared" si="5"/>
        <v>13</v>
      </c>
      <c r="H47" s="78">
        <v>0</v>
      </c>
      <c r="I47" s="76">
        <v>0</v>
      </c>
      <c r="J47" s="46">
        <f t="shared" si="6"/>
        <v>11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04">
        <f t="shared" si="3"/>
        <v>100</v>
      </c>
      <c r="Q47" s="90">
        <v>19.21</v>
      </c>
      <c r="R47" s="43">
        <f t="shared" si="4"/>
        <v>38.42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+'25'!J48</f>
        <v>8</v>
      </c>
      <c r="F48" s="71">
        <v>10</v>
      </c>
      <c r="G48" s="46">
        <f t="shared" si="5"/>
        <v>18</v>
      </c>
      <c r="H48" s="78">
        <v>0</v>
      </c>
      <c r="I48" s="76">
        <v>0</v>
      </c>
      <c r="J48" s="46">
        <f t="shared" si="6"/>
        <v>12</v>
      </c>
      <c r="K48" s="72">
        <v>6</v>
      </c>
      <c r="L48" s="20">
        <v>50</v>
      </c>
      <c r="M48" s="65">
        <f>+L48*K48</f>
        <v>300</v>
      </c>
      <c r="N48" s="17" t="s">
        <v>16</v>
      </c>
      <c r="O48" s="18">
        <v>150</v>
      </c>
      <c r="P48" s="104">
        <f t="shared" si="3"/>
        <v>150</v>
      </c>
      <c r="Q48" s="90">
        <v>18.88</v>
      </c>
      <c r="R48" s="43">
        <f>+K48*Q48</f>
        <v>113.28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+'25'!J49</f>
        <v>8</v>
      </c>
      <c r="F49" s="71">
        <v>10</v>
      </c>
      <c r="G49" s="46">
        <f t="shared" si="5"/>
        <v>18</v>
      </c>
      <c r="H49" s="78">
        <v>0</v>
      </c>
      <c r="I49" s="76">
        <v>0</v>
      </c>
      <c r="J49" s="46">
        <f t="shared" si="6"/>
        <v>18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+'25'!J50</f>
        <v>11</v>
      </c>
      <c r="F50" s="71">
        <v>10</v>
      </c>
      <c r="G50" s="46">
        <f t="shared" si="5"/>
        <v>21</v>
      </c>
      <c r="H50" s="78">
        <v>0</v>
      </c>
      <c r="I50" s="76">
        <v>0</v>
      </c>
      <c r="J50" s="46">
        <f t="shared" si="6"/>
        <v>20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4">
        <f t="shared" si="3"/>
        <v>50</v>
      </c>
      <c r="Q50" s="90">
        <v>21.81</v>
      </c>
      <c r="R50" s="43">
        <f t="shared" si="4"/>
        <v>21.81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+'25'!J51</f>
        <v>2</v>
      </c>
      <c r="F51" s="71">
        <v>10</v>
      </c>
      <c r="G51" s="46">
        <f t="shared" si="5"/>
        <v>12</v>
      </c>
      <c r="H51" s="78">
        <v>0</v>
      </c>
      <c r="I51" s="76">
        <v>0</v>
      </c>
      <c r="J51" s="46">
        <f t="shared" si="6"/>
        <v>12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+'25'!J52</f>
        <v>2</v>
      </c>
      <c r="F52" s="71"/>
      <c r="G52" s="46">
        <f t="shared" si="5"/>
        <v>2</v>
      </c>
      <c r="H52" s="78">
        <v>0</v>
      </c>
      <c r="I52" s="76">
        <v>0</v>
      </c>
      <c r="J52" s="46">
        <f t="shared" si="6"/>
        <v>2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+'25'!J53</f>
        <v>4</v>
      </c>
      <c r="F53" s="71">
        <v>6</v>
      </c>
      <c r="G53" s="46">
        <f t="shared" si="5"/>
        <v>10</v>
      </c>
      <c r="H53" s="78">
        <v>0</v>
      </c>
      <c r="I53" s="76">
        <v>0</v>
      </c>
      <c r="J53" s="46">
        <f t="shared" si="6"/>
        <v>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4">
        <f t="shared" si="3"/>
        <v>50</v>
      </c>
      <c r="Q53" s="90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+'25'!J55</f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+'25'!J57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+'25'!J58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2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/>
      <c r="P58" s="104">
        <f t="shared" si="3"/>
        <v>120</v>
      </c>
      <c r="Q58" s="90">
        <v>34.56</v>
      </c>
      <c r="R58" s="43">
        <f t="shared" si="4"/>
        <v>34.56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+'25'!J59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3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/>
      <c r="P59" s="104">
        <f t="shared" si="3"/>
        <v>120</v>
      </c>
      <c r="Q59" s="90">
        <v>32.96</v>
      </c>
      <c r="R59" s="43">
        <f t="shared" si="4"/>
        <v>32.96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+'25'!J62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1</v>
      </c>
      <c r="K62" s="72">
        <v>3</v>
      </c>
      <c r="L62" s="15">
        <v>120</v>
      </c>
      <c r="M62" s="65">
        <f t="shared" si="2"/>
        <v>360</v>
      </c>
      <c r="N62" s="17" t="s">
        <v>16</v>
      </c>
      <c r="O62" s="18"/>
      <c r="P62" s="104">
        <f t="shared" si="3"/>
        <v>360</v>
      </c>
      <c r="Q62" s="90">
        <v>29.82</v>
      </c>
      <c r="R62" s="43">
        <f t="shared" si="4"/>
        <v>89.460000000000008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+'25'!J64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+'25'!J65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4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4">
        <f t="shared" si="3"/>
        <v>50</v>
      </c>
      <c r="Q65" s="90">
        <v>22.49</v>
      </c>
      <c r="R65" s="43">
        <f t="shared" si="4"/>
        <v>22.49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+'25'!J66</f>
        <v>7</v>
      </c>
      <c r="F66" s="71"/>
      <c r="G66" s="46">
        <f t="shared" si="5"/>
        <v>7</v>
      </c>
      <c r="H66" s="78">
        <v>0</v>
      </c>
      <c r="I66" s="76">
        <v>0</v>
      </c>
      <c r="J66" s="46">
        <f t="shared" si="6"/>
        <v>0</v>
      </c>
      <c r="K66" s="72">
        <v>7</v>
      </c>
      <c r="L66" s="15">
        <v>50</v>
      </c>
      <c r="M66" s="65">
        <f t="shared" si="2"/>
        <v>350</v>
      </c>
      <c r="N66" s="17" t="s">
        <v>16</v>
      </c>
      <c r="O66" s="18"/>
      <c r="P66" s="104">
        <f t="shared" si="3"/>
        <v>350</v>
      </c>
      <c r="Q66" s="90">
        <v>23.12</v>
      </c>
      <c r="R66" s="43">
        <f t="shared" si="4"/>
        <v>161.84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+'25'!J68</f>
        <v>4</v>
      </c>
      <c r="F68" s="71"/>
      <c r="G68" s="46">
        <f t="shared" si="5"/>
        <v>4</v>
      </c>
      <c r="H68" s="78">
        <v>0</v>
      </c>
      <c r="I68" s="76">
        <v>0</v>
      </c>
      <c r="J68" s="46">
        <f t="shared" si="6"/>
        <v>4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+'25'!J72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+'25'!J74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4">
        <f t="shared" si="7"/>
        <v>50</v>
      </c>
      <c r="Q74" s="90">
        <v>17.09</v>
      </c>
      <c r="R74" s="43">
        <f t="shared" si="4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65">
      <c r="A76" s="10">
        <v>72</v>
      </c>
      <c r="B76" s="119" t="s">
        <v>1402</v>
      </c>
      <c r="C76" s="19" t="s">
        <v>1401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>
        <f>+'25'!J77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4">
        <f t="shared" si="7"/>
        <v>50</v>
      </c>
      <c r="Q77" s="90">
        <v>25.15</v>
      </c>
      <c r="R77" s="43">
        <f t="shared" si="4"/>
        <v>25.15</v>
      </c>
    </row>
    <row r="78" spans="1:18" ht="24.6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>
        <f>+'25'!J79</f>
        <v>5</v>
      </c>
      <c r="F79" s="71"/>
      <c r="G79" s="46">
        <f t="shared" si="5"/>
        <v>5</v>
      </c>
      <c r="H79" s="78">
        <v>0</v>
      </c>
      <c r="I79" s="76">
        <v>0</v>
      </c>
      <c r="J79" s="46">
        <f t="shared" si="6"/>
        <v>5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>
        <f>+'25'!J80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2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4">
        <f t="shared" si="7"/>
        <v>55</v>
      </c>
      <c r="Q80" s="90">
        <v>14.35</v>
      </c>
      <c r="R80" s="43">
        <f t="shared" si="4"/>
        <v>14.35</v>
      </c>
    </row>
    <row r="81" spans="1:18" ht="24.6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>
        <f>+'25'!J81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9" t="s">
        <v>1332</v>
      </c>
      <c r="C82" s="19" t="s">
        <v>1388</v>
      </c>
      <c r="D82" s="10" t="s">
        <v>566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4.6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4.6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4.6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4.6" x14ac:dyDescent="0.65">
      <c r="A86" s="10">
        <v>82</v>
      </c>
      <c r="B86" s="119" t="s">
        <v>1404</v>
      </c>
      <c r="C86" s="19" t="s">
        <v>1403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21"/>
      <c r="R86" s="43">
        <f t="shared" si="11"/>
        <v>0</v>
      </c>
    </row>
    <row r="87" spans="1:18" ht="24.6" x14ac:dyDescent="0.65">
      <c r="A87" s="10">
        <v>83</v>
      </c>
      <c r="B87" s="10">
        <v>1300015</v>
      </c>
      <c r="C87" s="19" t="s">
        <v>1429</v>
      </c>
      <c r="D87" s="10" t="s">
        <v>434</v>
      </c>
      <c r="E87" s="64">
        <f>+'25'!J87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4.6" x14ac:dyDescent="0.65">
      <c r="A88" s="10">
        <v>84</v>
      </c>
      <c r="B88" s="10">
        <v>1300016</v>
      </c>
      <c r="C88" s="19" t="s">
        <v>1430</v>
      </c>
      <c r="D88" s="10" t="s">
        <v>434</v>
      </c>
      <c r="E88" s="64">
        <f>+'25'!J88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4.6" x14ac:dyDescent="0.65">
      <c r="A89" s="10">
        <v>85</v>
      </c>
      <c r="B89" s="10">
        <v>20057017</v>
      </c>
      <c r="C89" s="19" t="s">
        <v>1405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21"/>
      <c r="R89" s="43">
        <f t="shared" si="11"/>
        <v>0</v>
      </c>
    </row>
    <row r="90" spans="1:18" ht="24.6" x14ac:dyDescent="0.65">
      <c r="A90" s="10">
        <v>86</v>
      </c>
      <c r="B90" s="119" t="s">
        <v>1407</v>
      </c>
      <c r="C90" s="19" t="s">
        <v>1406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21"/>
      <c r="R90" s="43">
        <f t="shared" si="11"/>
        <v>0</v>
      </c>
    </row>
    <row r="91" spans="1:18" ht="24.6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4.6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4.6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+'25'!J93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4</v>
      </c>
      <c r="K93" s="72">
        <v>1</v>
      </c>
      <c r="L93" s="21">
        <v>35</v>
      </c>
      <c r="M93" s="65">
        <f t="shared" si="8"/>
        <v>35</v>
      </c>
      <c r="N93" s="17" t="s">
        <v>16</v>
      </c>
      <c r="O93" s="18"/>
      <c r="P93" s="104">
        <f t="shared" si="7"/>
        <v>35</v>
      </c>
      <c r="Q93" s="90">
        <v>18.63</v>
      </c>
      <c r="R93" s="43">
        <f t="shared" si="9"/>
        <v>18.63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4.6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4.6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9" t="s">
        <v>1408</v>
      </c>
      <c r="C99" s="19" t="s">
        <v>1371</v>
      </c>
      <c r="D99" s="10" t="s">
        <v>566</v>
      </c>
      <c r="E99" s="64">
        <f>+'25'!J99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21">
        <v>20.350000000000001</v>
      </c>
      <c r="R99" s="43">
        <f t="shared" ref="R99:R105" si="23">+K99*Q99</f>
        <v>0</v>
      </c>
    </row>
    <row r="100" spans="1:18" ht="24.6" x14ac:dyDescent="0.65">
      <c r="A100" s="10">
        <v>96</v>
      </c>
      <c r="B100" s="119" t="s">
        <v>1409</v>
      </c>
      <c r="C100" s="19" t="s">
        <v>1384</v>
      </c>
      <c r="D100" s="10" t="s">
        <v>434</v>
      </c>
      <c r="E100" s="64">
        <f>+'25'!J100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21"/>
      <c r="R100" s="43">
        <f t="shared" si="23"/>
        <v>0</v>
      </c>
    </row>
    <row r="101" spans="1:18" ht="24.6" x14ac:dyDescent="0.65">
      <c r="A101" s="10">
        <v>97</v>
      </c>
      <c r="B101" s="119" t="s">
        <v>1410</v>
      </c>
      <c r="C101" s="19" t="s">
        <v>1385</v>
      </c>
      <c r="D101" s="10" t="s">
        <v>434</v>
      </c>
      <c r="E101" s="64">
        <f>+'25'!J101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21"/>
      <c r="R101" s="43">
        <f t="shared" si="23"/>
        <v>0</v>
      </c>
    </row>
    <row r="102" spans="1:18" ht="24.6" x14ac:dyDescent="0.65">
      <c r="A102" s="10">
        <v>98</v>
      </c>
      <c r="B102" s="10">
        <v>20057679</v>
      </c>
      <c r="C102" s="19" t="s">
        <v>1399</v>
      </c>
      <c r="D102" s="10" t="s">
        <v>566</v>
      </c>
      <c r="E102" s="64">
        <f>+'25'!J102</f>
        <v>3</v>
      </c>
      <c r="F102" s="71"/>
      <c r="G102" s="46">
        <f t="shared" ref="G102" si="24">E102+F102</f>
        <v>3</v>
      </c>
      <c r="H102" s="78">
        <v>0</v>
      </c>
      <c r="I102" s="76">
        <v>0</v>
      </c>
      <c r="J102" s="46">
        <f t="shared" ref="J102" si="25">+G102-H102-K102-I102</f>
        <v>3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21"/>
      <c r="R102" s="43">
        <f t="shared" si="23"/>
        <v>0</v>
      </c>
    </row>
    <row r="103" spans="1:18" ht="22.95" customHeight="1" x14ac:dyDescent="0.65">
      <c r="A103" s="10">
        <v>99</v>
      </c>
      <c r="B103" s="119" t="s">
        <v>1411</v>
      </c>
      <c r="C103" s="19" t="s">
        <v>1392</v>
      </c>
      <c r="D103" s="10" t="s">
        <v>1393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65">
      <c r="A104" s="10">
        <v>100</v>
      </c>
      <c r="B104" s="119" t="s">
        <v>1412</v>
      </c>
      <c r="C104" s="19" t="s">
        <v>1391</v>
      </c>
      <c r="D104" s="10" t="s">
        <v>1393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65">
      <c r="A105" s="10">
        <v>101</v>
      </c>
      <c r="B105" s="119" t="s">
        <v>1413</v>
      </c>
      <c r="C105" s="19" t="s">
        <v>1394</v>
      </c>
      <c r="D105" s="10" t="s">
        <v>566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4.6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+'25'!J110</f>
        <v>2</v>
      </c>
      <c r="F110" s="71"/>
      <c r="G110" s="46">
        <f t="shared" si="20"/>
        <v>2</v>
      </c>
      <c r="H110" s="78">
        <v>0</v>
      </c>
      <c r="I110" s="76">
        <v>0</v>
      </c>
      <c r="J110" s="46">
        <f t="shared" si="21"/>
        <v>2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+'25'!J111</f>
        <v>3</v>
      </c>
      <c r="F111" s="71"/>
      <c r="G111" s="46">
        <f t="shared" si="20"/>
        <v>3</v>
      </c>
      <c r="H111" s="78">
        <v>0</v>
      </c>
      <c r="I111" s="76">
        <v>0</v>
      </c>
      <c r="J111" s="46">
        <f t="shared" si="21"/>
        <v>2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04">
        <f t="shared" si="7"/>
        <v>250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+'25'!J112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90">
        <v>30.3</v>
      </c>
      <c r="R112" s="43">
        <f>+K112*Q112</f>
        <v>0</v>
      </c>
    </row>
    <row r="113" spans="1:18" ht="24.6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+'25'!J113</f>
        <v>16</v>
      </c>
      <c r="F113" s="71"/>
      <c r="G113" s="46">
        <f t="shared" si="20"/>
        <v>16</v>
      </c>
      <c r="H113" s="78">
        <v>0</v>
      </c>
      <c r="I113" s="76">
        <v>0</v>
      </c>
      <c r="J113" s="46">
        <f t="shared" si="21"/>
        <v>15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04">
        <f t="shared" si="7"/>
        <v>55</v>
      </c>
      <c r="Q113" s="90">
        <v>20.58</v>
      </c>
      <c r="R113" s="43">
        <f t="shared" si="9"/>
        <v>20.58</v>
      </c>
    </row>
    <row r="114" spans="1:18" ht="24.6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4.6" hidden="1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+'25'!J115</f>
        <v>20</v>
      </c>
      <c r="F115" s="71"/>
      <c r="G115" s="46">
        <f t="shared" si="20"/>
        <v>20</v>
      </c>
      <c r="H115" s="78">
        <v>0</v>
      </c>
      <c r="I115" s="76">
        <v>0</v>
      </c>
      <c r="J115" s="46">
        <f t="shared" si="21"/>
        <v>17</v>
      </c>
      <c r="K115" s="72">
        <v>3</v>
      </c>
      <c r="L115" s="22">
        <v>60</v>
      </c>
      <c r="M115" s="65">
        <f t="shared" si="8"/>
        <v>180</v>
      </c>
      <c r="N115" s="17" t="s">
        <v>16</v>
      </c>
      <c r="O115" s="18">
        <v>147</v>
      </c>
      <c r="P115" s="104">
        <f t="shared" si="7"/>
        <v>33</v>
      </c>
      <c r="Q115" s="90">
        <v>23.61</v>
      </c>
      <c r="R115" s="43">
        <f t="shared" si="9"/>
        <v>70.83</v>
      </c>
    </row>
    <row r="116" spans="1:18" ht="24.6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+'25'!J116</f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8</v>
      </c>
      <c r="K116" s="72">
        <v>2</v>
      </c>
      <c r="L116" s="22">
        <v>100</v>
      </c>
      <c r="M116" s="65">
        <f t="shared" si="8"/>
        <v>200</v>
      </c>
      <c r="N116" s="17" t="s">
        <v>16</v>
      </c>
      <c r="O116" s="18"/>
      <c r="P116" s="104">
        <f t="shared" si="7"/>
        <v>200</v>
      </c>
      <c r="Q116" s="90">
        <v>13.03</v>
      </c>
      <c r="R116" s="43">
        <f t="shared" si="9"/>
        <v>26.06</v>
      </c>
    </row>
    <row r="117" spans="1:18" ht="24.6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+'25'!J117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+'25'!J120</f>
        <v>5</v>
      </c>
      <c r="F120" s="71"/>
      <c r="G120" s="46">
        <f t="shared" si="20"/>
        <v>5</v>
      </c>
      <c r="H120" s="78">
        <v>0</v>
      </c>
      <c r="I120" s="76">
        <v>0</v>
      </c>
      <c r="J120" s="46">
        <f t="shared" si="21"/>
        <v>3</v>
      </c>
      <c r="K120" s="72">
        <v>2</v>
      </c>
      <c r="L120" s="22">
        <v>40</v>
      </c>
      <c r="M120" s="65">
        <f t="shared" si="8"/>
        <v>80</v>
      </c>
      <c r="N120" s="17" t="s">
        <v>16</v>
      </c>
      <c r="O120" s="18"/>
      <c r="P120" s="104">
        <f t="shared" si="7"/>
        <v>80</v>
      </c>
      <c r="Q120" s="90">
        <v>30</v>
      </c>
      <c r="R120" s="43">
        <f t="shared" si="9"/>
        <v>60</v>
      </c>
    </row>
    <row r="121" spans="1:18" ht="24.6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4.6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1414</v>
      </c>
      <c r="D124" s="10" t="s">
        <v>434</v>
      </c>
      <c r="E124" s="64">
        <f>+'25'!J124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21">
        <v>20.5</v>
      </c>
      <c r="R124" s="43">
        <f>+K124*Q124</f>
        <v>0</v>
      </c>
    </row>
    <row r="125" spans="1:18" ht="24.6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+'25'!J125</f>
        <v>4</v>
      </c>
      <c r="F125" s="71"/>
      <c r="G125" s="46">
        <f t="shared" si="20"/>
        <v>4</v>
      </c>
      <c r="H125" s="78">
        <v>0</v>
      </c>
      <c r="I125" s="76">
        <v>0</v>
      </c>
      <c r="J125" s="46">
        <f t="shared" si="21"/>
        <v>2</v>
      </c>
      <c r="K125" s="72">
        <v>2</v>
      </c>
      <c r="L125" s="22">
        <v>50</v>
      </c>
      <c r="M125" s="65">
        <f t="shared" si="8"/>
        <v>100</v>
      </c>
      <c r="N125" s="17" t="s">
        <v>16</v>
      </c>
      <c r="O125" s="18"/>
      <c r="P125" s="104">
        <f t="shared" si="7"/>
        <v>100</v>
      </c>
      <c r="Q125" s="90">
        <v>33</v>
      </c>
      <c r="R125" s="43">
        <f t="shared" si="9"/>
        <v>66</v>
      </c>
    </row>
    <row r="126" spans="1:18" ht="24.6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+'25'!J126</f>
        <v>3</v>
      </c>
      <c r="F126" s="71"/>
      <c r="G126" s="46">
        <f t="shared" si="20"/>
        <v>3</v>
      </c>
      <c r="H126" s="78">
        <v>0</v>
      </c>
      <c r="I126" s="76">
        <v>0</v>
      </c>
      <c r="J126" s="46">
        <f t="shared" si="21"/>
        <v>3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4.6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4.6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4.6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+'25'!J130</f>
        <v>6</v>
      </c>
      <c r="F130" s="71"/>
      <c r="G130" s="46">
        <f t="shared" si="20"/>
        <v>6</v>
      </c>
      <c r="H130" s="78">
        <v>0</v>
      </c>
      <c r="I130" s="76">
        <v>0</v>
      </c>
      <c r="J130" s="46">
        <f t="shared" si="21"/>
        <v>6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+'25'!J131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1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04">
        <f t="shared" si="7"/>
        <v>50</v>
      </c>
      <c r="Q131" s="90">
        <v>9.91</v>
      </c>
      <c r="R131" s="43">
        <f t="shared" si="9"/>
        <v>9.91</v>
      </c>
    </row>
    <row r="132" spans="1:18" ht="24.6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+'25'!J132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4.6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+'25'!J133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4.6" x14ac:dyDescent="0.65">
      <c r="A134" s="10">
        <v>130</v>
      </c>
      <c r="B134" s="119" t="s">
        <v>1416</v>
      </c>
      <c r="C134" s="19" t="s">
        <v>1415</v>
      </c>
      <c r="D134" s="10" t="s">
        <v>434</v>
      </c>
      <c r="E134" s="64">
        <f>+'25'!J134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21"/>
      <c r="R134" s="43">
        <f t="shared" si="9"/>
        <v>0</v>
      </c>
    </row>
    <row r="135" spans="1:18" ht="24.6" x14ac:dyDescent="0.65">
      <c r="A135" s="10">
        <v>131</v>
      </c>
      <c r="B135" s="119" t="s">
        <v>1418</v>
      </c>
      <c r="C135" s="19" t="s">
        <v>1417</v>
      </c>
      <c r="D135" s="10" t="s">
        <v>434</v>
      </c>
      <c r="E135" s="64">
        <f>+'25'!J135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21"/>
      <c r="R135" s="43">
        <f t="shared" si="9"/>
        <v>0</v>
      </c>
    </row>
    <row r="136" spans="1:18" ht="24.6" x14ac:dyDescent="0.65">
      <c r="A136" s="10">
        <v>132</v>
      </c>
      <c r="B136" s="119" t="s">
        <v>1420</v>
      </c>
      <c r="C136" s="19" t="s">
        <v>1419</v>
      </c>
      <c r="D136" s="10" t="s">
        <v>434</v>
      </c>
      <c r="E136" s="64">
        <f>+'25'!J136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21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1421</v>
      </c>
      <c r="D137" s="10" t="s">
        <v>434</v>
      </c>
      <c r="E137" s="64">
        <f>+'25'!J137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21"/>
      <c r="R137" s="43">
        <f>+K137*Q137</f>
        <v>0</v>
      </c>
    </row>
    <row r="138" spans="1:18" ht="24.6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4.6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4.6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4.6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4.6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4.6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4.6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+'25'!J164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+'25'!J165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+'25'!J166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+'25'!J168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+'25'!J169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+'25'!J170</f>
        <v>2</v>
      </c>
      <c r="F170" s="71"/>
      <c r="G170" s="46">
        <f t="shared" si="27"/>
        <v>2</v>
      </c>
      <c r="H170" s="78">
        <v>0</v>
      </c>
      <c r="I170" s="76">
        <v>0</v>
      </c>
      <c r="J170" s="46">
        <f t="shared" si="28"/>
        <v>2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4.6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+'25'!J172</f>
        <v>9</v>
      </c>
      <c r="F172" s="71"/>
      <c r="G172" s="46">
        <f t="shared" si="27"/>
        <v>9</v>
      </c>
      <c r="H172" s="78">
        <v>0</v>
      </c>
      <c r="I172" s="76">
        <v>0</v>
      </c>
      <c r="J172" s="46">
        <f t="shared" si="28"/>
        <v>9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65">
      <c r="A173" s="10">
        <v>169</v>
      </c>
      <c r="B173" s="119" t="s">
        <v>1425</v>
      </c>
      <c r="C173" s="19" t="s">
        <v>1422</v>
      </c>
      <c r="D173" s="10" t="s">
        <v>566</v>
      </c>
      <c r="E173" s="64">
        <f>+'25'!J173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4.6" x14ac:dyDescent="0.65">
      <c r="A174" s="10">
        <v>170</v>
      </c>
      <c r="B174" s="10" t="s">
        <v>978</v>
      </c>
      <c r="C174" s="19" t="s">
        <v>1400</v>
      </c>
      <c r="D174" s="10" t="s">
        <v>566</v>
      </c>
      <c r="E174" s="64">
        <f>+'25'!J174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+'25'!J175</f>
        <v>25</v>
      </c>
      <c r="F175" s="71"/>
      <c r="G175" s="46">
        <f t="shared" si="27"/>
        <v>25</v>
      </c>
      <c r="H175" s="78">
        <v>0</v>
      </c>
      <c r="I175" s="76">
        <v>0</v>
      </c>
      <c r="J175" s="46">
        <f t="shared" si="28"/>
        <v>19</v>
      </c>
      <c r="K175" s="72">
        <v>6</v>
      </c>
      <c r="L175" s="15">
        <v>50</v>
      </c>
      <c r="M175" s="65">
        <f>+L175*K175</f>
        <v>300</v>
      </c>
      <c r="N175" s="17" t="s">
        <v>16</v>
      </c>
      <c r="O175" s="18"/>
      <c r="P175" s="104">
        <f t="shared" si="26"/>
        <v>300</v>
      </c>
      <c r="Q175" s="90">
        <v>29.96</v>
      </c>
      <c r="R175" s="43">
        <f>+K175*Q175</f>
        <v>179.76</v>
      </c>
    </row>
    <row r="176" spans="1:18" ht="24.6" x14ac:dyDescent="0.65">
      <c r="A176" s="10">
        <v>172</v>
      </c>
      <c r="B176" s="119" t="s">
        <v>1424</v>
      </c>
      <c r="C176" s="19" t="s">
        <v>1423</v>
      </c>
      <c r="D176" s="10" t="s">
        <v>434</v>
      </c>
      <c r="E176" s="64">
        <f>+'25'!J176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1"/>
      <c r="R176" s="43">
        <f>+K176*Q176</f>
        <v>0</v>
      </c>
    </row>
    <row r="177" spans="1:18" ht="24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+'25'!J177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+'25'!J178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4.6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+'25'!J179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+'25'!J180</f>
        <v>3</v>
      </c>
      <c r="F180" s="71"/>
      <c r="G180" s="46">
        <f t="shared" si="27"/>
        <v>3</v>
      </c>
      <c r="H180" s="78">
        <v>0</v>
      </c>
      <c r="I180" s="76">
        <v>0</v>
      </c>
      <c r="J180" s="46">
        <f t="shared" si="28"/>
        <v>3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4.6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+'25'!J181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+'25'!J182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4.6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4.6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+'25'!J184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4.6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+'25'!J185</f>
        <v>2</v>
      </c>
      <c r="F185" s="71"/>
      <c r="G185" s="46">
        <f t="shared" si="27"/>
        <v>2</v>
      </c>
      <c r="H185" s="78">
        <v>0</v>
      </c>
      <c r="I185" s="76">
        <v>0</v>
      </c>
      <c r="J185" s="46">
        <f t="shared" si="28"/>
        <v>2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4.6" x14ac:dyDescent="0.65">
      <c r="A186" s="10">
        <v>182</v>
      </c>
      <c r="B186" s="10"/>
      <c r="C186" s="19" t="s">
        <v>1387</v>
      </c>
      <c r="D186" s="10" t="s">
        <v>566</v>
      </c>
      <c r="E186" s="64">
        <f>+'25'!J186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65">
      <c r="A187" s="10">
        <v>183</v>
      </c>
      <c r="B187" s="119" t="s">
        <v>1426</v>
      </c>
      <c r="C187" s="19" t="s">
        <v>1395</v>
      </c>
      <c r="D187" s="10" t="s">
        <v>566</v>
      </c>
      <c r="E187" s="64">
        <f>+'25'!J187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" customHeight="1" x14ac:dyDescent="0.65">
      <c r="A188" s="10">
        <v>184</v>
      </c>
      <c r="B188" s="119" t="s">
        <v>1427</v>
      </c>
      <c r="C188" s="19" t="s">
        <v>1396</v>
      </c>
      <c r="D188" s="10" t="s">
        <v>566</v>
      </c>
      <c r="E188" s="64">
        <f>+'25'!J188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" customHeight="1" x14ac:dyDescent="0.65">
      <c r="A189" s="10">
        <v>185</v>
      </c>
      <c r="B189" s="119" t="s">
        <v>1428</v>
      </c>
      <c r="C189" s="19" t="s">
        <v>1397</v>
      </c>
      <c r="D189" s="10" t="s">
        <v>566</v>
      </c>
      <c r="E189" s="64">
        <f>+'25'!J189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4.6" x14ac:dyDescent="0.65">
      <c r="A190" s="10">
        <v>186</v>
      </c>
      <c r="B190" s="119" t="s">
        <v>1206</v>
      </c>
      <c r="C190" s="19" t="s">
        <v>1386</v>
      </c>
      <c r="D190" s="10" t="s">
        <v>606</v>
      </c>
      <c r="E190" s="64">
        <f>+'25'!J190</f>
        <v>6</v>
      </c>
      <c r="F190" s="71"/>
      <c r="G190" s="46">
        <f t="shared" si="27"/>
        <v>6</v>
      </c>
      <c r="H190" s="78">
        <v>0</v>
      </c>
      <c r="I190" s="76">
        <v>0</v>
      </c>
      <c r="J190" s="46">
        <f t="shared" si="28"/>
        <v>6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4.6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+'25'!J192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+'25'!J193</f>
        <v>4</v>
      </c>
      <c r="F193" s="71"/>
      <c r="G193" s="46">
        <f t="shared" si="27"/>
        <v>4</v>
      </c>
      <c r="H193" s="78">
        <v>0</v>
      </c>
      <c r="I193" s="76">
        <v>0</v>
      </c>
      <c r="J193" s="46">
        <f t="shared" si="28"/>
        <v>4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+'25'!J194</f>
        <v>7</v>
      </c>
      <c r="F194" s="71"/>
      <c r="G194" s="46">
        <f t="shared" si="27"/>
        <v>7</v>
      </c>
      <c r="H194" s="78">
        <v>0</v>
      </c>
      <c r="I194" s="76">
        <v>0</v>
      </c>
      <c r="J194" s="46">
        <f t="shared" si="28"/>
        <v>4</v>
      </c>
      <c r="K194" s="72">
        <v>3</v>
      </c>
      <c r="L194" s="20">
        <v>120</v>
      </c>
      <c r="M194" s="65">
        <f t="shared" si="31"/>
        <v>360</v>
      </c>
      <c r="N194" s="17" t="s">
        <v>16</v>
      </c>
      <c r="O194" s="18"/>
      <c r="P194" s="104">
        <f t="shared" si="26"/>
        <v>360</v>
      </c>
      <c r="Q194" s="90">
        <v>73</v>
      </c>
      <c r="R194" s="43">
        <f t="shared" si="32"/>
        <v>219</v>
      </c>
    </row>
    <row r="195" spans="1:18" ht="24.75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+'25'!J195</f>
        <v>1</v>
      </c>
      <c r="F195" s="71"/>
      <c r="G195" s="46">
        <f t="shared" si="27"/>
        <v>1</v>
      </c>
      <c r="H195" s="78">
        <v>0</v>
      </c>
      <c r="I195" s="76">
        <v>0</v>
      </c>
      <c r="J195" s="46">
        <f t="shared" si="28"/>
        <v>1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+'25'!J196</f>
        <v>5</v>
      </c>
      <c r="F196" s="71"/>
      <c r="G196" s="46">
        <f t="shared" si="27"/>
        <v>5</v>
      </c>
      <c r="H196" s="78">
        <v>0</v>
      </c>
      <c r="I196" s="76">
        <v>0</v>
      </c>
      <c r="J196" s="46">
        <f t="shared" si="28"/>
        <v>5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" customHeight="1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+'25'!J197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4.6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+'25'!J198</f>
        <v>16</v>
      </c>
      <c r="F198" s="71"/>
      <c r="G198" s="46">
        <f t="shared" si="27"/>
        <v>16</v>
      </c>
      <c r="H198" s="78">
        <v>0</v>
      </c>
      <c r="I198" s="76">
        <v>0</v>
      </c>
      <c r="J198" s="46">
        <f t="shared" si="28"/>
        <v>13</v>
      </c>
      <c r="K198" s="72">
        <v>3</v>
      </c>
      <c r="L198" s="20">
        <v>150</v>
      </c>
      <c r="M198" s="65">
        <f t="shared" si="31"/>
        <v>450</v>
      </c>
      <c r="N198" s="17" t="s">
        <v>16</v>
      </c>
      <c r="O198" s="18"/>
      <c r="P198" s="104">
        <f t="shared" ref="P198:P258" si="35">SUM(M198-O198)</f>
        <v>450</v>
      </c>
      <c r="Q198" s="90">
        <v>64.38</v>
      </c>
      <c r="R198" s="43">
        <f t="shared" si="32"/>
        <v>193.14</v>
      </c>
    </row>
    <row r="199" spans="1:18" ht="24.6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+'25'!J199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4.6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+'25'!J200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4.6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+'25'!J201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4.6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+'25'!J202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4.6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+'25'!J203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4.6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+'25'!J204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4.6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+'25'!J205</f>
        <v>17</v>
      </c>
      <c r="F205" s="71"/>
      <c r="G205" s="46">
        <f t="shared" si="27"/>
        <v>17</v>
      </c>
      <c r="H205" s="78">
        <v>0</v>
      </c>
      <c r="I205" s="76">
        <v>0</v>
      </c>
      <c r="J205" s="46">
        <f t="shared" si="28"/>
        <v>16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04">
        <f t="shared" si="35"/>
        <v>55</v>
      </c>
      <c r="Q205" s="90">
        <v>40</v>
      </c>
      <c r="R205" s="43">
        <f t="shared" si="32"/>
        <v>40</v>
      </c>
    </row>
    <row r="206" spans="1:18" ht="24.6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1398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4.6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4.6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+'25'!J209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4.6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+'25'!J210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+'25'!J211</f>
        <v>2</v>
      </c>
      <c r="F211" s="71"/>
      <c r="G211" s="46">
        <f t="shared" si="27"/>
        <v>2</v>
      </c>
      <c r="H211" s="78">
        <v>0</v>
      </c>
      <c r="I211" s="76">
        <v>0</v>
      </c>
      <c r="J211" s="46">
        <f t="shared" si="28"/>
        <v>2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4.6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+'25'!J212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+'25'!J213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4.6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+'25'!J214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+'25'!J215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4.6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+'25'!J216</f>
        <v>239</v>
      </c>
      <c r="F216" s="71"/>
      <c r="G216" s="46">
        <f t="shared" si="27"/>
        <v>239</v>
      </c>
      <c r="H216" s="78">
        <v>0</v>
      </c>
      <c r="I216" s="76">
        <v>0</v>
      </c>
      <c r="J216" s="46">
        <f t="shared" si="28"/>
        <v>239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4.6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+'25'!J217</f>
        <v>103</v>
      </c>
      <c r="F217" s="71"/>
      <c r="G217" s="46">
        <f t="shared" si="27"/>
        <v>103</v>
      </c>
      <c r="H217" s="78">
        <v>0</v>
      </c>
      <c r="I217" s="76">
        <v>0</v>
      </c>
      <c r="J217" s="46">
        <f t="shared" si="28"/>
        <v>103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4.6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+'25'!J218</f>
        <v>6</v>
      </c>
      <c r="F218" s="71"/>
      <c r="G218" s="46">
        <f t="shared" si="27"/>
        <v>6</v>
      </c>
      <c r="H218" s="78">
        <v>0</v>
      </c>
      <c r="I218" s="76">
        <v>0</v>
      </c>
      <c r="J218" s="46">
        <f t="shared" si="28"/>
        <v>6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4.6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4.6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4.6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4.6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+'25'!J223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4.6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+'25'!J224</f>
        <v>258</v>
      </c>
      <c r="F224" s="71"/>
      <c r="G224" s="46">
        <f t="shared" si="27"/>
        <v>258</v>
      </c>
      <c r="H224" s="78">
        <v>0</v>
      </c>
      <c r="I224" s="76">
        <v>0</v>
      </c>
      <c r="J224" s="46">
        <f t="shared" si="28"/>
        <v>258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4.6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4.6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+'25'!J226</f>
        <v>100</v>
      </c>
      <c r="F226" s="71"/>
      <c r="G226" s="46">
        <f t="shared" si="27"/>
        <v>100</v>
      </c>
      <c r="H226" s="78">
        <v>0</v>
      </c>
      <c r="I226" s="76">
        <v>0</v>
      </c>
      <c r="J226" s="46">
        <f t="shared" si="28"/>
        <v>100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4.6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+'25'!J227</f>
        <v>146</v>
      </c>
      <c r="F227" s="71"/>
      <c r="G227" s="46">
        <f t="shared" si="27"/>
        <v>146</v>
      </c>
      <c r="H227" s="78">
        <v>0</v>
      </c>
      <c r="I227" s="76">
        <v>0</v>
      </c>
      <c r="J227" s="46">
        <f t="shared" si="28"/>
        <v>146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4.6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+'25'!J228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4.6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+'25'!J229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4.6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+'25'!J230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4.6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+'25'!J231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4.6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+'25'!J232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4.6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4.6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+'25'!J234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4.6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+'25'!J235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4.6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4.6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+'25'!J237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4.6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+'25'!J238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4.6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+'25'!J239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+'25'!J240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4.6" x14ac:dyDescent="0.65">
      <c r="A242" s="10">
        <v>238</v>
      </c>
      <c r="B242" s="10"/>
      <c r="C242" s="137" t="s">
        <v>1444</v>
      </c>
      <c r="D242" s="10" t="s">
        <v>805</v>
      </c>
      <c r="E242" s="64">
        <f>+'25'!J242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4.6" x14ac:dyDescent="0.65">
      <c r="A243" s="10">
        <v>239</v>
      </c>
      <c r="B243" s="10"/>
      <c r="C243" s="19" t="s">
        <v>1446</v>
      </c>
      <c r="D243" s="10" t="s">
        <v>434</v>
      </c>
      <c r="E243" s="64">
        <f>+'25'!J243</f>
        <v>1</v>
      </c>
      <c r="F243" s="71"/>
      <c r="G243" s="46">
        <f t="shared" ref="G243:G246" si="43">E243+F243</f>
        <v>1</v>
      </c>
      <c r="H243" s="78">
        <v>0</v>
      </c>
      <c r="I243" s="76">
        <v>0</v>
      </c>
      <c r="J243" s="46">
        <f t="shared" ref="J243:J246" si="44">+G243-H243-K243-I243</f>
        <v>1</v>
      </c>
      <c r="K243" s="72"/>
      <c r="L243" s="20">
        <v>35</v>
      </c>
      <c r="M243" s="65">
        <f t="shared" ref="M243:M246" si="45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6">+K243*Q243</f>
        <v>0</v>
      </c>
    </row>
    <row r="244" spans="1:18" ht="24.6" x14ac:dyDescent="0.65">
      <c r="A244" s="10">
        <v>240</v>
      </c>
      <c r="B244" s="10"/>
      <c r="C244" s="19" t="s">
        <v>1448</v>
      </c>
      <c r="D244" s="10" t="s">
        <v>434</v>
      </c>
      <c r="E244" s="64">
        <f>+'25'!J244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45</v>
      </c>
      <c r="M244" s="65">
        <f t="shared" si="45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6"/>
        <v>0</v>
      </c>
    </row>
    <row r="245" spans="1:18" ht="24.6" x14ac:dyDescent="0.65">
      <c r="A245" s="10">
        <v>241</v>
      </c>
      <c r="B245" s="10"/>
      <c r="C245" s="19"/>
      <c r="D245" s="10"/>
      <c r="E245" s="64">
        <f>+'25'!J245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6"/>
        <v>0</v>
      </c>
    </row>
    <row r="246" spans="1:18" ht="24.6" x14ac:dyDescent="0.65">
      <c r="A246" s="10">
        <v>242</v>
      </c>
      <c r="B246" s="10"/>
      <c r="C246" s="19"/>
      <c r="D246" s="10"/>
      <c r="E246" s="64">
        <f>+'25'!J246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6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>
        <f>+'25'!J247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4.6" x14ac:dyDescent="0.65">
      <c r="A248" s="10">
        <v>244</v>
      </c>
      <c r="B248" s="10"/>
      <c r="C248" s="19"/>
      <c r="D248" s="10"/>
      <c r="E248" s="64">
        <f>+'25'!J248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4.6" x14ac:dyDescent="0.65">
      <c r="A249" s="10">
        <v>245</v>
      </c>
      <c r="B249" s="10"/>
      <c r="C249" s="19"/>
      <c r="D249" s="10"/>
      <c r="E249" s="64">
        <f>+'25'!J249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4.6" x14ac:dyDescent="0.65">
      <c r="A250" s="10">
        <v>246</v>
      </c>
      <c r="B250" s="10"/>
      <c r="C250" s="19"/>
      <c r="D250" s="10"/>
      <c r="E250" s="64">
        <f>+'25'!J250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4.6" x14ac:dyDescent="0.65">
      <c r="A251" s="10">
        <v>247</v>
      </c>
      <c r="B251" s="10"/>
      <c r="C251" s="19"/>
      <c r="D251" s="10"/>
      <c r="E251" s="64">
        <f>+'25'!J251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>
        <f>+'25'!J252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4.6" x14ac:dyDescent="0.65">
      <c r="A253" s="10">
        <v>249</v>
      </c>
      <c r="B253" s="10"/>
      <c r="C253" s="19"/>
      <c r="D253" s="10"/>
      <c r="E253" s="64">
        <f>+'25'!J253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50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>
        <f>+'25'!J254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4.6" x14ac:dyDescent="0.65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4.6" x14ac:dyDescent="0.65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1" ht="24.6" x14ac:dyDescent="0.65">
      <c r="A257" s="10">
        <v>253</v>
      </c>
      <c r="B257" s="10"/>
      <c r="C257" s="19"/>
      <c r="D257" s="10"/>
      <c r="E257" s="64">
        <f>+'25'!J257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4">+K257*Q257</f>
        <v>0</v>
      </c>
    </row>
    <row r="258" spans="1:21" ht="24.6" x14ac:dyDescent="0.65">
      <c r="A258" s="10">
        <v>254</v>
      </c>
      <c r="B258" s="10"/>
      <c r="C258" s="19"/>
      <c r="D258" s="10"/>
      <c r="E258" s="64">
        <f>+'25'!J258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1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0"/>
      <c r="R259" s="43">
        <f t="shared" ref="R259" si="59">+K259*Q259</f>
        <v>0</v>
      </c>
    </row>
    <row r="260" spans="1:21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5962.1200000000017</v>
      </c>
      <c r="S260" s="75"/>
    </row>
    <row r="261" spans="1:21" ht="25.5" customHeight="1" x14ac:dyDescent="0.6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21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15685</v>
      </c>
    </row>
    <row r="263" spans="1:21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8407</v>
      </c>
      <c r="O264" s="2">
        <v>1694</v>
      </c>
      <c r="P264" s="2">
        <v>643</v>
      </c>
      <c r="Q264" s="2">
        <v>800</v>
      </c>
      <c r="R264" s="2">
        <v>500</v>
      </c>
      <c r="S264" s="2">
        <v>1110</v>
      </c>
      <c r="T264" s="2">
        <v>1675</v>
      </c>
      <c r="U264" s="2">
        <v>1985</v>
      </c>
    </row>
    <row r="265" spans="1:21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4043</v>
      </c>
      <c r="P267" s="122" t="s">
        <v>1434</v>
      </c>
      <c r="Q267" s="123" t="s">
        <v>1435</v>
      </c>
      <c r="R267" s="124" t="s">
        <v>1436</v>
      </c>
    </row>
    <row r="268" spans="1:21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3235</v>
      </c>
      <c r="P268" s="125"/>
      <c r="Q268" s="125"/>
      <c r="R268" s="125"/>
    </row>
    <row r="269" spans="1:21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3235</v>
      </c>
      <c r="P269" s="125"/>
      <c r="Q269" s="125"/>
      <c r="R269" s="125"/>
    </row>
    <row r="270" spans="1:21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/>
    </row>
    <row r="271" spans="1:21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  <c r="P271" s="126"/>
      <c r="Q271" s="126"/>
      <c r="R271" s="126"/>
    </row>
    <row r="272" spans="1:21" x14ac:dyDescent="0.6">
      <c r="J272" s="2"/>
      <c r="L272" s="2"/>
      <c r="P272" s="126"/>
      <c r="Q272" s="126"/>
      <c r="R272" s="126"/>
    </row>
    <row r="273" spans="10:18" ht="24.6" x14ac:dyDescent="0.65">
      <c r="J273" s="2"/>
      <c r="L273" s="73" t="s">
        <v>272</v>
      </c>
      <c r="M273" s="2" t="s">
        <v>307</v>
      </c>
      <c r="P273" s="127"/>
      <c r="Q273" s="127"/>
      <c r="R273" s="127"/>
    </row>
    <row r="274" spans="10:18" x14ac:dyDescent="0.6">
      <c r="J274" s="2"/>
      <c r="L274" s="2"/>
      <c r="P274" s="128">
        <f>SUM(P268:P273)</f>
        <v>0</v>
      </c>
      <c r="Q274" s="128">
        <f>SUM(Q268:Q273)</f>
        <v>0</v>
      </c>
      <c r="R274" s="128">
        <f>SUM(R268:R273)</f>
        <v>0</v>
      </c>
    </row>
    <row r="275" spans="10:18" x14ac:dyDescent="0.6">
      <c r="J275" s="2"/>
      <c r="L275" s="2"/>
      <c r="P275" s="129" t="s">
        <v>1437</v>
      </c>
      <c r="Q275" s="130">
        <f>Q274*30/100</f>
        <v>0</v>
      </c>
      <c r="R275" s="130">
        <f>R274*30/100</f>
        <v>0</v>
      </c>
    </row>
    <row r="276" spans="10:18" x14ac:dyDescent="0.6">
      <c r="J276" s="2"/>
      <c r="L276" s="2"/>
      <c r="P276" s="129" t="s">
        <v>1438</v>
      </c>
      <c r="Q276" s="130">
        <f>Q275*7/100</f>
        <v>0</v>
      </c>
      <c r="R276" s="130">
        <f>R275*7/100</f>
        <v>0</v>
      </c>
    </row>
    <row r="277" spans="10:18" x14ac:dyDescent="0.6">
      <c r="J277" s="2"/>
      <c r="L277" s="2"/>
      <c r="P277" s="131" t="s">
        <v>5</v>
      </c>
      <c r="Q277" s="132">
        <f>Q274-Q275-Q276</f>
        <v>0</v>
      </c>
      <c r="R277" s="132">
        <f>R274-R275-R276</f>
        <v>0</v>
      </c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50.00"/>
        <filter val="200.00"/>
        <filter val="250.00"/>
        <filter val="260.00"/>
        <filter val="300.00"/>
        <filter val="35.00"/>
        <filter val="350.00"/>
        <filter val="360.00"/>
        <filter val="390.00"/>
        <filter val="450.00"/>
        <filter val="50.00"/>
        <filter val="55.00"/>
        <filter val="643"/>
        <filter val="65.00"/>
        <filter val="80.00"/>
        <filter val="Rookie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 filterMode="1"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C245" sqref="C245"/>
      <selection pane="topRight" activeCell="C245" sqref="C245"/>
      <selection pane="bottomLeft" activeCell="C245" sqref="C245"/>
      <selection pane="bottomRight" activeCell="P110" sqref="P110:P198"/>
    </sheetView>
  </sheetViews>
  <sheetFormatPr defaultColWidth="9" defaultRowHeight="24" x14ac:dyDescent="0.6"/>
  <cols>
    <col min="1" max="1" width="6.69921875" style="2" customWidth="1"/>
    <col min="2" max="2" width="15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4" style="2" bestFit="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78" t="s">
        <v>1431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Q2" s="93"/>
    </row>
    <row r="3" spans="1:18" s="5" customFormat="1" ht="26.4" customHeight="1" x14ac:dyDescent="0.7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4" x14ac:dyDescent="0.7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+'26'!J6</f>
        <v>38</v>
      </c>
      <c r="F5" s="71">
        <v>82</v>
      </c>
      <c r="G5" s="46">
        <f t="shared" ref="G5:G26" si="0">E5+F5</f>
        <v>120</v>
      </c>
      <c r="H5" s="78">
        <v>0</v>
      </c>
      <c r="I5" s="76">
        <v>0</v>
      </c>
      <c r="J5" s="46">
        <f t="shared" ref="J5:J26" si="1">+G5-H5-K5-I5</f>
        <v>113</v>
      </c>
      <c r="K5" s="72">
        <v>7</v>
      </c>
      <c r="L5" s="15">
        <v>50</v>
      </c>
      <c r="M5" s="65">
        <f>+L5*K5</f>
        <v>350</v>
      </c>
      <c r="N5" s="17" t="s">
        <v>16</v>
      </c>
      <c r="O5" s="18">
        <v>75</v>
      </c>
      <c r="P5" s="104">
        <f>SUM(M5-O5)</f>
        <v>275</v>
      </c>
      <c r="Q5" s="90">
        <v>22.48</v>
      </c>
      <c r="R5" s="43">
        <f>+K5*Q5</f>
        <v>157.36000000000001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v>387</v>
      </c>
      <c r="F6" s="71"/>
      <c r="G6" s="46">
        <f t="shared" si="0"/>
        <v>387</v>
      </c>
      <c r="H6" s="78">
        <v>0</v>
      </c>
      <c r="I6" s="76">
        <v>0</v>
      </c>
      <c r="J6" s="46">
        <f t="shared" si="1"/>
        <v>334</v>
      </c>
      <c r="K6" s="72">
        <v>53</v>
      </c>
      <c r="L6" s="15">
        <v>100</v>
      </c>
      <c r="M6" s="65">
        <f t="shared" ref="M6:M80" si="2">+L6*K6</f>
        <v>5300</v>
      </c>
      <c r="N6" s="17" t="s">
        <v>16</v>
      </c>
      <c r="O6" s="18">
        <v>1517</v>
      </c>
      <c r="P6" s="104">
        <f t="shared" ref="P6:P80" si="3">SUM(M6-O6)</f>
        <v>3783</v>
      </c>
      <c r="Q6" s="90">
        <v>39.29</v>
      </c>
      <c r="R6" s="43">
        <f t="shared" ref="R6:R80" si="4">+K6*Q6</f>
        <v>2082.37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+'26'!J8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+'26'!J9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+'26'!J10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v>11</v>
      </c>
      <c r="F11" s="71">
        <v>5</v>
      </c>
      <c r="G11" s="46">
        <f t="shared" si="0"/>
        <v>16</v>
      </c>
      <c r="H11" s="78">
        <v>0</v>
      </c>
      <c r="I11" s="76">
        <v>0</v>
      </c>
      <c r="J11" s="46">
        <f t="shared" si="1"/>
        <v>15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25</v>
      </c>
      <c r="P11" s="104">
        <f t="shared" si="3"/>
        <v>25</v>
      </c>
      <c r="Q11" s="90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+'26'!J13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+'26'!J14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v>8</v>
      </c>
      <c r="F14" s="71"/>
      <c r="G14" s="46">
        <f t="shared" si="0"/>
        <v>8</v>
      </c>
      <c r="H14" s="78">
        <v>0</v>
      </c>
      <c r="I14" s="76">
        <v>0</v>
      </c>
      <c r="J14" s="46">
        <f t="shared" si="1"/>
        <v>8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+'26'!J16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+'26'!J17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+'26'!J18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+'26'!J19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5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4">
        <f t="shared" si="3"/>
        <v>100</v>
      </c>
      <c r="Q18" s="90">
        <v>18.77</v>
      </c>
      <c r="R18" s="43">
        <f t="shared" si="4"/>
        <v>37.54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+'26'!J20</f>
        <v>5</v>
      </c>
      <c r="F19" s="71"/>
      <c r="G19" s="46">
        <f t="shared" si="0"/>
        <v>5</v>
      </c>
      <c r="H19" s="78">
        <v>0</v>
      </c>
      <c r="I19" s="76">
        <v>0</v>
      </c>
      <c r="J19" s="46">
        <f t="shared" si="1"/>
        <v>5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+'26'!J21</f>
        <v>1</v>
      </c>
      <c r="F20" s="71">
        <v>7</v>
      </c>
      <c r="G20" s="46">
        <f t="shared" si="0"/>
        <v>8</v>
      </c>
      <c r="H20" s="78">
        <v>0</v>
      </c>
      <c r="I20" s="76">
        <v>0</v>
      </c>
      <c r="J20" s="46">
        <f t="shared" si="1"/>
        <v>8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v>3</v>
      </c>
      <c r="F21" s="71">
        <v>3</v>
      </c>
      <c r="G21" s="46">
        <f t="shared" si="0"/>
        <v>6</v>
      </c>
      <c r="H21" s="78">
        <v>0</v>
      </c>
      <c r="I21" s="76">
        <v>0</v>
      </c>
      <c r="J21" s="46">
        <f t="shared" si="1"/>
        <v>1</v>
      </c>
      <c r="K21" s="72">
        <v>5</v>
      </c>
      <c r="L21" s="15">
        <v>85</v>
      </c>
      <c r="M21" s="65">
        <f t="shared" si="2"/>
        <v>425</v>
      </c>
      <c r="N21" s="17" t="s">
        <v>16</v>
      </c>
      <c r="O21" s="18"/>
      <c r="P21" s="104">
        <f t="shared" si="3"/>
        <v>425</v>
      </c>
      <c r="Q21" s="90">
        <v>22.85</v>
      </c>
      <c r="R21" s="43">
        <f t="shared" si="4"/>
        <v>114.25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+'26'!J23</f>
        <v>0</v>
      </c>
      <c r="F22" s="71">
        <v>40</v>
      </c>
      <c r="G22" s="46">
        <f t="shared" si="0"/>
        <v>40</v>
      </c>
      <c r="H22" s="78">
        <v>0</v>
      </c>
      <c r="I22" s="76">
        <v>0</v>
      </c>
      <c r="J22" s="46">
        <f t="shared" si="1"/>
        <v>31</v>
      </c>
      <c r="K22" s="72">
        <v>9</v>
      </c>
      <c r="L22" s="20">
        <v>100</v>
      </c>
      <c r="M22" s="65">
        <f t="shared" si="2"/>
        <v>900</v>
      </c>
      <c r="N22" s="17" t="s">
        <v>16</v>
      </c>
      <c r="O22" s="18">
        <v>50</v>
      </c>
      <c r="P22" s="104">
        <f t="shared" si="3"/>
        <v>850</v>
      </c>
      <c r="Q22" s="90">
        <v>26.6</v>
      </c>
      <c r="R22" s="43">
        <f t="shared" si="4"/>
        <v>239.4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+'26'!J24</f>
        <v>4</v>
      </c>
      <c r="F23" s="71"/>
      <c r="G23" s="46">
        <f t="shared" si="0"/>
        <v>4</v>
      </c>
      <c r="H23" s="78">
        <v>0</v>
      </c>
      <c r="I23" s="76">
        <v>0</v>
      </c>
      <c r="J23" s="46">
        <f t="shared" si="1"/>
        <v>4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+'26'!J25</f>
        <v>1</v>
      </c>
      <c r="F24" s="71">
        <v>8</v>
      </c>
      <c r="G24" s="46">
        <f t="shared" si="0"/>
        <v>9</v>
      </c>
      <c r="H24" s="78">
        <v>0</v>
      </c>
      <c r="I24" s="76">
        <v>0</v>
      </c>
      <c r="J24" s="46">
        <f t="shared" si="1"/>
        <v>2</v>
      </c>
      <c r="K24" s="72">
        <v>7</v>
      </c>
      <c r="L24" s="15">
        <v>100</v>
      </c>
      <c r="M24" s="65">
        <f t="shared" si="2"/>
        <v>700</v>
      </c>
      <c r="N24" s="17" t="s">
        <v>16</v>
      </c>
      <c r="O24" s="18">
        <v>50</v>
      </c>
      <c r="P24" s="104">
        <f t="shared" si="3"/>
        <v>650</v>
      </c>
      <c r="Q24" s="90">
        <v>40.51</v>
      </c>
      <c r="R24" s="43">
        <f t="shared" si="4"/>
        <v>283.57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+'26'!J26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+'26'!J27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+'26'!J28</f>
        <v>1</v>
      </c>
      <c r="F27" s="71"/>
      <c r="G27" s="46">
        <f t="shared" ref="G27:G93" si="5">E27+F27</f>
        <v>1</v>
      </c>
      <c r="H27" s="78">
        <v>0</v>
      </c>
      <c r="I27" s="76">
        <v>0</v>
      </c>
      <c r="J27" s="46">
        <f t="shared" ref="J27:J93" si="6">+G27-H27-K27-I27</f>
        <v>1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+'26'!J29</f>
        <v>1</v>
      </c>
      <c r="F28" s="71">
        <v>22</v>
      </c>
      <c r="G28" s="46">
        <f t="shared" si="5"/>
        <v>23</v>
      </c>
      <c r="H28" s="78">
        <v>0</v>
      </c>
      <c r="I28" s="76">
        <v>0</v>
      </c>
      <c r="J28" s="46">
        <f t="shared" si="6"/>
        <v>12</v>
      </c>
      <c r="K28" s="72">
        <v>11</v>
      </c>
      <c r="L28" s="15">
        <v>100</v>
      </c>
      <c r="M28" s="65">
        <f t="shared" si="2"/>
        <v>1100</v>
      </c>
      <c r="N28" s="17" t="s">
        <v>16</v>
      </c>
      <c r="O28" s="18">
        <v>70</v>
      </c>
      <c r="P28" s="104">
        <f t="shared" si="3"/>
        <v>1030</v>
      </c>
      <c r="Q28" s="90">
        <v>31.97</v>
      </c>
      <c r="R28" s="43">
        <f t="shared" si="4"/>
        <v>351.66999999999996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+'26'!J30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+'26'!J31</f>
        <v>8</v>
      </c>
      <c r="F30" s="71"/>
      <c r="G30" s="46">
        <f t="shared" si="5"/>
        <v>8</v>
      </c>
      <c r="H30" s="78">
        <v>0</v>
      </c>
      <c r="I30" s="76">
        <v>0</v>
      </c>
      <c r="J30" s="46">
        <f t="shared" si="6"/>
        <v>8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+'26'!J32</f>
        <v>3</v>
      </c>
      <c r="F31" s="71">
        <v>74</v>
      </c>
      <c r="G31" s="46">
        <f t="shared" si="5"/>
        <v>77</v>
      </c>
      <c r="H31" s="78">
        <v>0</v>
      </c>
      <c r="I31" s="76">
        <v>0</v>
      </c>
      <c r="J31" s="46">
        <f t="shared" si="6"/>
        <v>71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>
        <v>67</v>
      </c>
      <c r="P31" s="104">
        <f t="shared" si="3"/>
        <v>533</v>
      </c>
      <c r="Q31" s="90">
        <v>38.46</v>
      </c>
      <c r="R31" s="43">
        <f t="shared" si="4"/>
        <v>230.76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+'26'!J33</f>
        <v>2</v>
      </c>
      <c r="F32" s="71">
        <v>6</v>
      </c>
      <c r="G32" s="46">
        <f t="shared" si="5"/>
        <v>8</v>
      </c>
      <c r="H32" s="78">
        <v>0</v>
      </c>
      <c r="I32" s="76">
        <v>0</v>
      </c>
      <c r="J32" s="46">
        <f t="shared" si="6"/>
        <v>3</v>
      </c>
      <c r="K32" s="72">
        <v>5</v>
      </c>
      <c r="L32" s="15">
        <v>130</v>
      </c>
      <c r="M32" s="65">
        <f t="shared" si="2"/>
        <v>650</v>
      </c>
      <c r="N32" s="17" t="s">
        <v>16</v>
      </c>
      <c r="O32" s="18"/>
      <c r="P32" s="104">
        <f t="shared" si="3"/>
        <v>650</v>
      </c>
      <c r="Q32" s="90">
        <v>46.37</v>
      </c>
      <c r="R32" s="43">
        <f t="shared" si="4"/>
        <v>231.85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+'26'!J34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+'26'!J35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0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/>
      <c r="P34" s="104">
        <f t="shared" si="3"/>
        <v>260</v>
      </c>
      <c r="Q34" s="90">
        <v>38.07</v>
      </c>
      <c r="R34" s="43">
        <f t="shared" si="4"/>
        <v>76.14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+'26'!J36</f>
        <v>0</v>
      </c>
      <c r="F35" s="71">
        <v>5</v>
      </c>
      <c r="G35" s="46">
        <f t="shared" si="5"/>
        <v>5</v>
      </c>
      <c r="H35" s="78">
        <v>0</v>
      </c>
      <c r="I35" s="76">
        <v>0</v>
      </c>
      <c r="J35" s="46">
        <f t="shared" si="6"/>
        <v>0</v>
      </c>
      <c r="K35" s="72">
        <v>5</v>
      </c>
      <c r="L35" s="15">
        <v>130</v>
      </c>
      <c r="M35" s="65">
        <f t="shared" si="2"/>
        <v>650</v>
      </c>
      <c r="N35" s="17" t="s">
        <v>16</v>
      </c>
      <c r="O35" s="18"/>
      <c r="P35" s="104">
        <f t="shared" si="3"/>
        <v>650</v>
      </c>
      <c r="Q35" s="90">
        <v>40.799999999999997</v>
      </c>
      <c r="R35" s="43">
        <f t="shared" si="4"/>
        <v>204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+'26'!J37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+'26'!J38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+'26'!J39</f>
        <v>2</v>
      </c>
      <c r="F38" s="71"/>
      <c r="G38" s="46">
        <f t="shared" si="5"/>
        <v>2</v>
      </c>
      <c r="H38" s="78">
        <v>0</v>
      </c>
      <c r="I38" s="76">
        <v>0</v>
      </c>
      <c r="J38" s="46">
        <f t="shared" si="6"/>
        <v>2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+'26'!J40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+'26'!J41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9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+'26'!J42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+'26'!J43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+'26'!J44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+'26'!J45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+'26'!J47</f>
        <v>11</v>
      </c>
      <c r="F46" s="71"/>
      <c r="G46" s="46">
        <f t="shared" si="5"/>
        <v>11</v>
      </c>
      <c r="H46" s="78">
        <v>0</v>
      </c>
      <c r="I46" s="76">
        <v>0</v>
      </c>
      <c r="J46" s="46">
        <f t="shared" si="6"/>
        <v>11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 hidden="1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+'26'!J48</f>
        <v>12</v>
      </c>
      <c r="F47" s="71">
        <v>5</v>
      </c>
      <c r="G47" s="46">
        <f t="shared" si="5"/>
        <v>17</v>
      </c>
      <c r="H47" s="78">
        <v>0</v>
      </c>
      <c r="I47" s="76">
        <v>0</v>
      </c>
      <c r="J47" s="46">
        <f t="shared" si="6"/>
        <v>7</v>
      </c>
      <c r="K47" s="72">
        <v>10</v>
      </c>
      <c r="L47" s="15">
        <v>50</v>
      </c>
      <c r="M47" s="65">
        <f t="shared" si="2"/>
        <v>500</v>
      </c>
      <c r="N47" s="17" t="s">
        <v>16</v>
      </c>
      <c r="O47" s="18"/>
      <c r="P47" s="104">
        <f t="shared" si="3"/>
        <v>500</v>
      </c>
      <c r="Q47" s="90">
        <v>19.21</v>
      </c>
      <c r="R47" s="43">
        <f t="shared" si="4"/>
        <v>192.10000000000002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+'26'!J49</f>
        <v>18</v>
      </c>
      <c r="F48" s="71">
        <v>5</v>
      </c>
      <c r="G48" s="46">
        <f t="shared" si="5"/>
        <v>23</v>
      </c>
      <c r="H48" s="78">
        <v>0</v>
      </c>
      <c r="I48" s="76">
        <v>0</v>
      </c>
      <c r="J48" s="46">
        <f t="shared" si="6"/>
        <v>12</v>
      </c>
      <c r="K48" s="72">
        <v>11</v>
      </c>
      <c r="L48" s="20">
        <v>50</v>
      </c>
      <c r="M48" s="65">
        <f>+L48*K48</f>
        <v>550</v>
      </c>
      <c r="N48" s="17" t="s">
        <v>16</v>
      </c>
      <c r="O48" s="18">
        <v>75</v>
      </c>
      <c r="P48" s="104">
        <f>SUM(M48-O48)</f>
        <v>475</v>
      </c>
      <c r="Q48" s="90">
        <v>18.88</v>
      </c>
      <c r="R48" s="43">
        <f>+K48*Q48</f>
        <v>207.67999999999998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+'26'!J50</f>
        <v>20</v>
      </c>
      <c r="F49" s="71">
        <v>5</v>
      </c>
      <c r="G49" s="46">
        <f t="shared" si="5"/>
        <v>25</v>
      </c>
      <c r="H49" s="78">
        <v>0</v>
      </c>
      <c r="I49" s="76">
        <v>0</v>
      </c>
      <c r="J49" s="46">
        <f t="shared" si="6"/>
        <v>16</v>
      </c>
      <c r="K49" s="72">
        <v>9</v>
      </c>
      <c r="L49" s="20">
        <v>50</v>
      </c>
      <c r="M49" s="65">
        <f>+L49*K49</f>
        <v>450</v>
      </c>
      <c r="N49" s="17" t="s">
        <v>16</v>
      </c>
      <c r="O49" s="18">
        <v>50</v>
      </c>
      <c r="P49" s="104">
        <f>SUM(M49-O49)</f>
        <v>400</v>
      </c>
      <c r="Q49" s="90">
        <v>20.43</v>
      </c>
      <c r="R49" s="43">
        <f>+K49*Q49</f>
        <v>183.87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v>19</v>
      </c>
      <c r="F50" s="71">
        <v>5</v>
      </c>
      <c r="G50" s="46">
        <f t="shared" si="5"/>
        <v>24</v>
      </c>
      <c r="H50" s="78">
        <v>0</v>
      </c>
      <c r="I50" s="76">
        <v>0</v>
      </c>
      <c r="J50" s="46">
        <f t="shared" si="6"/>
        <v>18</v>
      </c>
      <c r="K50" s="72">
        <v>6</v>
      </c>
      <c r="L50" s="15">
        <v>50</v>
      </c>
      <c r="M50" s="65">
        <f t="shared" si="2"/>
        <v>300</v>
      </c>
      <c r="N50" s="17" t="s">
        <v>16</v>
      </c>
      <c r="O50" s="18">
        <v>35</v>
      </c>
      <c r="P50" s="104">
        <f t="shared" si="3"/>
        <v>265</v>
      </c>
      <c r="Q50" s="90">
        <v>21.81</v>
      </c>
      <c r="R50" s="43">
        <f t="shared" si="4"/>
        <v>130.85999999999999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v>14</v>
      </c>
      <c r="F51" s="71"/>
      <c r="G51" s="46">
        <f t="shared" si="5"/>
        <v>14</v>
      </c>
      <c r="H51" s="78">
        <v>0</v>
      </c>
      <c r="I51" s="76">
        <v>0</v>
      </c>
      <c r="J51" s="46">
        <f t="shared" si="6"/>
        <v>13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>
        <v>25</v>
      </c>
      <c r="P51" s="104">
        <f>SUM(M51-O51)</f>
        <v>25</v>
      </c>
      <c r="Q51" s="90">
        <v>14.65</v>
      </c>
      <c r="R51" s="43">
        <f>+K51*Q51</f>
        <v>14.65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+'26'!J53</f>
        <v>9</v>
      </c>
      <c r="F52" s="71"/>
      <c r="G52" s="46">
        <f t="shared" si="5"/>
        <v>9</v>
      </c>
      <c r="H52" s="78">
        <v>0</v>
      </c>
      <c r="I52" s="76">
        <v>0</v>
      </c>
      <c r="J52" s="46">
        <f t="shared" si="6"/>
        <v>0</v>
      </c>
      <c r="K52" s="72">
        <v>9</v>
      </c>
      <c r="L52" s="20">
        <v>50</v>
      </c>
      <c r="M52" s="65">
        <f>+L52*K52</f>
        <v>450</v>
      </c>
      <c r="N52" s="17" t="s">
        <v>16</v>
      </c>
      <c r="O52" s="18">
        <v>40</v>
      </c>
      <c r="P52" s="104">
        <f>SUM(M52-O52)</f>
        <v>410</v>
      </c>
      <c r="Q52" s="90">
        <v>18.36</v>
      </c>
      <c r="R52" s="43">
        <f>+K52*Q52</f>
        <v>165.24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+'26'!J54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+'26'!J55</f>
        <v>4</v>
      </c>
      <c r="F54" s="71"/>
      <c r="G54" s="46">
        <f t="shared" si="5"/>
        <v>4</v>
      </c>
      <c r="H54" s="78">
        <v>0</v>
      </c>
      <c r="I54" s="76">
        <v>0</v>
      </c>
      <c r="J54" s="46">
        <f t="shared" si="6"/>
        <v>4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+'26'!J56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+'26'!J57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+'26'!J58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+'26'!J59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+'26'!J60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+'26'!J61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+'26'!J62</f>
        <v>1</v>
      </c>
      <c r="F61" s="71"/>
      <c r="G61" s="46">
        <f t="shared" si="5"/>
        <v>1</v>
      </c>
      <c r="H61" s="78">
        <v>0</v>
      </c>
      <c r="I61" s="76">
        <v>0</v>
      </c>
      <c r="J61" s="46">
        <f t="shared" si="6"/>
        <v>1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+'26'!J63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+'26'!J64</f>
        <v>3</v>
      </c>
      <c r="F63" s="71"/>
      <c r="G63" s="46">
        <f t="shared" si="5"/>
        <v>3</v>
      </c>
      <c r="H63" s="78">
        <v>0</v>
      </c>
      <c r="I63" s="76">
        <v>0</v>
      </c>
      <c r="J63" s="46">
        <f t="shared" si="6"/>
        <v>3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+'26'!J65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+'26'!J66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+'26'!J67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+'26'!J68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2</v>
      </c>
      <c r="K67" s="72">
        <v>2</v>
      </c>
      <c r="L67" s="15">
        <v>80</v>
      </c>
      <c r="M67" s="65">
        <f t="shared" si="2"/>
        <v>160</v>
      </c>
      <c r="N67" s="17" t="s">
        <v>16</v>
      </c>
      <c r="O67" s="18"/>
      <c r="P67" s="104">
        <f t="shared" si="3"/>
        <v>160</v>
      </c>
      <c r="Q67" s="90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+'26'!J69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+'26'!J70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+'26'!J71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+'26'!J72</f>
        <v>2</v>
      </c>
      <c r="F71" s="71"/>
      <c r="G71" s="46">
        <f t="shared" si="5"/>
        <v>2</v>
      </c>
      <c r="H71" s="78">
        <v>0</v>
      </c>
      <c r="I71" s="76">
        <v>0</v>
      </c>
      <c r="J71" s="46">
        <f t="shared" si="6"/>
        <v>2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+'26'!J73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+'26'!J74</f>
        <v>4</v>
      </c>
      <c r="F73" s="71"/>
      <c r="G73" s="46">
        <f t="shared" si="5"/>
        <v>4</v>
      </c>
      <c r="H73" s="78">
        <v>0</v>
      </c>
      <c r="I73" s="76">
        <v>0</v>
      </c>
      <c r="J73" s="46">
        <f t="shared" si="6"/>
        <v>4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+'26'!J75</f>
        <v>0</v>
      </c>
      <c r="F74" s="71">
        <v>9</v>
      </c>
      <c r="G74" s="46">
        <f t="shared" si="5"/>
        <v>9</v>
      </c>
      <c r="H74" s="78">
        <v>0</v>
      </c>
      <c r="I74" s="76">
        <v>0</v>
      </c>
      <c r="J74" s="46">
        <f t="shared" si="6"/>
        <v>8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4">
        <f t="shared" si="3"/>
        <v>50</v>
      </c>
      <c r="Q74" s="90">
        <v>17.09</v>
      </c>
      <c r="R74" s="43">
        <f t="shared" si="4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+'26'!J76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65">
      <c r="A76" s="10">
        <v>72</v>
      </c>
      <c r="B76" s="119" t="s">
        <v>1402</v>
      </c>
      <c r="C76" s="19" t="s">
        <v>1401</v>
      </c>
      <c r="D76" s="10" t="s">
        <v>434</v>
      </c>
      <c r="E76" s="64">
        <f>+'26'!J77</f>
        <v>2</v>
      </c>
      <c r="F76" s="71"/>
      <c r="G76" s="46">
        <f>E76+F76</f>
        <v>2</v>
      </c>
      <c r="H76" s="78">
        <v>0</v>
      </c>
      <c r="I76" s="76">
        <v>0</v>
      </c>
      <c r="J76" s="46">
        <f>+G76-H76-K76-I76</f>
        <v>2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>
        <f>+'26'!J78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4.6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+'26'!J79</f>
        <v>5</v>
      </c>
      <c r="F78" s="71">
        <v>2</v>
      </c>
      <c r="G78" s="46">
        <f t="shared" si="5"/>
        <v>7</v>
      </c>
      <c r="H78" s="78">
        <v>0</v>
      </c>
      <c r="I78" s="76">
        <v>0</v>
      </c>
      <c r="J78" s="46">
        <f t="shared" si="6"/>
        <v>5</v>
      </c>
      <c r="K78" s="72">
        <v>2</v>
      </c>
      <c r="L78" s="15">
        <v>50</v>
      </c>
      <c r="M78" s="65">
        <f t="shared" si="2"/>
        <v>100</v>
      </c>
      <c r="N78" s="17" t="s">
        <v>16</v>
      </c>
      <c r="O78" s="18"/>
      <c r="P78" s="104">
        <f t="shared" si="3"/>
        <v>100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>
        <f>+'26'!J80</f>
        <v>2</v>
      </c>
      <c r="F79" s="71">
        <v>4</v>
      </c>
      <c r="G79" s="46">
        <f t="shared" si="5"/>
        <v>6</v>
      </c>
      <c r="H79" s="78">
        <v>0</v>
      </c>
      <c r="I79" s="76">
        <v>0</v>
      </c>
      <c r="J79" s="46">
        <f t="shared" si="6"/>
        <v>5</v>
      </c>
      <c r="K79" s="72">
        <v>1</v>
      </c>
      <c r="L79" s="21">
        <v>35</v>
      </c>
      <c r="M79" s="65">
        <f t="shared" si="2"/>
        <v>35</v>
      </c>
      <c r="N79" s="17" t="s">
        <v>16</v>
      </c>
      <c r="O79" s="18"/>
      <c r="P79" s="104">
        <f t="shared" si="3"/>
        <v>35</v>
      </c>
      <c r="Q79" s="90">
        <v>30.84</v>
      </c>
      <c r="R79" s="43">
        <f t="shared" si="4"/>
        <v>30.84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>
        <f>+'26'!J81</f>
        <v>2</v>
      </c>
      <c r="F80" s="71">
        <v>3</v>
      </c>
      <c r="G80" s="46">
        <f t="shared" si="5"/>
        <v>5</v>
      </c>
      <c r="H80" s="78">
        <v>0</v>
      </c>
      <c r="I80" s="76">
        <v>0</v>
      </c>
      <c r="J80" s="46">
        <f t="shared" si="6"/>
        <v>2</v>
      </c>
      <c r="K80" s="72">
        <v>3</v>
      </c>
      <c r="L80" s="15">
        <v>55</v>
      </c>
      <c r="M80" s="65">
        <f t="shared" si="2"/>
        <v>165</v>
      </c>
      <c r="N80" s="17" t="s">
        <v>16</v>
      </c>
      <c r="O80" s="18"/>
      <c r="P80" s="104">
        <f t="shared" si="3"/>
        <v>165</v>
      </c>
      <c r="Q80" s="90">
        <v>14.35</v>
      </c>
      <c r="R80" s="43">
        <f t="shared" si="4"/>
        <v>43.05</v>
      </c>
    </row>
    <row r="81" spans="1:18" ht="24.6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>
        <v>2</v>
      </c>
      <c r="F81" s="71">
        <v>2</v>
      </c>
      <c r="G81" s="46">
        <f t="shared" si="5"/>
        <v>4</v>
      </c>
      <c r="H81" s="78">
        <v>0</v>
      </c>
      <c r="I81" s="76">
        <v>0</v>
      </c>
      <c r="J81" s="46">
        <f t="shared" si="6"/>
        <v>2</v>
      </c>
      <c r="K81" s="72">
        <v>2</v>
      </c>
      <c r="L81" s="20">
        <v>55</v>
      </c>
      <c r="M81" s="65">
        <f t="shared" ref="M81:M172" si="7">+L81*K81</f>
        <v>110</v>
      </c>
      <c r="N81" s="17" t="s">
        <v>16</v>
      </c>
      <c r="O81" s="18"/>
      <c r="P81" s="104">
        <f t="shared" ref="P81:P172" si="8">SUM(M81-O81)</f>
        <v>110</v>
      </c>
      <c r="Q81" s="90">
        <v>11.58</v>
      </c>
      <c r="R81" s="43">
        <f t="shared" ref="R81:R172" si="9">+K81*Q81</f>
        <v>23.16</v>
      </c>
    </row>
    <row r="82" spans="1:18" ht="24" customHeight="1" x14ac:dyDescent="0.65">
      <c r="A82" s="10">
        <v>78</v>
      </c>
      <c r="B82" s="119" t="s">
        <v>1332</v>
      </c>
      <c r="C82" s="19" t="s">
        <v>1388</v>
      </c>
      <c r="D82" s="10" t="s">
        <v>566</v>
      </c>
      <c r="E82" s="64">
        <f>+'26'!J83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4.6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>
        <f>+'26'!J84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+'26'!J85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>
        <f>+'26'!J86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9" t="s">
        <v>1404</v>
      </c>
      <c r="C86" s="19" t="s">
        <v>1403</v>
      </c>
      <c r="D86" s="10" t="s">
        <v>434</v>
      </c>
      <c r="E86" s="64">
        <f>+'26'!J87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1429</v>
      </c>
      <c r="D87" s="10" t="s">
        <v>434</v>
      </c>
      <c r="E87" s="64">
        <f>+'26'!J88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1430</v>
      </c>
      <c r="D88" s="10" t="s">
        <v>434</v>
      </c>
      <c r="E88" s="64">
        <f>+'26'!J89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1405</v>
      </c>
      <c r="D89" s="10" t="s">
        <v>434</v>
      </c>
      <c r="E89" s="64">
        <f>+'26'!J90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4.6" x14ac:dyDescent="0.65">
      <c r="A90" s="10">
        <v>86</v>
      </c>
      <c r="B90" s="119" t="s">
        <v>1407</v>
      </c>
      <c r="C90" s="19" t="s">
        <v>1406</v>
      </c>
      <c r="D90" s="10" t="s">
        <v>434</v>
      </c>
      <c r="E90" s="64">
        <f>+'26'!J91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4.6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>
        <f>+'26'!J92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4.6" hidden="1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>
        <f>+'26'!J93</f>
        <v>4</v>
      </c>
      <c r="F92" s="71">
        <v>5</v>
      </c>
      <c r="G92" s="46">
        <f t="shared" si="5"/>
        <v>9</v>
      </c>
      <c r="H92" s="78">
        <v>0</v>
      </c>
      <c r="I92" s="76">
        <v>0</v>
      </c>
      <c r="J92" s="46">
        <f t="shared" si="6"/>
        <v>3</v>
      </c>
      <c r="K92" s="72">
        <v>6</v>
      </c>
      <c r="L92" s="20">
        <v>45</v>
      </c>
      <c r="M92" s="65">
        <f t="shared" si="7"/>
        <v>270</v>
      </c>
      <c r="N92" s="17" t="s">
        <v>16</v>
      </c>
      <c r="O92" s="18">
        <v>66</v>
      </c>
      <c r="P92" s="104">
        <f t="shared" si="8"/>
        <v>204</v>
      </c>
      <c r="Q92" s="90">
        <v>18.28</v>
      </c>
      <c r="R92" s="43">
        <f t="shared" si="9"/>
        <v>109.68</v>
      </c>
    </row>
    <row r="93" spans="1:18" ht="24.6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+'26'!J94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>
        <f>+'26'!J95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>
        <f>+'26'!J96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+'26'!J97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>
        <f>+'26'!J98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4.6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>
        <f>+'26'!J99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9" t="s">
        <v>1408</v>
      </c>
      <c r="C99" s="19" t="s">
        <v>1371</v>
      </c>
      <c r="D99" s="10" t="s">
        <v>566</v>
      </c>
      <c r="E99" s="64">
        <f>+'26'!J100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4.6" x14ac:dyDescent="0.65">
      <c r="A100" s="10">
        <v>96</v>
      </c>
      <c r="B100" s="119" t="s">
        <v>1409</v>
      </c>
      <c r="C100" s="19" t="s">
        <v>1384</v>
      </c>
      <c r="D100" s="10" t="s">
        <v>434</v>
      </c>
      <c r="E100" s="64">
        <f>+'26'!J101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4.6" x14ac:dyDescent="0.65">
      <c r="A101" s="10">
        <v>97</v>
      </c>
      <c r="B101" s="119" t="s">
        <v>1410</v>
      </c>
      <c r="C101" s="19" t="s">
        <v>1385</v>
      </c>
      <c r="D101" s="10" t="s">
        <v>434</v>
      </c>
      <c r="E101" s="64">
        <f>+'26'!J102</f>
        <v>3</v>
      </c>
      <c r="F101" s="71"/>
      <c r="G101" s="46">
        <f t="shared" si="23"/>
        <v>3</v>
      </c>
      <c r="H101" s="78">
        <v>0</v>
      </c>
      <c r="I101" s="76">
        <v>0</v>
      </c>
      <c r="J101" s="46">
        <f t="shared" si="24"/>
        <v>3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1399</v>
      </c>
      <c r="D102" s="10" t="s">
        <v>566</v>
      </c>
      <c r="E102" s="64">
        <f>+'26'!J103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5" customHeight="1" x14ac:dyDescent="0.65">
      <c r="A103" s="10">
        <v>99</v>
      </c>
      <c r="B103" s="119" t="s">
        <v>1411</v>
      </c>
      <c r="C103" s="19" t="s">
        <v>1392</v>
      </c>
      <c r="D103" s="10" t="s">
        <v>1393</v>
      </c>
      <c r="E103" s="64">
        <f>+'26'!J104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65">
      <c r="A104" s="10">
        <v>100</v>
      </c>
      <c r="B104" s="119" t="s">
        <v>1412</v>
      </c>
      <c r="C104" s="19" t="s">
        <v>1391</v>
      </c>
      <c r="D104" s="10" t="s">
        <v>1393</v>
      </c>
      <c r="E104" s="64">
        <f>+'26'!J105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65">
      <c r="A105" s="10">
        <v>101</v>
      </c>
      <c r="B105" s="119" t="s">
        <v>1413</v>
      </c>
      <c r="C105" s="19" t="s">
        <v>1394</v>
      </c>
      <c r="D105" s="10" t="s">
        <v>566</v>
      </c>
      <c r="E105" s="64">
        <f>+'26'!J106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4.6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+'26'!J107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+'26'!J108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+'26'!J109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+'26'!J110</f>
        <v>2</v>
      </c>
      <c r="F109" s="71"/>
      <c r="G109" s="46">
        <f t="shared" si="23"/>
        <v>2</v>
      </c>
      <c r="H109" s="78">
        <v>0</v>
      </c>
      <c r="I109" s="76">
        <v>0</v>
      </c>
      <c r="J109" s="46">
        <f t="shared" si="24"/>
        <v>2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+'26'!J111</f>
        <v>2</v>
      </c>
      <c r="F110" s="71"/>
      <c r="G110" s="46">
        <f t="shared" si="23"/>
        <v>2</v>
      </c>
      <c r="H110" s="78">
        <v>0</v>
      </c>
      <c r="I110" s="76">
        <v>0</v>
      </c>
      <c r="J110" s="46">
        <f t="shared" si="24"/>
        <v>1</v>
      </c>
      <c r="K110" s="72">
        <v>1</v>
      </c>
      <c r="L110" s="22">
        <v>120</v>
      </c>
      <c r="M110" s="65">
        <f t="shared" si="7"/>
        <v>120</v>
      </c>
      <c r="N110" s="17" t="s">
        <v>16</v>
      </c>
      <c r="O110" s="18"/>
      <c r="P110" s="104">
        <f t="shared" si="8"/>
        <v>120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+'26'!J112</f>
        <v>5</v>
      </c>
      <c r="F111" s="71"/>
      <c r="G111" s="46">
        <f t="shared" si="23"/>
        <v>5</v>
      </c>
      <c r="H111" s="78">
        <v>0</v>
      </c>
      <c r="I111" s="76">
        <v>0</v>
      </c>
      <c r="J111" s="46">
        <f t="shared" si="24"/>
        <v>5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4.6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v>15</v>
      </c>
      <c r="F113" s="71">
        <v>5</v>
      </c>
      <c r="G113" s="46">
        <f t="shared" si="23"/>
        <v>20</v>
      </c>
      <c r="H113" s="78">
        <v>0</v>
      </c>
      <c r="I113" s="76">
        <v>0</v>
      </c>
      <c r="J113" s="46">
        <f t="shared" si="24"/>
        <v>10</v>
      </c>
      <c r="K113" s="72">
        <v>10</v>
      </c>
      <c r="L113" s="20">
        <v>55</v>
      </c>
      <c r="M113" s="65">
        <f t="shared" si="7"/>
        <v>550</v>
      </c>
      <c r="N113" s="17" t="s">
        <v>16</v>
      </c>
      <c r="O113" s="18">
        <v>150</v>
      </c>
      <c r="P113" s="104">
        <f t="shared" si="8"/>
        <v>400</v>
      </c>
      <c r="Q113" s="90">
        <v>20.58</v>
      </c>
      <c r="R113" s="43">
        <f t="shared" si="9"/>
        <v>205.79999999999998</v>
      </c>
    </row>
    <row r="114" spans="1:18" ht="24.6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+'26'!J116</f>
        <v>8</v>
      </c>
      <c r="F115" s="71">
        <v>13</v>
      </c>
      <c r="G115" s="46">
        <f t="shared" si="23"/>
        <v>21</v>
      </c>
      <c r="H115" s="78">
        <v>0</v>
      </c>
      <c r="I115" s="76">
        <v>0</v>
      </c>
      <c r="J115" s="46">
        <f t="shared" si="24"/>
        <v>21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4.6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+'26'!J117</f>
        <v>4</v>
      </c>
      <c r="F116" s="71">
        <v>9</v>
      </c>
      <c r="G116" s="46">
        <f t="shared" si="23"/>
        <v>13</v>
      </c>
      <c r="H116" s="78">
        <v>0</v>
      </c>
      <c r="I116" s="76">
        <v>0</v>
      </c>
      <c r="J116" s="46">
        <f t="shared" si="24"/>
        <v>12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4">
        <f t="shared" si="8"/>
        <v>100</v>
      </c>
      <c r="Q116" s="90">
        <v>13.03</v>
      </c>
      <c r="R116" s="43">
        <f t="shared" si="9"/>
        <v>13.03</v>
      </c>
    </row>
    <row r="117" spans="1:18" ht="24.6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+'26'!J118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+'26'!J119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+'26'!J120</f>
        <v>3</v>
      </c>
      <c r="F119" s="71"/>
      <c r="G119" s="46">
        <f t="shared" si="23"/>
        <v>3</v>
      </c>
      <c r="H119" s="78">
        <v>0</v>
      </c>
      <c r="I119" s="76">
        <v>0</v>
      </c>
      <c r="J119" s="46">
        <f t="shared" si="24"/>
        <v>3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+'26'!J121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+'26'!J122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+'26'!J123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4.6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+'26'!J124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1414</v>
      </c>
      <c r="D124" s="10" t="s">
        <v>434</v>
      </c>
      <c r="E124" s="64">
        <f>+'26'!J125</f>
        <v>2</v>
      </c>
      <c r="F124" s="71"/>
      <c r="G124" s="46">
        <f t="shared" si="23"/>
        <v>2</v>
      </c>
      <c r="H124" s="78">
        <v>0</v>
      </c>
      <c r="I124" s="76">
        <v>0</v>
      </c>
      <c r="J124" s="46">
        <f t="shared" si="24"/>
        <v>2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4.6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+'26'!J126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2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04">
        <f t="shared" si="8"/>
        <v>50</v>
      </c>
      <c r="Q125" s="90">
        <v>33</v>
      </c>
      <c r="R125" s="43">
        <f t="shared" si="9"/>
        <v>33</v>
      </c>
    </row>
    <row r="126" spans="1:18" ht="24.6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+'26'!J127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+'26'!J128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4.6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+'26'!J129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4.6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4.6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4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4">
        <f t="shared" si="8"/>
        <v>50</v>
      </c>
      <c r="Q131" s="90">
        <v>9.91</v>
      </c>
      <c r="R131" s="43">
        <f t="shared" si="9"/>
        <v>9.91</v>
      </c>
    </row>
    <row r="132" spans="1:18" ht="24.6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3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04">
        <f t="shared" si="8"/>
        <v>120</v>
      </c>
      <c r="Q132" s="90">
        <v>16.690000000000001</v>
      </c>
      <c r="R132" s="43">
        <f t="shared" si="9"/>
        <v>33.380000000000003</v>
      </c>
    </row>
    <row r="133" spans="1:18" ht="24.6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3</v>
      </c>
      <c r="K133" s="72">
        <v>2</v>
      </c>
      <c r="L133" s="20">
        <v>60</v>
      </c>
      <c r="M133" s="65">
        <f t="shared" si="7"/>
        <v>120</v>
      </c>
      <c r="N133" s="17" t="s">
        <v>16</v>
      </c>
      <c r="O133" s="18"/>
      <c r="P133" s="104">
        <f t="shared" si="8"/>
        <v>120</v>
      </c>
      <c r="Q133" s="90">
        <v>24.21</v>
      </c>
      <c r="R133" s="43">
        <f t="shared" si="9"/>
        <v>48.42</v>
      </c>
    </row>
    <row r="134" spans="1:18" ht="24.6" x14ac:dyDescent="0.65">
      <c r="A134" s="10">
        <v>130</v>
      </c>
      <c r="B134" s="119" t="s">
        <v>1416</v>
      </c>
      <c r="C134" s="19" t="s">
        <v>1415</v>
      </c>
      <c r="D134" s="10" t="s">
        <v>434</v>
      </c>
      <c r="E134" s="64">
        <f>+'26'!J135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4.6" x14ac:dyDescent="0.65">
      <c r="A135" s="10">
        <v>131</v>
      </c>
      <c r="B135" s="119" t="s">
        <v>1418</v>
      </c>
      <c r="C135" s="19" t="s">
        <v>1417</v>
      </c>
      <c r="D135" s="10" t="s">
        <v>434</v>
      </c>
      <c r="E135" s="64">
        <f>+'26'!J136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4.6" x14ac:dyDescent="0.65">
      <c r="A136" s="10">
        <v>132</v>
      </c>
      <c r="B136" s="119" t="s">
        <v>1420</v>
      </c>
      <c r="C136" s="19" t="s">
        <v>1419</v>
      </c>
      <c r="D136" s="10" t="s">
        <v>434</v>
      </c>
      <c r="E136" s="64">
        <f>+'26'!J137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1421</v>
      </c>
      <c r="D137" s="10" t="s">
        <v>434</v>
      </c>
      <c r="E137" s="64">
        <f>+'26'!J138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4.6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+'26'!J139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+'26'!J140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4.6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+'26'!J141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4.6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+'26'!J142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4.6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+'26'!J143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+'26'!J144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+'26'!J145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+'26'!J146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+'26'!J147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+'26'!J148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4.6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+'26'!J149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+'26'!J150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+'26'!J151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+'26'!J152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4.6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+'26'!J153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+'26'!J154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+'26'!J155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+'26'!J156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+'26'!J157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+'26'!J158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+'26'!J159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4.6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+'26'!J160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+'26'!J161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+'26'!J162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+'26'!J163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+'26'!J164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+'26'!J165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+'26'!J166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+'26'!J167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+'26'!J168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+'26'!J169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+'26'!J170</f>
        <v>2</v>
      </c>
      <c r="F169" s="71"/>
      <c r="G169" s="46">
        <f t="shared" si="30"/>
        <v>2</v>
      </c>
      <c r="H169" s="78">
        <v>0</v>
      </c>
      <c r="I169" s="76">
        <v>0</v>
      </c>
      <c r="J169" s="46">
        <f t="shared" si="31"/>
        <v>2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+'26'!J171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4.6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+'26'!J172</f>
        <v>9</v>
      </c>
      <c r="F171" s="71"/>
      <c r="G171" s="46">
        <f t="shared" si="30"/>
        <v>9</v>
      </c>
      <c r="H171" s="78">
        <v>0</v>
      </c>
      <c r="I171" s="76">
        <v>0</v>
      </c>
      <c r="J171" s="46">
        <f t="shared" si="31"/>
        <v>9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v>9</v>
      </c>
      <c r="F172" s="71"/>
      <c r="G172" s="46">
        <f t="shared" si="30"/>
        <v>9</v>
      </c>
      <c r="H172" s="78">
        <v>4</v>
      </c>
      <c r="I172" s="76">
        <v>0</v>
      </c>
      <c r="J172" s="46">
        <f t="shared" si="31"/>
        <v>3</v>
      </c>
      <c r="K172" s="72">
        <v>2</v>
      </c>
      <c r="L172" s="20">
        <v>100</v>
      </c>
      <c r="M172" s="65">
        <f t="shared" si="7"/>
        <v>200</v>
      </c>
      <c r="N172" s="17" t="s">
        <v>16</v>
      </c>
      <c r="O172" s="18">
        <v>110</v>
      </c>
      <c r="P172" s="104">
        <f t="shared" si="8"/>
        <v>90</v>
      </c>
      <c r="Q172" s="90"/>
      <c r="R172" s="43">
        <f t="shared" si="9"/>
        <v>0</v>
      </c>
    </row>
    <row r="173" spans="1:18" ht="24" customHeight="1" x14ac:dyDescent="0.65">
      <c r="A173" s="10">
        <v>169</v>
      </c>
      <c r="B173" s="119" t="s">
        <v>1425</v>
      </c>
      <c r="C173" s="19" t="s">
        <v>1422</v>
      </c>
      <c r="D173" s="10" t="s">
        <v>566</v>
      </c>
      <c r="E173" s="64">
        <f>+'26'!J174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4.6" x14ac:dyDescent="0.65">
      <c r="A174" s="10">
        <v>170</v>
      </c>
      <c r="B174" s="10" t="s">
        <v>978</v>
      </c>
      <c r="C174" s="19" t="s">
        <v>1400</v>
      </c>
      <c r="D174" s="10" t="s">
        <v>566</v>
      </c>
      <c r="E174" s="64">
        <f>+'26'!J175</f>
        <v>19</v>
      </c>
      <c r="F174" s="71"/>
      <c r="G174" s="46">
        <f t="shared" ref="G174" si="32">E174+F174</f>
        <v>19</v>
      </c>
      <c r="H174" s="78">
        <v>0</v>
      </c>
      <c r="I174" s="76">
        <v>0</v>
      </c>
      <c r="J174" s="46">
        <f t="shared" ref="J174" si="33">+G174-H174-K174-I174</f>
        <v>19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hidden="1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v>13</v>
      </c>
      <c r="F175" s="71">
        <v>10</v>
      </c>
      <c r="G175" s="46">
        <f t="shared" si="30"/>
        <v>23</v>
      </c>
      <c r="H175" s="78">
        <v>0</v>
      </c>
      <c r="I175" s="76">
        <v>0</v>
      </c>
      <c r="J175" s="46">
        <f t="shared" si="31"/>
        <v>13</v>
      </c>
      <c r="K175" s="72">
        <v>10</v>
      </c>
      <c r="L175" s="15">
        <v>50</v>
      </c>
      <c r="M175" s="65">
        <f>+L175*K175</f>
        <v>500</v>
      </c>
      <c r="N175" s="17" t="s">
        <v>16</v>
      </c>
      <c r="O175" s="18"/>
      <c r="P175" s="104">
        <f>SUM(M175-O175)</f>
        <v>500</v>
      </c>
      <c r="Q175" s="90">
        <v>29.96</v>
      </c>
      <c r="R175" s="43">
        <f>+K175*Q175</f>
        <v>299.60000000000002</v>
      </c>
    </row>
    <row r="176" spans="1:18" ht="24.6" x14ac:dyDescent="0.65">
      <c r="A176" s="10">
        <v>172</v>
      </c>
      <c r="B176" s="119" t="s">
        <v>1424</v>
      </c>
      <c r="C176" s="19" t="s">
        <v>1423</v>
      </c>
      <c r="D176" s="10" t="s">
        <v>434</v>
      </c>
      <c r="E176" s="64">
        <f>+'26'!J177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+'26'!J178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+'26'!J179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4.6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+'26'!J180</f>
        <v>3</v>
      </c>
      <c r="F179" s="71"/>
      <c r="G179" s="46">
        <f t="shared" si="30"/>
        <v>3</v>
      </c>
      <c r="H179" s="78">
        <v>0</v>
      </c>
      <c r="I179" s="76">
        <v>0</v>
      </c>
      <c r="J179" s="46">
        <f t="shared" si="31"/>
        <v>3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+'26'!J181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+'26'!J182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+'26'!J183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4.6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+'26'!J184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4.6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+'26'!J185</f>
        <v>2</v>
      </c>
      <c r="F184" s="71"/>
      <c r="G184" s="46">
        <f t="shared" si="30"/>
        <v>2</v>
      </c>
      <c r="H184" s="78">
        <v>0</v>
      </c>
      <c r="I184" s="76">
        <v>0</v>
      </c>
      <c r="J184" s="46">
        <f t="shared" si="31"/>
        <v>2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+'26'!J186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1387</v>
      </c>
      <c r="D186" s="10" t="s">
        <v>566</v>
      </c>
      <c r="E186" s="64">
        <f>+'26'!J187</f>
        <v>60</v>
      </c>
      <c r="F186" s="71"/>
      <c r="G186" s="46">
        <f t="shared" si="30"/>
        <v>60</v>
      </c>
      <c r="H186" s="78">
        <v>0</v>
      </c>
      <c r="I186" s="76">
        <v>0</v>
      </c>
      <c r="J186" s="46">
        <f t="shared" si="31"/>
        <v>60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9" t="s">
        <v>1426</v>
      </c>
      <c r="C187" s="19" t="s">
        <v>1395</v>
      </c>
      <c r="D187" s="10" t="s">
        <v>566</v>
      </c>
      <c r="E187" s="64">
        <f>+'26'!J188</f>
        <v>37</v>
      </c>
      <c r="F187" s="71"/>
      <c r="G187" s="46">
        <f>E187+F187</f>
        <v>37</v>
      </c>
      <c r="H187" s="78">
        <v>0</v>
      </c>
      <c r="I187" s="76">
        <v>0</v>
      </c>
      <c r="J187" s="46">
        <f>+G187-H187-K187-I187</f>
        <v>37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" customHeight="1" x14ac:dyDescent="0.65">
      <c r="A188" s="10">
        <v>184</v>
      </c>
      <c r="B188" s="119" t="s">
        <v>1427</v>
      </c>
      <c r="C188" s="19" t="s">
        <v>1396</v>
      </c>
      <c r="D188" s="10" t="s">
        <v>566</v>
      </c>
      <c r="E188" s="64">
        <f>+'26'!J189</f>
        <v>20</v>
      </c>
      <c r="F188" s="71"/>
      <c r="G188" s="46">
        <f>E188+F188</f>
        <v>20</v>
      </c>
      <c r="H188" s="78">
        <v>0</v>
      </c>
      <c r="I188" s="76">
        <v>0</v>
      </c>
      <c r="J188" s="46">
        <f>+G188-H188-K188-I188</f>
        <v>20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" customHeight="1" x14ac:dyDescent="0.65">
      <c r="A189" s="10">
        <v>185</v>
      </c>
      <c r="B189" s="119" t="s">
        <v>1428</v>
      </c>
      <c r="C189" s="19" t="s">
        <v>1397</v>
      </c>
      <c r="D189" s="10" t="s">
        <v>566</v>
      </c>
      <c r="E189" s="64">
        <f>+'26'!J190</f>
        <v>6</v>
      </c>
      <c r="F189" s="71"/>
      <c r="G189" s="46">
        <f>E189+F189</f>
        <v>6</v>
      </c>
      <c r="H189" s="78">
        <v>0</v>
      </c>
      <c r="I189" s="76">
        <v>0</v>
      </c>
      <c r="J189" s="46">
        <f>+G189-H189-K189-I189</f>
        <v>6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4.6" x14ac:dyDescent="0.65">
      <c r="A190" s="10">
        <v>186</v>
      </c>
      <c r="B190" s="119" t="s">
        <v>1206</v>
      </c>
      <c r="C190" s="19" t="s">
        <v>1386</v>
      </c>
      <c r="D190" s="10" t="s">
        <v>606</v>
      </c>
      <c r="E190" s="64">
        <f>+'26'!J191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+'26'!J192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3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4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v>1</v>
      </c>
      <c r="F195" s="71"/>
      <c r="G195" s="46">
        <f t="shared" si="30"/>
        <v>1</v>
      </c>
      <c r="H195" s="78">
        <v>0</v>
      </c>
      <c r="I195" s="76">
        <v>0</v>
      </c>
      <c r="J195" s="46">
        <f t="shared" si="31"/>
        <v>0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04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v>5</v>
      </c>
      <c r="F196" s="71"/>
      <c r="G196" s="46">
        <f t="shared" si="30"/>
        <v>5</v>
      </c>
      <c r="H196" s="78">
        <v>0</v>
      </c>
      <c r="I196" s="76">
        <v>0</v>
      </c>
      <c r="J196" s="46">
        <f t="shared" si="31"/>
        <v>4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04">
        <f t="shared" si="35"/>
        <v>120</v>
      </c>
      <c r="Q196" s="90">
        <v>73</v>
      </c>
      <c r="R196" s="43">
        <f t="shared" si="36"/>
        <v>73</v>
      </c>
    </row>
    <row r="197" spans="1:18" ht="26.4" customHeight="1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v>28</v>
      </c>
      <c r="F198" s="71"/>
      <c r="G198" s="46">
        <f t="shared" si="30"/>
        <v>28</v>
      </c>
      <c r="H198" s="78">
        <v>0</v>
      </c>
      <c r="I198" s="76">
        <v>0</v>
      </c>
      <c r="J198" s="46">
        <f t="shared" si="31"/>
        <v>22</v>
      </c>
      <c r="K198" s="72">
        <v>6</v>
      </c>
      <c r="L198" s="20">
        <v>150</v>
      </c>
      <c r="M198" s="65">
        <f t="shared" si="34"/>
        <v>900</v>
      </c>
      <c r="N198" s="17" t="s">
        <v>16</v>
      </c>
      <c r="O198" s="18">
        <v>300</v>
      </c>
      <c r="P198" s="104">
        <f t="shared" si="35"/>
        <v>600</v>
      </c>
      <c r="Q198" s="90">
        <v>64.38</v>
      </c>
      <c r="R198" s="43">
        <f t="shared" si="36"/>
        <v>386.28</v>
      </c>
    </row>
    <row r="199" spans="1:18" ht="24.6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+'26'!J200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4.6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+'26'!J201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4.6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+'26'!J202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4.6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+'26'!J203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4.6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+'26'!J204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4.6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+'26'!J205</f>
        <v>16</v>
      </c>
      <c r="F204" s="71"/>
      <c r="G204" s="46">
        <f t="shared" si="30"/>
        <v>16</v>
      </c>
      <c r="H204" s="78">
        <v>0</v>
      </c>
      <c r="I204" s="76">
        <v>0</v>
      </c>
      <c r="J204" s="46">
        <f t="shared" si="31"/>
        <v>16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4.6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+'26'!J206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4.6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+'26'!J207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1398</v>
      </c>
      <c r="D207" s="10" t="s">
        <v>434</v>
      </c>
      <c r="E207" s="64">
        <f>+'26'!J208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+'26'!J209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+'26'!J210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+'26'!J211</f>
        <v>2</v>
      </c>
      <c r="F210" s="71"/>
      <c r="G210" s="46">
        <f t="shared" si="30"/>
        <v>2</v>
      </c>
      <c r="H210" s="78">
        <v>0</v>
      </c>
      <c r="I210" s="76">
        <v>0</v>
      </c>
      <c r="J210" s="46">
        <f t="shared" si="31"/>
        <v>2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+'26'!J212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+'26'!J213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+'26'!J214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+'26'!J215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+'26'!J216</f>
        <v>239</v>
      </c>
      <c r="F215" s="71"/>
      <c r="G215" s="46">
        <f t="shared" si="30"/>
        <v>239</v>
      </c>
      <c r="H215" s="78">
        <v>0</v>
      </c>
      <c r="I215" s="76">
        <v>0</v>
      </c>
      <c r="J215" s="46">
        <f t="shared" si="31"/>
        <v>239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4.6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+'26'!J217</f>
        <v>103</v>
      </c>
      <c r="F216" s="71"/>
      <c r="G216" s="46">
        <f t="shared" si="30"/>
        <v>103</v>
      </c>
      <c r="H216" s="78">
        <v>0</v>
      </c>
      <c r="I216" s="76">
        <v>0</v>
      </c>
      <c r="J216" s="46">
        <f t="shared" si="31"/>
        <v>103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4.6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+'26'!J218</f>
        <v>6</v>
      </c>
      <c r="F217" s="71"/>
      <c r="G217" s="46">
        <f t="shared" si="30"/>
        <v>6</v>
      </c>
      <c r="H217" s="78">
        <v>0</v>
      </c>
      <c r="I217" s="76">
        <v>0</v>
      </c>
      <c r="J217" s="46">
        <f t="shared" si="31"/>
        <v>6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4.6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+'26'!J219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+'26'!J220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4.6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+'26'!J221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4.6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+'26'!J222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4.6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+'26'!J223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4.6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+'26'!J224</f>
        <v>258</v>
      </c>
      <c r="F223" s="71"/>
      <c r="G223" s="46">
        <f t="shared" si="30"/>
        <v>258</v>
      </c>
      <c r="H223" s="78">
        <v>0</v>
      </c>
      <c r="I223" s="76">
        <v>0</v>
      </c>
      <c r="J223" s="46">
        <f t="shared" si="31"/>
        <v>258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4.6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+'26'!J225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4.6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+'26'!J226</f>
        <v>100</v>
      </c>
      <c r="F225" s="71"/>
      <c r="G225" s="46">
        <f t="shared" si="30"/>
        <v>100</v>
      </c>
      <c r="H225" s="78">
        <v>0</v>
      </c>
      <c r="I225" s="76">
        <v>0</v>
      </c>
      <c r="J225" s="46">
        <f t="shared" si="31"/>
        <v>100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4.6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+'26'!J227</f>
        <v>146</v>
      </c>
      <c r="F226" s="71"/>
      <c r="G226" s="46">
        <f t="shared" si="30"/>
        <v>146</v>
      </c>
      <c r="H226" s="78">
        <v>0</v>
      </c>
      <c r="I226" s="76">
        <v>0</v>
      </c>
      <c r="J226" s="46">
        <f t="shared" si="31"/>
        <v>146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4.6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+'26'!J228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4.6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+'26'!J229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4.6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+'26'!J230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4.6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+'26'!J231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4.6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+'26'!J232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4.6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+'26'!J233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4.6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+'26'!J234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4.6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+'26'!J235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4.6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+'26'!J236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+'26'!J237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4.6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+'26'!J238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4.6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+'26'!J239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4.6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+'26'!J240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+'26'!J241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+'26'!J242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4.6" x14ac:dyDescent="0.65">
      <c r="A242" s="10">
        <v>238</v>
      </c>
      <c r="B242" s="10"/>
      <c r="C242" s="137" t="s">
        <v>1444</v>
      </c>
      <c r="D242" s="10" t="s">
        <v>805</v>
      </c>
      <c r="E242" s="64">
        <f>+'26'!J243</f>
        <v>1</v>
      </c>
      <c r="F242" s="71"/>
      <c r="G242" s="46">
        <f t="shared" si="42"/>
        <v>1</v>
      </c>
      <c r="H242" s="78">
        <v>0</v>
      </c>
      <c r="I242" s="76">
        <v>0</v>
      </c>
      <c r="J242" s="46">
        <f t="shared" si="43"/>
        <v>1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1446</v>
      </c>
      <c r="D243" s="10" t="s">
        <v>434</v>
      </c>
      <c r="E243" s="64">
        <f>+'26'!J244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1448</v>
      </c>
      <c r="D244" s="10" t="s">
        <v>434</v>
      </c>
      <c r="E244" s="64">
        <f>+'26'!J245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4.6" x14ac:dyDescent="0.65">
      <c r="A245" s="10">
        <v>241</v>
      </c>
      <c r="B245" s="10"/>
      <c r="C245" s="19"/>
      <c r="D245" s="10"/>
      <c r="E245" s="64">
        <f>+'26'!J246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4.6" x14ac:dyDescent="0.65">
      <c r="A246" s="10">
        <v>242</v>
      </c>
      <c r="B246" s="10"/>
      <c r="C246" s="19"/>
      <c r="D246" s="10"/>
      <c r="E246" s="64">
        <f>+'26'!J247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>
        <f>+'26'!J248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4.6" x14ac:dyDescent="0.65">
      <c r="A248" s="10">
        <v>244</v>
      </c>
      <c r="B248" s="10"/>
      <c r="C248" s="19"/>
      <c r="D248" s="10"/>
      <c r="E248" s="64">
        <f>+'26'!J249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>
        <f>+'26'!J250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>
        <f>+'26'!J251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>
        <f>+'26'!J252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>
        <f>+'26'!J253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>
        <f>+'26'!J254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>
        <f>+'26'!J255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>
        <f>+'26'!J256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>
        <f>+'26'!J257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4.6" x14ac:dyDescent="0.65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4.6" x14ac:dyDescent="0.65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6357.4900000000007</v>
      </c>
      <c r="S260" s="75"/>
    </row>
    <row r="261" spans="1:19" ht="25.5" customHeight="1" x14ac:dyDescent="0.6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17285</v>
      </c>
    </row>
    <row r="263" spans="1:19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9345</v>
      </c>
      <c r="O264" s="2">
        <v>1800</v>
      </c>
      <c r="P264" s="2">
        <v>1500</v>
      </c>
      <c r="Q264" s="2">
        <v>1000</v>
      </c>
      <c r="R264" s="2">
        <v>1550</v>
      </c>
      <c r="S264" s="2">
        <v>3495</v>
      </c>
    </row>
    <row r="265" spans="1:19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2705</v>
      </c>
      <c r="P267" s="122" t="s">
        <v>1434</v>
      </c>
      <c r="Q267" s="123" t="s">
        <v>1435</v>
      </c>
      <c r="R267" s="124" t="s">
        <v>1436</v>
      </c>
    </row>
    <row r="268" spans="1:19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5235</v>
      </c>
      <c r="P268" s="125"/>
      <c r="Q268" s="125"/>
      <c r="R268" s="125">
        <v>190</v>
      </c>
    </row>
    <row r="269" spans="1:19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5235</v>
      </c>
      <c r="P269" s="125"/>
      <c r="Q269" s="125"/>
      <c r="R269" s="125"/>
    </row>
    <row r="270" spans="1:19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/>
    </row>
    <row r="271" spans="1:19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  <c r="P271" s="126"/>
      <c r="Q271" s="126"/>
      <c r="R271" s="126"/>
    </row>
    <row r="272" spans="1:19" x14ac:dyDescent="0.6">
      <c r="J272" s="2"/>
      <c r="L272" s="2"/>
      <c r="P272" s="126"/>
      <c r="Q272" s="126"/>
      <c r="R272" s="126"/>
    </row>
    <row r="273" spans="10:18" ht="24.6" x14ac:dyDescent="0.65">
      <c r="J273" s="2"/>
      <c r="L273" s="73" t="s">
        <v>272</v>
      </c>
      <c r="M273" s="2" t="s">
        <v>307</v>
      </c>
      <c r="P273" s="127"/>
      <c r="Q273" s="127"/>
      <c r="R273" s="127"/>
    </row>
    <row r="274" spans="10:18" x14ac:dyDescent="0.6">
      <c r="J274" s="2"/>
      <c r="L274" s="2"/>
      <c r="P274" s="128">
        <f>SUM(P268:P273)</f>
        <v>0</v>
      </c>
      <c r="Q274" s="128">
        <f>SUM(Q268:Q273)</f>
        <v>0</v>
      </c>
      <c r="R274" s="128">
        <f>SUM(R268:R273)</f>
        <v>190</v>
      </c>
    </row>
    <row r="275" spans="10:18" x14ac:dyDescent="0.6">
      <c r="J275" s="2"/>
      <c r="L275" s="2"/>
      <c r="P275" s="129" t="s">
        <v>1437</v>
      </c>
      <c r="Q275" s="130">
        <f>Q274*30/100</f>
        <v>0</v>
      </c>
      <c r="R275" s="130">
        <f>R274*30/100</f>
        <v>57</v>
      </c>
    </row>
    <row r="276" spans="10:18" x14ac:dyDescent="0.6">
      <c r="J276" s="2"/>
      <c r="L276" s="2"/>
      <c r="P276" s="129" t="s">
        <v>1438</v>
      </c>
      <c r="Q276" s="130">
        <f>Q275*7/100</f>
        <v>0</v>
      </c>
      <c r="R276" s="130">
        <f>R275*7/100</f>
        <v>3.99</v>
      </c>
    </row>
    <row r="277" spans="10:18" x14ac:dyDescent="0.6">
      <c r="J277" s="2"/>
      <c r="L277" s="2"/>
      <c r="P277" s="131" t="s">
        <v>5</v>
      </c>
      <c r="Q277" s="132">
        <f>Q274-Q275-Q276</f>
        <v>0</v>
      </c>
      <c r="R277" s="132">
        <f>R274-R275-R276</f>
        <v>129.01</v>
      </c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>
    <filterColumn colId="15">
      <filters blank="1">
        <filter val="-"/>
        <filter val="1,030.00"/>
        <filter val="100.00"/>
        <filter val="110.00"/>
        <filter val="120.00"/>
        <filter val="1500"/>
        <filter val="160.00"/>
        <filter val="165.00"/>
        <filter val="25.00"/>
        <filter val="260.00"/>
        <filter val="265.00"/>
        <filter val="275.00"/>
        <filter val="3,783.00"/>
        <filter val="35.00"/>
        <filter val="400.00"/>
        <filter val="410.00"/>
        <filter val="425.00"/>
        <filter val="475.00"/>
        <filter val="50.00"/>
        <filter val="533.00"/>
        <filter val="60.00"/>
        <filter val="600.00"/>
        <filter val="650.00"/>
        <filter val="850.00"/>
        <filter val="90.00"/>
        <filter val="Rookie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 filterMode="1">
    <tabColor rgb="FFFFCCFF"/>
  </sheetPr>
  <dimension ref="A1:Y346"/>
  <sheetViews>
    <sheetView zoomScale="70" zoomScaleNormal="70" workbookViewId="0">
      <pane xSplit="10" ySplit="4" topLeftCell="K258" activePane="bottomRight" state="frozen"/>
      <selection activeCell="C245" sqref="C245"/>
      <selection pane="topRight" activeCell="C245" sqref="C245"/>
      <selection pane="bottomLeft" activeCell="C245" sqref="C245"/>
      <selection pane="bottomRight" activeCell="O267" sqref="O267"/>
    </sheetView>
  </sheetViews>
  <sheetFormatPr defaultColWidth="9" defaultRowHeight="24" x14ac:dyDescent="0.6"/>
  <cols>
    <col min="1" max="1" width="6.69921875" style="2" customWidth="1"/>
    <col min="2" max="2" width="15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4" style="2" bestFit="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78" t="s">
        <v>1431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Q2" s="93"/>
    </row>
    <row r="3" spans="1:18" s="5" customFormat="1" ht="26.4" customHeight="1" x14ac:dyDescent="0.7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4" x14ac:dyDescent="0.7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+'27'!J5</f>
        <v>113</v>
      </c>
      <c r="F5" s="71"/>
      <c r="G5" s="46">
        <f t="shared" ref="G5:G26" si="0">E5+F5</f>
        <v>113</v>
      </c>
      <c r="H5" s="78">
        <v>0</v>
      </c>
      <c r="I5" s="76">
        <v>0</v>
      </c>
      <c r="J5" s="46">
        <f t="shared" ref="J5:J26" si="1">+G5-H5-K5-I5</f>
        <v>76</v>
      </c>
      <c r="K5" s="72">
        <v>37</v>
      </c>
      <c r="L5" s="15">
        <v>50</v>
      </c>
      <c r="M5" s="65">
        <f>+L5*K5</f>
        <v>1850</v>
      </c>
      <c r="N5" s="17" t="s">
        <v>16</v>
      </c>
      <c r="O5" s="18">
        <v>1500</v>
      </c>
      <c r="P5" s="104">
        <f>SUM(M5-O5)</f>
        <v>350</v>
      </c>
      <c r="Q5" s="90">
        <v>22.48</v>
      </c>
      <c r="R5" s="43">
        <f>+K5*Q5</f>
        <v>831.76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+'27'!J6</f>
        <v>334</v>
      </c>
      <c r="F6" s="71"/>
      <c r="G6" s="46">
        <f t="shared" si="0"/>
        <v>334</v>
      </c>
      <c r="H6" s="78">
        <v>0</v>
      </c>
      <c r="I6" s="76">
        <v>0</v>
      </c>
      <c r="J6" s="46">
        <f t="shared" si="1"/>
        <v>291</v>
      </c>
      <c r="K6" s="72">
        <v>43</v>
      </c>
      <c r="L6" s="15">
        <v>100</v>
      </c>
      <c r="M6" s="65">
        <f t="shared" ref="M6:M80" si="2">+L6*K6</f>
        <v>4300</v>
      </c>
      <c r="N6" s="17" t="s">
        <v>16</v>
      </c>
      <c r="O6" s="18">
        <v>550</v>
      </c>
      <c r="P6" s="104">
        <f t="shared" ref="P6:P80" si="3">SUM(M6-O6)</f>
        <v>3750</v>
      </c>
      <c r="Q6" s="90">
        <v>39.29</v>
      </c>
      <c r="R6" s="43">
        <f t="shared" ref="R6:R80" si="4">+K6*Q6</f>
        <v>1689.47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+'27'!J11</f>
        <v>15</v>
      </c>
      <c r="F11" s="71"/>
      <c r="G11" s="46">
        <f t="shared" si="0"/>
        <v>15</v>
      </c>
      <c r="H11" s="78">
        <v>0</v>
      </c>
      <c r="I11" s="76">
        <v>0</v>
      </c>
      <c r="J11" s="46">
        <f t="shared" si="1"/>
        <v>15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+'27'!J14</f>
        <v>8</v>
      </c>
      <c r="F14" s="71"/>
      <c r="G14" s="46">
        <f t="shared" si="0"/>
        <v>8</v>
      </c>
      <c r="H14" s="78">
        <v>0</v>
      </c>
      <c r="I14" s="76">
        <v>0</v>
      </c>
      <c r="J14" s="46">
        <f t="shared" si="1"/>
        <v>8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+'27'!J18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+'27'!J19</f>
        <v>5</v>
      </c>
      <c r="F19" s="71"/>
      <c r="G19" s="46">
        <f t="shared" si="0"/>
        <v>5</v>
      </c>
      <c r="H19" s="78">
        <v>0</v>
      </c>
      <c r="I19" s="76">
        <v>0</v>
      </c>
      <c r="J19" s="46">
        <f t="shared" si="1"/>
        <v>5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hidden="1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+'27'!J20</f>
        <v>8</v>
      </c>
      <c r="F20" s="71"/>
      <c r="G20" s="46">
        <f t="shared" si="0"/>
        <v>8</v>
      </c>
      <c r="H20" s="78">
        <v>0</v>
      </c>
      <c r="I20" s="76">
        <v>0</v>
      </c>
      <c r="J20" s="46">
        <f t="shared" si="1"/>
        <v>1</v>
      </c>
      <c r="K20" s="72">
        <v>7</v>
      </c>
      <c r="L20" s="15">
        <v>65</v>
      </c>
      <c r="M20" s="65">
        <f t="shared" si="2"/>
        <v>455</v>
      </c>
      <c r="N20" s="17" t="s">
        <v>16</v>
      </c>
      <c r="O20" s="18">
        <v>120</v>
      </c>
      <c r="P20" s="104">
        <f t="shared" si="3"/>
        <v>335</v>
      </c>
      <c r="Q20" s="90">
        <v>22.25</v>
      </c>
      <c r="R20" s="43">
        <f t="shared" si="4"/>
        <v>155.75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+'27'!J21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0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4">
        <f t="shared" si="3"/>
        <v>85</v>
      </c>
      <c r="Q21" s="90">
        <v>22.85</v>
      </c>
      <c r="R21" s="43">
        <f t="shared" si="4"/>
        <v>22.85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+'27'!J22</f>
        <v>31</v>
      </c>
      <c r="F22" s="71"/>
      <c r="G22" s="46">
        <f t="shared" si="0"/>
        <v>31</v>
      </c>
      <c r="H22" s="78">
        <v>0</v>
      </c>
      <c r="I22" s="76">
        <v>0</v>
      </c>
      <c r="J22" s="46">
        <f t="shared" si="1"/>
        <v>23</v>
      </c>
      <c r="K22" s="72">
        <v>8</v>
      </c>
      <c r="L22" s="20">
        <v>100</v>
      </c>
      <c r="M22" s="65">
        <f t="shared" si="2"/>
        <v>800</v>
      </c>
      <c r="N22" s="17" t="s">
        <v>16</v>
      </c>
      <c r="O22" s="18">
        <v>100</v>
      </c>
      <c r="P22" s="104">
        <f t="shared" si="3"/>
        <v>700</v>
      </c>
      <c r="Q22" s="90">
        <v>26.6</v>
      </c>
      <c r="R22" s="43">
        <f t="shared" si="4"/>
        <v>212.8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+'27'!J23</f>
        <v>4</v>
      </c>
      <c r="F23" s="71"/>
      <c r="G23" s="46">
        <f t="shared" si="0"/>
        <v>4</v>
      </c>
      <c r="H23" s="78">
        <v>0</v>
      </c>
      <c r="I23" s="76">
        <v>0</v>
      </c>
      <c r="J23" s="46">
        <f t="shared" si="1"/>
        <v>4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1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4">
        <f t="shared" si="3"/>
        <v>100</v>
      </c>
      <c r="Q24" s="90">
        <v>40.51</v>
      </c>
      <c r="R24" s="43">
        <f t="shared" si="4"/>
        <v>40.51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+'27'!J26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+'27'!J27</f>
        <v>1</v>
      </c>
      <c r="F27" s="71"/>
      <c r="G27" s="46">
        <f t="shared" ref="G27:G93" si="5">E27+F27</f>
        <v>1</v>
      </c>
      <c r="H27" s="78">
        <v>0</v>
      </c>
      <c r="I27" s="76">
        <v>0</v>
      </c>
      <c r="J27" s="46">
        <f t="shared" ref="J27:J93" si="6">+G27-H27-K27-I27</f>
        <v>1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+'27'!J28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6"/>
        <v>12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+'27'!J30</f>
        <v>8</v>
      </c>
      <c r="F30" s="71"/>
      <c r="G30" s="46">
        <f t="shared" si="5"/>
        <v>8</v>
      </c>
      <c r="H30" s="78">
        <v>0</v>
      </c>
      <c r="I30" s="76">
        <v>0</v>
      </c>
      <c r="J30" s="46">
        <f t="shared" si="6"/>
        <v>8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hidden="1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+'27'!J31</f>
        <v>71</v>
      </c>
      <c r="F31" s="71"/>
      <c r="G31" s="46">
        <f t="shared" si="5"/>
        <v>71</v>
      </c>
      <c r="H31" s="78">
        <v>0</v>
      </c>
      <c r="I31" s="76">
        <v>0</v>
      </c>
      <c r="J31" s="46">
        <f t="shared" si="6"/>
        <v>65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>
        <v>100</v>
      </c>
      <c r="P31" s="104">
        <f t="shared" si="3"/>
        <v>500</v>
      </c>
      <c r="Q31" s="90">
        <v>38.46</v>
      </c>
      <c r="R31" s="43">
        <f t="shared" si="4"/>
        <v>230.76</v>
      </c>
    </row>
    <row r="32" spans="1:18" ht="24.6" hidden="1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+'27'!J32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0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>
        <v>100</v>
      </c>
      <c r="P32" s="104">
        <f t="shared" si="3"/>
        <v>290</v>
      </c>
      <c r="Q32" s="90">
        <v>46.37</v>
      </c>
      <c r="R32" s="43">
        <f t="shared" si="4"/>
        <v>139.10999999999999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+'27'!J33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+'27'!J38</f>
        <v>2</v>
      </c>
      <c r="F38" s="71"/>
      <c r="G38" s="46">
        <f t="shared" si="5"/>
        <v>2</v>
      </c>
      <c r="H38" s="78">
        <v>0</v>
      </c>
      <c r="I38" s="76">
        <v>0</v>
      </c>
      <c r="J38" s="46">
        <f t="shared" si="6"/>
        <v>2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+'27'!J39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0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04">
        <f t="shared" si="3"/>
        <v>150</v>
      </c>
      <c r="Q39" s="90">
        <v>27.84</v>
      </c>
      <c r="R39" s="43">
        <f t="shared" si="4"/>
        <v>83.52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+'27'!J40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8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4">
        <f t="shared" si="3"/>
        <v>50</v>
      </c>
      <c r="Q40" s="90">
        <v>27.12</v>
      </c>
      <c r="R40" s="43">
        <f t="shared" si="4"/>
        <v>27.12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v>11</v>
      </c>
      <c r="F41" s="71"/>
      <c r="G41" s="46">
        <f t="shared" si="5"/>
        <v>11</v>
      </c>
      <c r="H41" s="78">
        <v>0</v>
      </c>
      <c r="I41" s="76">
        <v>0</v>
      </c>
      <c r="J41" s="46">
        <f t="shared" si="6"/>
        <v>10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4">
        <f t="shared" si="3"/>
        <v>50</v>
      </c>
      <c r="Q41" s="90">
        <v>15.42</v>
      </c>
      <c r="R41" s="43">
        <f t="shared" si="4"/>
        <v>15.42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+'27'!J46</f>
        <v>11</v>
      </c>
      <c r="F46" s="71"/>
      <c r="G46" s="46">
        <f t="shared" si="5"/>
        <v>11</v>
      </c>
      <c r="H46" s="78">
        <v>0</v>
      </c>
      <c r="I46" s="76">
        <v>0</v>
      </c>
      <c r="J46" s="46">
        <f t="shared" si="6"/>
        <v>11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+'27'!J47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+'27'!J48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7</v>
      </c>
      <c r="K48" s="72">
        <v>5</v>
      </c>
      <c r="L48" s="20">
        <v>50</v>
      </c>
      <c r="M48" s="65">
        <f>+L48*K48</f>
        <v>250</v>
      </c>
      <c r="N48" s="17" t="s">
        <v>16</v>
      </c>
      <c r="O48" s="18"/>
      <c r="P48" s="104">
        <f>SUM(M48-O48)</f>
        <v>250</v>
      </c>
      <c r="Q48" s="90">
        <v>18.88</v>
      </c>
      <c r="R48" s="43">
        <f>+K48*Q48</f>
        <v>94.399999999999991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+'27'!J49</f>
        <v>16</v>
      </c>
      <c r="F49" s="71"/>
      <c r="G49" s="46">
        <f t="shared" si="5"/>
        <v>16</v>
      </c>
      <c r="H49" s="78">
        <v>0</v>
      </c>
      <c r="I49" s="76">
        <v>0</v>
      </c>
      <c r="J49" s="46">
        <f t="shared" si="6"/>
        <v>15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>SUM(M49-O49)</f>
        <v>50</v>
      </c>
      <c r="Q49" s="90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+'27'!J50</f>
        <v>18</v>
      </c>
      <c r="F50" s="71"/>
      <c r="G50" s="46">
        <f t="shared" si="5"/>
        <v>18</v>
      </c>
      <c r="H50" s="78">
        <v>0</v>
      </c>
      <c r="I50" s="76">
        <v>0</v>
      </c>
      <c r="J50" s="46">
        <f t="shared" si="6"/>
        <v>16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04">
        <f t="shared" si="3"/>
        <v>100</v>
      </c>
      <c r="Q50" s="90">
        <v>21.81</v>
      </c>
      <c r="R50" s="43">
        <f t="shared" si="4"/>
        <v>43.62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+'27'!J51</f>
        <v>13</v>
      </c>
      <c r="F51" s="71"/>
      <c r="G51" s="46">
        <f t="shared" si="5"/>
        <v>13</v>
      </c>
      <c r="H51" s="78">
        <v>0</v>
      </c>
      <c r="I51" s="76">
        <v>0</v>
      </c>
      <c r="J51" s="46">
        <f t="shared" si="6"/>
        <v>12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>
        <v>25</v>
      </c>
      <c r="P51" s="104">
        <f>SUM(M51-O51)</f>
        <v>25</v>
      </c>
      <c r="Q51" s="90">
        <v>14.65</v>
      </c>
      <c r="R51" s="43">
        <f>+K51*Q51</f>
        <v>14.65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+'27'!J53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+'27'!J54</f>
        <v>4</v>
      </c>
      <c r="F54" s="71"/>
      <c r="G54" s="46">
        <f t="shared" si="5"/>
        <v>4</v>
      </c>
      <c r="H54" s="78">
        <v>0</v>
      </c>
      <c r="I54" s="76">
        <v>0</v>
      </c>
      <c r="J54" s="46">
        <f t="shared" si="6"/>
        <v>4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+'27'!J56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+'27'!J57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+'27'!J58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4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/>
      <c r="P59" s="104">
        <f t="shared" si="3"/>
        <v>120</v>
      </c>
      <c r="Q59" s="90">
        <v>32.96</v>
      </c>
      <c r="R59" s="43">
        <f t="shared" si="4"/>
        <v>32.96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+'27'!J61</f>
        <v>1</v>
      </c>
      <c r="F61" s="71"/>
      <c r="G61" s="46">
        <f t="shared" si="5"/>
        <v>1</v>
      </c>
      <c r="H61" s="78">
        <v>0</v>
      </c>
      <c r="I61" s="76">
        <v>0</v>
      </c>
      <c r="J61" s="46">
        <f t="shared" si="6"/>
        <v>0</v>
      </c>
      <c r="K61" s="72">
        <v>1</v>
      </c>
      <c r="L61" s="15">
        <v>120</v>
      </c>
      <c r="M61" s="65">
        <f t="shared" si="2"/>
        <v>120</v>
      </c>
      <c r="N61" s="17" t="s">
        <v>16</v>
      </c>
      <c r="O61" s="18"/>
      <c r="P61" s="104">
        <f t="shared" si="3"/>
        <v>120</v>
      </c>
      <c r="Q61" s="90">
        <v>24.82</v>
      </c>
      <c r="R61" s="43">
        <f t="shared" si="4"/>
        <v>24.82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+'27'!J63</f>
        <v>3</v>
      </c>
      <c r="F63" s="71"/>
      <c r="G63" s="46">
        <f t="shared" si="5"/>
        <v>3</v>
      </c>
      <c r="H63" s="78">
        <v>0</v>
      </c>
      <c r="I63" s="76">
        <v>0</v>
      </c>
      <c r="J63" s="46">
        <f t="shared" si="6"/>
        <v>3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+'27'!J64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v>9</v>
      </c>
      <c r="F65" s="71"/>
      <c r="G65" s="46">
        <f t="shared" si="5"/>
        <v>9</v>
      </c>
      <c r="H65" s="78">
        <v>0</v>
      </c>
      <c r="I65" s="76">
        <v>0</v>
      </c>
      <c r="J65" s="46">
        <f t="shared" si="6"/>
        <v>6</v>
      </c>
      <c r="K65" s="72">
        <v>3</v>
      </c>
      <c r="L65" s="15">
        <v>50</v>
      </c>
      <c r="M65" s="65">
        <f t="shared" si="2"/>
        <v>150</v>
      </c>
      <c r="N65" s="17" t="s">
        <v>16</v>
      </c>
      <c r="O65" s="18"/>
      <c r="P65" s="104">
        <f t="shared" si="3"/>
        <v>150</v>
      </c>
      <c r="Q65" s="90">
        <v>22.49</v>
      </c>
      <c r="R65" s="43">
        <f t="shared" si="4"/>
        <v>67.47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2</v>
      </c>
      <c r="K66" s="72">
        <v>3</v>
      </c>
      <c r="L66" s="15">
        <v>50</v>
      </c>
      <c r="M66" s="65">
        <f t="shared" si="2"/>
        <v>150</v>
      </c>
      <c r="N66" s="17" t="s">
        <v>16</v>
      </c>
      <c r="O66" s="18"/>
      <c r="P66" s="104">
        <f t="shared" si="3"/>
        <v>150</v>
      </c>
      <c r="Q66" s="90">
        <v>23.12</v>
      </c>
      <c r="R66" s="43">
        <f t="shared" si="4"/>
        <v>69.36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1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04">
        <f t="shared" si="3"/>
        <v>80</v>
      </c>
      <c r="Q68" s="90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+'27'!J73</f>
        <v>4</v>
      </c>
      <c r="F73" s="71"/>
      <c r="G73" s="46">
        <f t="shared" si="5"/>
        <v>4</v>
      </c>
      <c r="H73" s="78">
        <v>0</v>
      </c>
      <c r="I73" s="76">
        <v>0</v>
      </c>
      <c r="J73" s="46">
        <f t="shared" si="6"/>
        <v>4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+'27'!J74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7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4">
        <f t="shared" si="3"/>
        <v>50</v>
      </c>
      <c r="Q74" s="90">
        <v>17.09</v>
      </c>
      <c r="R74" s="43">
        <f t="shared" si="4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65">
      <c r="A76" s="10">
        <v>72</v>
      </c>
      <c r="B76" s="119" t="s">
        <v>1402</v>
      </c>
      <c r="C76" s="19" t="s">
        <v>1401</v>
      </c>
      <c r="D76" s="10" t="s">
        <v>434</v>
      </c>
      <c r="E76" s="64">
        <f>+'27'!J76</f>
        <v>2</v>
      </c>
      <c r="F76" s="71">
        <v>3</v>
      </c>
      <c r="G76" s="46">
        <f>E76+F76</f>
        <v>5</v>
      </c>
      <c r="H76" s="78">
        <v>0</v>
      </c>
      <c r="I76" s="76">
        <v>0</v>
      </c>
      <c r="J76" s="46">
        <f>+G76-H76-K76-I76</f>
        <v>3</v>
      </c>
      <c r="K76" s="72">
        <v>2</v>
      </c>
      <c r="L76" s="20">
        <v>50</v>
      </c>
      <c r="M76" s="65">
        <f>+L76*K76</f>
        <v>100</v>
      </c>
      <c r="N76" s="17" t="s">
        <v>16</v>
      </c>
      <c r="O76" s="18"/>
      <c r="P76" s="104">
        <f>SUM(M76-O76)</f>
        <v>100</v>
      </c>
      <c r="Q76" s="90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>
        <f>+'27'!J77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4.6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+'27'!J78</f>
        <v>5</v>
      </c>
      <c r="F78" s="71"/>
      <c r="G78" s="46">
        <f t="shared" si="5"/>
        <v>5</v>
      </c>
      <c r="H78" s="78">
        <v>0</v>
      </c>
      <c r="I78" s="76">
        <v>0</v>
      </c>
      <c r="J78" s="46">
        <f t="shared" si="6"/>
        <v>5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>
        <f>+'27'!J79</f>
        <v>5</v>
      </c>
      <c r="F79" s="71"/>
      <c r="G79" s="46">
        <f t="shared" si="5"/>
        <v>5</v>
      </c>
      <c r="H79" s="78">
        <v>0</v>
      </c>
      <c r="I79" s="76">
        <v>0</v>
      </c>
      <c r="J79" s="46">
        <f t="shared" si="6"/>
        <v>5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>
        <f>+'27'!J80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>
        <f>+'27'!J81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0</v>
      </c>
      <c r="K81" s="72">
        <v>2</v>
      </c>
      <c r="L81" s="20">
        <v>55</v>
      </c>
      <c r="M81" s="65">
        <f t="shared" ref="M81:M172" si="7">+L81*K81</f>
        <v>110</v>
      </c>
      <c r="N81" s="17" t="s">
        <v>16</v>
      </c>
      <c r="O81" s="18"/>
      <c r="P81" s="104">
        <f t="shared" ref="P81:P172" si="8">SUM(M81-O81)</f>
        <v>110</v>
      </c>
      <c r="Q81" s="90">
        <v>11.58</v>
      </c>
      <c r="R81" s="43">
        <f t="shared" ref="R81:R172" si="9">+K81*Q81</f>
        <v>23.16</v>
      </c>
    </row>
    <row r="82" spans="1:18" ht="24" customHeight="1" x14ac:dyDescent="0.65">
      <c r="A82" s="10">
        <v>78</v>
      </c>
      <c r="B82" s="119" t="s">
        <v>1332</v>
      </c>
      <c r="C82" s="19" t="s">
        <v>1388</v>
      </c>
      <c r="D82" s="10" t="s">
        <v>566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4.6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9" t="s">
        <v>1404</v>
      </c>
      <c r="C86" s="19" t="s">
        <v>1403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1429</v>
      </c>
      <c r="D87" s="10" t="s">
        <v>434</v>
      </c>
      <c r="E87" s="64">
        <f>+'27'!J87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1430</v>
      </c>
      <c r="D88" s="10" t="s">
        <v>434</v>
      </c>
      <c r="E88" s="64">
        <f>+'27'!J88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1405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4.6" x14ac:dyDescent="0.65">
      <c r="A90" s="10">
        <v>86</v>
      </c>
      <c r="B90" s="119" t="s">
        <v>1407</v>
      </c>
      <c r="C90" s="19" t="s">
        <v>1406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4.6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4.6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>
        <f>+'27'!J92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6"/>
        <v>1</v>
      </c>
      <c r="K92" s="72">
        <v>2</v>
      </c>
      <c r="L92" s="20">
        <v>35</v>
      </c>
      <c r="M92" s="65">
        <f t="shared" si="7"/>
        <v>70</v>
      </c>
      <c r="N92" s="17" t="s">
        <v>16</v>
      </c>
      <c r="O92" s="18"/>
      <c r="P92" s="104">
        <f t="shared" si="8"/>
        <v>70</v>
      </c>
      <c r="Q92" s="90">
        <v>18.28</v>
      </c>
      <c r="R92" s="43">
        <f t="shared" si="9"/>
        <v>36.56</v>
      </c>
    </row>
    <row r="93" spans="1:18" ht="24.6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4.6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9" t="s">
        <v>1408</v>
      </c>
      <c r="C99" s="19" t="s">
        <v>1371</v>
      </c>
      <c r="D99" s="10" t="s">
        <v>566</v>
      </c>
      <c r="E99" s="64">
        <f>+'27'!J99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4.6" x14ac:dyDescent="0.65">
      <c r="A100" s="10">
        <v>96</v>
      </c>
      <c r="B100" s="119" t="s">
        <v>1409</v>
      </c>
      <c r="C100" s="19" t="s">
        <v>1384</v>
      </c>
      <c r="D100" s="10" t="s">
        <v>434</v>
      </c>
      <c r="E100" s="64">
        <f>+'27'!J100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4.6" x14ac:dyDescent="0.65">
      <c r="A101" s="10">
        <v>97</v>
      </c>
      <c r="B101" s="119" t="s">
        <v>1410</v>
      </c>
      <c r="C101" s="19" t="s">
        <v>1385</v>
      </c>
      <c r="D101" s="10" t="s">
        <v>434</v>
      </c>
      <c r="E101" s="64">
        <f>+'27'!J101</f>
        <v>3</v>
      </c>
      <c r="F101" s="71"/>
      <c r="G101" s="46">
        <f t="shared" si="23"/>
        <v>3</v>
      </c>
      <c r="H101" s="78">
        <v>0</v>
      </c>
      <c r="I101" s="76">
        <v>0</v>
      </c>
      <c r="J101" s="46">
        <f t="shared" si="24"/>
        <v>3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1399</v>
      </c>
      <c r="D102" s="10" t="s">
        <v>566</v>
      </c>
      <c r="E102" s="64">
        <f>+'27'!J102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5" customHeight="1" x14ac:dyDescent="0.65">
      <c r="A103" s="10">
        <v>99</v>
      </c>
      <c r="B103" s="119" t="s">
        <v>1411</v>
      </c>
      <c r="C103" s="19" t="s">
        <v>1392</v>
      </c>
      <c r="D103" s="10" t="s">
        <v>1393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65">
      <c r="A104" s="10">
        <v>100</v>
      </c>
      <c r="B104" s="119" t="s">
        <v>1412</v>
      </c>
      <c r="C104" s="19" t="s">
        <v>1391</v>
      </c>
      <c r="D104" s="10" t="s">
        <v>1393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65">
      <c r="A105" s="10">
        <v>101</v>
      </c>
      <c r="B105" s="119" t="s">
        <v>1413</v>
      </c>
      <c r="C105" s="19" t="s">
        <v>1394</v>
      </c>
      <c r="D105" s="10" t="s">
        <v>566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4.6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+'27'!J109</f>
        <v>2</v>
      </c>
      <c r="F109" s="71"/>
      <c r="G109" s="46">
        <f t="shared" si="23"/>
        <v>2</v>
      </c>
      <c r="H109" s="78">
        <v>0</v>
      </c>
      <c r="I109" s="76">
        <v>0</v>
      </c>
      <c r="J109" s="46">
        <f t="shared" si="24"/>
        <v>2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+'27'!J110</f>
        <v>1</v>
      </c>
      <c r="F110" s="71"/>
      <c r="G110" s="46">
        <f t="shared" si="23"/>
        <v>1</v>
      </c>
      <c r="H110" s="78">
        <v>0</v>
      </c>
      <c r="I110" s="76">
        <v>0</v>
      </c>
      <c r="J110" s="46">
        <f t="shared" si="24"/>
        <v>1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+'27'!J111</f>
        <v>5</v>
      </c>
      <c r="F111" s="71">
        <v>4</v>
      </c>
      <c r="G111" s="46">
        <f t="shared" si="23"/>
        <v>9</v>
      </c>
      <c r="H111" s="78">
        <v>0</v>
      </c>
      <c r="I111" s="76">
        <v>0</v>
      </c>
      <c r="J111" s="46">
        <f t="shared" si="24"/>
        <v>9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+'27'!J112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4.6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+'27'!J113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8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04">
        <f t="shared" si="8"/>
        <v>110</v>
      </c>
      <c r="Q113" s="90">
        <v>20.58</v>
      </c>
      <c r="R113" s="43">
        <f t="shared" si="9"/>
        <v>41.16</v>
      </c>
    </row>
    <row r="114" spans="1:18" ht="24.6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+'27'!J115</f>
        <v>21</v>
      </c>
      <c r="F115" s="71"/>
      <c r="G115" s="46">
        <f t="shared" si="23"/>
        <v>21</v>
      </c>
      <c r="H115" s="78">
        <v>0</v>
      </c>
      <c r="I115" s="76">
        <v>0</v>
      </c>
      <c r="J115" s="46">
        <f t="shared" si="24"/>
        <v>21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4.6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+'27'!J116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+'27'!J119</f>
        <v>3</v>
      </c>
      <c r="F119" s="71">
        <v>5</v>
      </c>
      <c r="G119" s="46">
        <f t="shared" si="23"/>
        <v>8</v>
      </c>
      <c r="H119" s="78">
        <v>3</v>
      </c>
      <c r="I119" s="76">
        <v>0</v>
      </c>
      <c r="J119" s="46">
        <f t="shared" si="24"/>
        <v>5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4.6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+'27'!J123</f>
        <v>0</v>
      </c>
      <c r="F123" s="71">
        <v>5</v>
      </c>
      <c r="G123" s="46">
        <f t="shared" si="23"/>
        <v>5</v>
      </c>
      <c r="H123" s="78">
        <v>0</v>
      </c>
      <c r="I123" s="76">
        <v>0</v>
      </c>
      <c r="J123" s="46">
        <f t="shared" si="24"/>
        <v>5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1414</v>
      </c>
      <c r="D124" s="10" t="s">
        <v>434</v>
      </c>
      <c r="E124" s="64">
        <f>+'27'!J124</f>
        <v>2</v>
      </c>
      <c r="F124" s="71"/>
      <c r="G124" s="46">
        <f t="shared" si="23"/>
        <v>2</v>
      </c>
      <c r="H124" s="78">
        <v>0</v>
      </c>
      <c r="I124" s="76">
        <v>0</v>
      </c>
      <c r="J124" s="46">
        <f t="shared" si="24"/>
        <v>2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4.6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+'27'!J125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1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04">
        <f t="shared" si="8"/>
        <v>50</v>
      </c>
      <c r="Q125" s="90">
        <v>33</v>
      </c>
      <c r="R125" s="43">
        <f t="shared" si="9"/>
        <v>33</v>
      </c>
    </row>
    <row r="126" spans="1:18" ht="24.6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v>3</v>
      </c>
      <c r="F126" s="71"/>
      <c r="G126" s="46">
        <f t="shared" si="23"/>
        <v>3</v>
      </c>
      <c r="H126" s="78">
        <v>0</v>
      </c>
      <c r="I126" s="76">
        <v>0</v>
      </c>
      <c r="J126" s="46">
        <f t="shared" si="24"/>
        <v>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4.6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4.6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4.6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+'27'!J131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3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4">
        <f t="shared" si="8"/>
        <v>50</v>
      </c>
      <c r="Q131" s="90">
        <v>9.91</v>
      </c>
      <c r="R131" s="43">
        <f t="shared" si="9"/>
        <v>9.91</v>
      </c>
    </row>
    <row r="132" spans="1:18" ht="24.6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+'27'!J132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2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04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4.6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4.6" x14ac:dyDescent="0.65">
      <c r="A134" s="10">
        <v>130</v>
      </c>
      <c r="B134" s="119" t="s">
        <v>1416</v>
      </c>
      <c r="C134" s="19" t="s">
        <v>1415</v>
      </c>
      <c r="D134" s="10" t="s">
        <v>434</v>
      </c>
      <c r="E134" s="64">
        <f>+'27'!J134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4.6" x14ac:dyDescent="0.65">
      <c r="A135" s="10">
        <v>131</v>
      </c>
      <c r="B135" s="119" t="s">
        <v>1418</v>
      </c>
      <c r="C135" s="19" t="s">
        <v>1417</v>
      </c>
      <c r="D135" s="10" t="s">
        <v>434</v>
      </c>
      <c r="E135" s="64">
        <f>+'27'!J135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4.6" x14ac:dyDescent="0.65">
      <c r="A136" s="10">
        <v>132</v>
      </c>
      <c r="B136" s="119" t="s">
        <v>1420</v>
      </c>
      <c r="C136" s="19" t="s">
        <v>1419</v>
      </c>
      <c r="D136" s="10" t="s">
        <v>434</v>
      </c>
      <c r="E136" s="64">
        <f>+'27'!J136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1421</v>
      </c>
      <c r="D137" s="10" t="s">
        <v>434</v>
      </c>
      <c r="E137" s="64">
        <f>+'27'!J137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4.6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4.6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4.6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4.6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4.6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4.6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4.6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+'27'!J169</f>
        <v>2</v>
      </c>
      <c r="F169" s="71"/>
      <c r="G169" s="46">
        <f t="shared" si="30"/>
        <v>2</v>
      </c>
      <c r="H169" s="78">
        <v>0</v>
      </c>
      <c r="I169" s="76">
        <v>0</v>
      </c>
      <c r="J169" s="46">
        <f t="shared" si="31"/>
        <v>2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4.6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+'27'!J171</f>
        <v>9</v>
      </c>
      <c r="F171" s="71"/>
      <c r="G171" s="46">
        <f t="shared" si="30"/>
        <v>9</v>
      </c>
      <c r="H171" s="78">
        <v>0</v>
      </c>
      <c r="I171" s="76">
        <v>0</v>
      </c>
      <c r="J171" s="46">
        <f t="shared" si="31"/>
        <v>9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+'27'!J172</f>
        <v>3</v>
      </c>
      <c r="F172" s="71"/>
      <c r="G172" s="46">
        <f t="shared" si="30"/>
        <v>3</v>
      </c>
      <c r="H172" s="78">
        <v>3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65">
      <c r="A173" s="10">
        <v>169</v>
      </c>
      <c r="B173" s="119" t="s">
        <v>1425</v>
      </c>
      <c r="C173" s="19" t="s">
        <v>1422</v>
      </c>
      <c r="D173" s="10" t="s">
        <v>566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4.6" x14ac:dyDescent="0.65">
      <c r="A174" s="10">
        <v>170</v>
      </c>
      <c r="B174" s="10" t="s">
        <v>978</v>
      </c>
      <c r="C174" s="19" t="s">
        <v>1400</v>
      </c>
      <c r="D174" s="10" t="s">
        <v>566</v>
      </c>
      <c r="E174" s="64">
        <f>+'27'!J174</f>
        <v>19</v>
      </c>
      <c r="F174" s="71"/>
      <c r="G174" s="46">
        <f t="shared" ref="G174" si="32">E174+F174</f>
        <v>19</v>
      </c>
      <c r="H174" s="78">
        <v>0</v>
      </c>
      <c r="I174" s="76">
        <v>0</v>
      </c>
      <c r="J174" s="46">
        <f t="shared" ref="J174" si="33">+G174-H174-K174-I174</f>
        <v>19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+'27'!J175</f>
        <v>13</v>
      </c>
      <c r="F175" s="71"/>
      <c r="G175" s="46">
        <f t="shared" si="30"/>
        <v>13</v>
      </c>
      <c r="H175" s="78">
        <v>0</v>
      </c>
      <c r="I175" s="76">
        <v>0</v>
      </c>
      <c r="J175" s="46">
        <f t="shared" si="31"/>
        <v>11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>
        <v>50</v>
      </c>
      <c r="P175" s="104">
        <f>SUM(M175-O175)</f>
        <v>50</v>
      </c>
      <c r="Q175" s="90">
        <v>29.96</v>
      </c>
      <c r="R175" s="43">
        <f>+K175*Q175</f>
        <v>59.92</v>
      </c>
    </row>
    <row r="176" spans="1:18" ht="24.6" x14ac:dyDescent="0.65">
      <c r="A176" s="10">
        <v>172</v>
      </c>
      <c r="B176" s="119" t="s">
        <v>1424</v>
      </c>
      <c r="C176" s="19" t="s">
        <v>1423</v>
      </c>
      <c r="D176" s="10" t="s">
        <v>434</v>
      </c>
      <c r="E176" s="64">
        <f>+'27'!J176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4.6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+'27'!J179</f>
        <v>3</v>
      </c>
      <c r="F179" s="71"/>
      <c r="G179" s="46">
        <f t="shared" si="30"/>
        <v>3</v>
      </c>
      <c r="H179" s="78">
        <v>0</v>
      </c>
      <c r="I179" s="76">
        <v>0</v>
      </c>
      <c r="J179" s="46">
        <f t="shared" si="31"/>
        <v>3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4.6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4.6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+'27'!J184</f>
        <v>2</v>
      </c>
      <c r="F184" s="71"/>
      <c r="G184" s="46">
        <f t="shared" si="30"/>
        <v>2</v>
      </c>
      <c r="H184" s="78">
        <v>0</v>
      </c>
      <c r="I184" s="76">
        <v>0</v>
      </c>
      <c r="J184" s="46">
        <f t="shared" si="31"/>
        <v>2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1387</v>
      </c>
      <c r="D186" s="10" t="s">
        <v>566</v>
      </c>
      <c r="E186" s="64">
        <f>+'27'!J186</f>
        <v>60</v>
      </c>
      <c r="F186" s="71"/>
      <c r="G186" s="46">
        <f t="shared" si="30"/>
        <v>60</v>
      </c>
      <c r="H186" s="78">
        <v>0</v>
      </c>
      <c r="I186" s="76">
        <v>0</v>
      </c>
      <c r="J186" s="46">
        <f t="shared" si="31"/>
        <v>60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9" t="s">
        <v>1426</v>
      </c>
      <c r="C187" s="19" t="s">
        <v>1395</v>
      </c>
      <c r="D187" s="10" t="s">
        <v>566</v>
      </c>
      <c r="E187" s="64">
        <f>+'27'!J187</f>
        <v>37</v>
      </c>
      <c r="F187" s="71"/>
      <c r="G187" s="46">
        <f>E187+F187</f>
        <v>37</v>
      </c>
      <c r="H187" s="78">
        <v>0</v>
      </c>
      <c r="I187" s="76">
        <v>0</v>
      </c>
      <c r="J187" s="46">
        <f>+G187-H187-K187-I187</f>
        <v>37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" customHeight="1" x14ac:dyDescent="0.65">
      <c r="A188" s="10">
        <v>184</v>
      </c>
      <c r="B188" s="119" t="s">
        <v>1427</v>
      </c>
      <c r="C188" s="19" t="s">
        <v>1396</v>
      </c>
      <c r="D188" s="10" t="s">
        <v>566</v>
      </c>
      <c r="E188" s="64">
        <f>+'27'!J188</f>
        <v>20</v>
      </c>
      <c r="F188" s="71"/>
      <c r="G188" s="46">
        <f>E188+F188</f>
        <v>20</v>
      </c>
      <c r="H188" s="78">
        <v>0</v>
      </c>
      <c r="I188" s="76">
        <v>0</v>
      </c>
      <c r="J188" s="46">
        <f>+G188-H188-K188-I188</f>
        <v>20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" customHeight="1" x14ac:dyDescent="0.65">
      <c r="A189" s="10">
        <v>185</v>
      </c>
      <c r="B189" s="119" t="s">
        <v>1428</v>
      </c>
      <c r="C189" s="19" t="s">
        <v>1397</v>
      </c>
      <c r="D189" s="10" t="s">
        <v>566</v>
      </c>
      <c r="E189" s="64">
        <f>+'27'!J189</f>
        <v>6</v>
      </c>
      <c r="F189" s="71"/>
      <c r="G189" s="46">
        <f>E189+F189</f>
        <v>6</v>
      </c>
      <c r="H189" s="78">
        <v>0</v>
      </c>
      <c r="I189" s="76">
        <v>0</v>
      </c>
      <c r="J189" s="46">
        <f>+G189-H189-K189-I189</f>
        <v>6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4.6" x14ac:dyDescent="0.65">
      <c r="A190" s="10">
        <v>186</v>
      </c>
      <c r="B190" s="119" t="s">
        <v>1206</v>
      </c>
      <c r="C190" s="19" t="s">
        <v>1386</v>
      </c>
      <c r="D190" s="10" t="s">
        <v>606</v>
      </c>
      <c r="E190" s="64">
        <f>+'27'!J190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+'27'!J193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0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4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+'27'!J194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1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4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+'27'!J196</f>
        <v>4</v>
      </c>
      <c r="F196" s="71"/>
      <c r="G196" s="46">
        <f t="shared" si="30"/>
        <v>4</v>
      </c>
      <c r="H196" s="78">
        <v>0</v>
      </c>
      <c r="I196" s="76">
        <v>0</v>
      </c>
      <c r="J196" s="46">
        <f t="shared" si="31"/>
        <v>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hidden="1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+'27'!J198</f>
        <v>22</v>
      </c>
      <c r="F198" s="71"/>
      <c r="G198" s="46">
        <f t="shared" si="30"/>
        <v>22</v>
      </c>
      <c r="H198" s="78">
        <v>0</v>
      </c>
      <c r="I198" s="76">
        <v>0</v>
      </c>
      <c r="J198" s="46">
        <f t="shared" si="31"/>
        <v>10</v>
      </c>
      <c r="K198" s="72">
        <v>12</v>
      </c>
      <c r="L198" s="20">
        <v>150</v>
      </c>
      <c r="M198" s="65">
        <f t="shared" si="34"/>
        <v>1800</v>
      </c>
      <c r="N198" s="17" t="s">
        <v>16</v>
      </c>
      <c r="O198" s="18">
        <v>250</v>
      </c>
      <c r="P198" s="104">
        <f t="shared" si="35"/>
        <v>1550</v>
      </c>
      <c r="Q198" s="90">
        <v>64.38</v>
      </c>
      <c r="R198" s="43">
        <f t="shared" si="36"/>
        <v>772.56</v>
      </c>
    </row>
    <row r="199" spans="1:18" ht="24.6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4.6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4.6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4.6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4.6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4.6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+'27'!J204</f>
        <v>16</v>
      </c>
      <c r="F204" s="71"/>
      <c r="G204" s="46">
        <f t="shared" si="30"/>
        <v>16</v>
      </c>
      <c r="H204" s="78">
        <v>0</v>
      </c>
      <c r="I204" s="76">
        <v>0</v>
      </c>
      <c r="J204" s="46">
        <f t="shared" si="31"/>
        <v>16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4.6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+'27'!J205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4.6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1398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+'27'!J210</f>
        <v>2</v>
      </c>
      <c r="F210" s="71"/>
      <c r="G210" s="46">
        <f t="shared" si="30"/>
        <v>2</v>
      </c>
      <c r="H210" s="78">
        <v>0</v>
      </c>
      <c r="I210" s="76">
        <v>0</v>
      </c>
      <c r="J210" s="46">
        <f t="shared" si="31"/>
        <v>0</v>
      </c>
      <c r="K210" s="72">
        <v>2</v>
      </c>
      <c r="L210" s="20">
        <v>40</v>
      </c>
      <c r="M210" s="65">
        <f>+L210*K210</f>
        <v>80</v>
      </c>
      <c r="N210" s="17" t="s">
        <v>16</v>
      </c>
      <c r="O210" s="18">
        <v>10</v>
      </c>
      <c r="P210" s="104">
        <f>SUM(M210-O210)</f>
        <v>70</v>
      </c>
      <c r="Q210" s="90">
        <v>15</v>
      </c>
      <c r="R210" s="43">
        <f>+K210*Q210</f>
        <v>30</v>
      </c>
    </row>
    <row r="211" spans="1:18" ht="24.6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+'27'!J214</f>
        <v>0</v>
      </c>
      <c r="F214" s="71">
        <v>1</v>
      </c>
      <c r="G214" s="46">
        <f t="shared" si="30"/>
        <v>1</v>
      </c>
      <c r="H214" s="78">
        <v>0</v>
      </c>
      <c r="I214" s="76">
        <v>0</v>
      </c>
      <c r="J214" s="46">
        <f t="shared" si="31"/>
        <v>0</v>
      </c>
      <c r="K214" s="72">
        <v>1</v>
      </c>
      <c r="L214" s="20">
        <v>40</v>
      </c>
      <c r="M214" s="65">
        <f>+L214*K214</f>
        <v>40</v>
      </c>
      <c r="N214" s="17" t="s">
        <v>16</v>
      </c>
      <c r="O214" s="18"/>
      <c r="P214" s="104">
        <f>SUM(M214-O214)</f>
        <v>40</v>
      </c>
      <c r="Q214" s="90">
        <v>15</v>
      </c>
      <c r="R214" s="43">
        <f>+K214*Q214</f>
        <v>15</v>
      </c>
    </row>
    <row r="215" spans="1:18" ht="24.6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+'27'!J215</f>
        <v>239</v>
      </c>
      <c r="F215" s="71"/>
      <c r="G215" s="46">
        <f t="shared" si="30"/>
        <v>239</v>
      </c>
      <c r="H215" s="78">
        <v>0</v>
      </c>
      <c r="I215" s="76">
        <v>0</v>
      </c>
      <c r="J215" s="46">
        <f t="shared" si="31"/>
        <v>239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4.6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+'27'!J216</f>
        <v>103</v>
      </c>
      <c r="F216" s="71"/>
      <c r="G216" s="46">
        <f t="shared" si="30"/>
        <v>103</v>
      </c>
      <c r="H216" s="78">
        <v>0</v>
      </c>
      <c r="I216" s="76">
        <v>0</v>
      </c>
      <c r="J216" s="46">
        <f t="shared" si="31"/>
        <v>102</v>
      </c>
      <c r="K216" s="72">
        <v>1</v>
      </c>
      <c r="L216" s="20">
        <v>10</v>
      </c>
      <c r="M216" s="65">
        <f t="shared" si="34"/>
        <v>10</v>
      </c>
      <c r="N216" s="17" t="s">
        <v>16</v>
      </c>
      <c r="O216" s="18"/>
      <c r="P216" s="104">
        <f t="shared" si="35"/>
        <v>10</v>
      </c>
      <c r="Q216" s="90">
        <v>9</v>
      </c>
      <c r="R216" s="43">
        <f t="shared" si="36"/>
        <v>9</v>
      </c>
    </row>
    <row r="217" spans="1:18" ht="24.6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+'27'!J217</f>
        <v>6</v>
      </c>
      <c r="F217" s="71"/>
      <c r="G217" s="46">
        <f t="shared" si="30"/>
        <v>6</v>
      </c>
      <c r="H217" s="78">
        <v>0</v>
      </c>
      <c r="I217" s="76">
        <v>0</v>
      </c>
      <c r="J217" s="46">
        <f t="shared" si="31"/>
        <v>6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4.6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4.6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4.6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4.6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4.6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+'27'!J223</f>
        <v>258</v>
      </c>
      <c r="F223" s="71"/>
      <c r="G223" s="46">
        <f t="shared" si="30"/>
        <v>258</v>
      </c>
      <c r="H223" s="78">
        <v>0</v>
      </c>
      <c r="I223" s="76">
        <v>0</v>
      </c>
      <c r="J223" s="46">
        <f t="shared" si="31"/>
        <v>258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4.6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4.6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+'27'!J225</f>
        <v>100</v>
      </c>
      <c r="F225" s="71"/>
      <c r="G225" s="46">
        <f t="shared" si="30"/>
        <v>100</v>
      </c>
      <c r="H225" s="78">
        <v>0</v>
      </c>
      <c r="I225" s="76">
        <v>0</v>
      </c>
      <c r="J225" s="46">
        <f t="shared" si="31"/>
        <v>100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4.6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+'27'!J226</f>
        <v>146</v>
      </c>
      <c r="F226" s="71"/>
      <c r="G226" s="46">
        <f t="shared" si="30"/>
        <v>146</v>
      </c>
      <c r="H226" s="78">
        <v>0</v>
      </c>
      <c r="I226" s="76">
        <v>0</v>
      </c>
      <c r="J226" s="46">
        <f t="shared" si="31"/>
        <v>146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4.6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4.6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4.6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4.6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4.6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4.6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4.6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4.6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4.6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+'27'!J235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4.6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4.6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4.6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4.6" x14ac:dyDescent="0.65">
      <c r="A242" s="10">
        <v>238</v>
      </c>
      <c r="B242" s="10"/>
      <c r="C242" s="137" t="s">
        <v>1444</v>
      </c>
      <c r="D242" s="10" t="s">
        <v>805</v>
      </c>
      <c r="E242" s="64">
        <f>+'27'!J242</f>
        <v>1</v>
      </c>
      <c r="F242" s="71"/>
      <c r="G242" s="46">
        <f t="shared" si="42"/>
        <v>1</v>
      </c>
      <c r="H242" s="78">
        <v>0</v>
      </c>
      <c r="I242" s="76">
        <v>0</v>
      </c>
      <c r="J242" s="46">
        <f t="shared" si="43"/>
        <v>1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1446</v>
      </c>
      <c r="D243" s="10" t="s">
        <v>434</v>
      </c>
      <c r="E243" s="64">
        <f>+'27'!J243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1448</v>
      </c>
      <c r="D244" s="10" t="s">
        <v>434</v>
      </c>
      <c r="E244" s="64">
        <f>+'27'!J244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4.6" x14ac:dyDescent="0.65">
      <c r="A245" s="10">
        <v>241</v>
      </c>
      <c r="B245" s="10"/>
      <c r="C245" s="19"/>
      <c r="D245" s="10"/>
      <c r="E245" s="64">
        <f>+'27'!J245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4.6" x14ac:dyDescent="0.65">
      <c r="A246" s="10">
        <v>242</v>
      </c>
      <c r="B246" s="10"/>
      <c r="C246" s="19"/>
      <c r="D246" s="10"/>
      <c r="E246" s="64">
        <f>+'27'!J246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>
        <f>+'27'!J247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4.6" x14ac:dyDescent="0.65">
      <c r="A248" s="10">
        <v>244</v>
      </c>
      <c r="B248" s="10"/>
      <c r="C248" s="19"/>
      <c r="D248" s="10"/>
      <c r="E248" s="64">
        <f>+'27'!J248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>
        <f>+'27'!J249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>
        <f>+'27'!J250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>
        <f>+'27'!J251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>
        <f>+'27'!J252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>
        <f>+'27'!J253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>
        <f>+'27'!J254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5" ht="24.6" x14ac:dyDescent="0.65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5" ht="24.6" x14ac:dyDescent="0.65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5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5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5064.83</v>
      </c>
      <c r="S260" s="75"/>
    </row>
    <row r="261" spans="1:25" ht="25.5" customHeight="1" x14ac:dyDescent="0.6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25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12830</v>
      </c>
    </row>
    <row r="263" spans="1:25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5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4325</v>
      </c>
      <c r="O264" s="2">
        <v>500</v>
      </c>
      <c r="P264" s="2">
        <v>335</v>
      </c>
      <c r="Q264" s="2">
        <v>250</v>
      </c>
      <c r="R264" s="2">
        <v>100</v>
      </c>
      <c r="S264" s="2">
        <v>430</v>
      </c>
      <c r="T264" s="2">
        <v>350</v>
      </c>
      <c r="U264" s="2">
        <v>430</v>
      </c>
      <c r="V264" s="2">
        <v>900</v>
      </c>
      <c r="W264" s="2">
        <v>575</v>
      </c>
      <c r="X264" s="2">
        <v>355</v>
      </c>
      <c r="Y264" s="2">
        <v>100</v>
      </c>
    </row>
    <row r="265" spans="1:25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5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>
        <v>930</v>
      </c>
      <c r="O266" s="2" t="s">
        <v>1452</v>
      </c>
    </row>
    <row r="267" spans="1:25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2805</v>
      </c>
      <c r="P267" s="122" t="s">
        <v>1434</v>
      </c>
      <c r="Q267" s="123" t="s">
        <v>1435</v>
      </c>
      <c r="R267" s="124" t="s">
        <v>1436</v>
      </c>
    </row>
    <row r="268" spans="1:25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4770</v>
      </c>
      <c r="P268" s="125"/>
      <c r="Q268" s="125"/>
      <c r="R268" s="125"/>
    </row>
    <row r="269" spans="1:25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4770</v>
      </c>
      <c r="P269" s="125"/>
      <c r="Q269" s="125"/>
      <c r="R269" s="125"/>
    </row>
    <row r="270" spans="1:25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/>
    </row>
    <row r="271" spans="1:25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  <c r="P271" s="126"/>
      <c r="Q271" s="126"/>
      <c r="R271" s="126"/>
    </row>
    <row r="272" spans="1:25" x14ac:dyDescent="0.6">
      <c r="J272" s="2"/>
      <c r="L272" s="2"/>
      <c r="P272" s="126"/>
      <c r="Q272" s="126"/>
      <c r="R272" s="126"/>
    </row>
    <row r="273" spans="10:18" ht="24.6" x14ac:dyDescent="0.65">
      <c r="J273" s="2"/>
      <c r="L273" s="73" t="s">
        <v>272</v>
      </c>
      <c r="M273" s="2" t="s">
        <v>307</v>
      </c>
      <c r="P273" s="127"/>
      <c r="Q273" s="127"/>
      <c r="R273" s="127"/>
    </row>
    <row r="274" spans="10:18" x14ac:dyDescent="0.6">
      <c r="J274" s="2"/>
      <c r="L274" s="2"/>
      <c r="P274" s="128">
        <f>SUM(P268:P273)</f>
        <v>0</v>
      </c>
      <c r="Q274" s="128">
        <f>SUM(Q268:Q273)</f>
        <v>0</v>
      </c>
      <c r="R274" s="128">
        <f>SUM(R268:R273)</f>
        <v>0</v>
      </c>
    </row>
    <row r="275" spans="10:18" x14ac:dyDescent="0.6">
      <c r="J275" s="2"/>
      <c r="L275" s="2"/>
      <c r="P275" s="129" t="s">
        <v>1437</v>
      </c>
      <c r="Q275" s="130">
        <f>Q274*30/100</f>
        <v>0</v>
      </c>
      <c r="R275" s="130">
        <f>R274*30/100</f>
        <v>0</v>
      </c>
    </row>
    <row r="276" spans="10:18" x14ac:dyDescent="0.6">
      <c r="J276" s="2"/>
      <c r="L276" s="2"/>
      <c r="P276" s="129" t="s">
        <v>1438</v>
      </c>
      <c r="Q276" s="130">
        <f>Q275*7/100</f>
        <v>0</v>
      </c>
      <c r="R276" s="130">
        <f>R275*7/100</f>
        <v>0</v>
      </c>
    </row>
    <row r="277" spans="10:18" x14ac:dyDescent="0.6">
      <c r="J277" s="2"/>
      <c r="L277" s="2"/>
      <c r="P277" s="131" t="s">
        <v>5</v>
      </c>
      <c r="Q277" s="132">
        <f>Q274-Q275-Q276</f>
        <v>0</v>
      </c>
      <c r="R277" s="132">
        <f>R274-R275-R276</f>
        <v>0</v>
      </c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>
    <filterColumn colId="15">
      <filters blank="1">
        <filter val="-"/>
        <filter val="10.00"/>
        <filter val="100.00"/>
        <filter val="110.00"/>
        <filter val="120.00"/>
        <filter val="150.00"/>
        <filter val="240.00"/>
        <filter val="25.00"/>
        <filter val="250.00"/>
        <filter val="3,750.00"/>
        <filter val="335"/>
        <filter val="350.00"/>
        <filter val="40.00"/>
        <filter val="50.00"/>
        <filter val="60.00"/>
        <filter val="70.00"/>
        <filter val="700.00"/>
        <filter val="80.00"/>
        <filter val="85.00"/>
        <filter val="Rookie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V346"/>
  <sheetViews>
    <sheetView zoomScale="70" zoomScaleNormal="70" workbookViewId="0">
      <pane xSplit="10" ySplit="4" topLeftCell="L5" activePane="bottomRight" state="frozen"/>
      <selection activeCell="C245" sqref="C245"/>
      <selection pane="topRight" activeCell="C245" sqref="C245"/>
      <selection pane="bottomLeft" activeCell="C245" sqref="C245"/>
      <selection pane="bottomRight" activeCell="P113" sqref="P113:P205"/>
    </sheetView>
  </sheetViews>
  <sheetFormatPr defaultColWidth="9" defaultRowHeight="24" x14ac:dyDescent="0.6"/>
  <cols>
    <col min="1" max="1" width="6.69921875" style="2" customWidth="1"/>
    <col min="2" max="2" width="15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4" style="2" bestFit="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78" t="s">
        <v>1431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Q2" s="93"/>
    </row>
    <row r="3" spans="1:18" s="5" customFormat="1" ht="26.4" customHeight="1" x14ac:dyDescent="0.7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4" x14ac:dyDescent="0.7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v>76</v>
      </c>
      <c r="F5" s="71"/>
      <c r="G5" s="46">
        <f t="shared" ref="G5:G26" si="0">E5+F5</f>
        <v>76</v>
      </c>
      <c r="H5" s="78">
        <v>0</v>
      </c>
      <c r="I5" s="76">
        <v>0</v>
      </c>
      <c r="J5" s="46">
        <f t="shared" ref="J5:J26" si="1">+G5-H5-K5-I5</f>
        <v>58</v>
      </c>
      <c r="K5" s="72">
        <v>18</v>
      </c>
      <c r="L5" s="15">
        <v>50</v>
      </c>
      <c r="M5" s="65">
        <f>+L5*K5</f>
        <v>900</v>
      </c>
      <c r="N5" s="17" t="s">
        <v>16</v>
      </c>
      <c r="O5" s="18">
        <v>250</v>
      </c>
      <c r="P5" s="104">
        <f>SUM(M5-O5)</f>
        <v>650</v>
      </c>
      <c r="Q5" s="90">
        <v>22.48</v>
      </c>
      <c r="R5" s="43">
        <f>+K5*Q5</f>
        <v>404.64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+'28'!J6</f>
        <v>291</v>
      </c>
      <c r="F6" s="71"/>
      <c r="G6" s="46">
        <f t="shared" si="0"/>
        <v>291</v>
      </c>
      <c r="H6" s="78">
        <v>0</v>
      </c>
      <c r="I6" s="76">
        <v>0</v>
      </c>
      <c r="J6" s="46">
        <f t="shared" si="1"/>
        <v>178</v>
      </c>
      <c r="K6" s="72">
        <v>113</v>
      </c>
      <c r="L6" s="15">
        <v>100</v>
      </c>
      <c r="M6" s="65">
        <f t="shared" ref="M6:M80" si="2">+L6*K6</f>
        <v>11300</v>
      </c>
      <c r="N6" s="17" t="s">
        <v>16</v>
      </c>
      <c r="O6" s="18">
        <v>5250</v>
      </c>
      <c r="P6" s="104">
        <f t="shared" ref="P6:P80" si="3">SUM(M6-O6)</f>
        <v>6050</v>
      </c>
      <c r="Q6" s="90">
        <v>39.29</v>
      </c>
      <c r="R6" s="43">
        <f t="shared" ref="R6:R80" si="4">+K6*Q6</f>
        <v>4439.7699999999995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+'28'!J11</f>
        <v>15</v>
      </c>
      <c r="F11" s="71"/>
      <c r="G11" s="46">
        <f t="shared" si="0"/>
        <v>15</v>
      </c>
      <c r="H11" s="78">
        <v>0</v>
      </c>
      <c r="I11" s="76">
        <v>0</v>
      </c>
      <c r="J11" s="46">
        <f t="shared" si="1"/>
        <v>11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>
        <v>75</v>
      </c>
      <c r="P11" s="104">
        <f t="shared" si="3"/>
        <v>125</v>
      </c>
      <c r="Q11" s="90">
        <v>16.940000000000001</v>
      </c>
      <c r="R11" s="43">
        <f t="shared" si="4"/>
        <v>67.760000000000005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+'28'!J14</f>
        <v>8</v>
      </c>
      <c r="F14" s="71"/>
      <c r="G14" s="46">
        <f t="shared" si="0"/>
        <v>8</v>
      </c>
      <c r="H14" s="78">
        <v>0</v>
      </c>
      <c r="I14" s="76">
        <v>0</v>
      </c>
      <c r="J14" s="46">
        <f t="shared" si="1"/>
        <v>7</v>
      </c>
      <c r="K14" s="72">
        <v>1</v>
      </c>
      <c r="L14" s="15">
        <v>50</v>
      </c>
      <c r="M14" s="65">
        <f t="shared" si="2"/>
        <v>50</v>
      </c>
      <c r="N14" s="17" t="s">
        <v>16</v>
      </c>
      <c r="O14" s="18">
        <v>50</v>
      </c>
      <c r="P14" s="23">
        <f t="shared" si="3"/>
        <v>0</v>
      </c>
      <c r="Q14" s="90">
        <v>21.22</v>
      </c>
      <c r="R14" s="43">
        <f t="shared" si="4"/>
        <v>21.22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+'28'!J18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+'28'!J19</f>
        <v>5</v>
      </c>
      <c r="F19" s="71"/>
      <c r="G19" s="46">
        <f t="shared" si="0"/>
        <v>5</v>
      </c>
      <c r="H19" s="78">
        <v>0</v>
      </c>
      <c r="I19" s="76">
        <v>0</v>
      </c>
      <c r="J19" s="46">
        <f t="shared" si="1"/>
        <v>5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6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>
        <v>35</v>
      </c>
      <c r="P20" s="104">
        <f t="shared" si="3"/>
        <v>30</v>
      </c>
      <c r="Q20" s="90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+'28'!J22</f>
        <v>23</v>
      </c>
      <c r="F22" s="71"/>
      <c r="G22" s="46">
        <f t="shared" si="0"/>
        <v>23</v>
      </c>
      <c r="H22" s="78">
        <v>0</v>
      </c>
      <c r="I22" s="76">
        <v>0</v>
      </c>
      <c r="J22" s="46">
        <f t="shared" si="1"/>
        <v>3</v>
      </c>
      <c r="K22" s="72">
        <v>20</v>
      </c>
      <c r="L22" s="20">
        <v>100</v>
      </c>
      <c r="M22" s="65">
        <f t="shared" si="2"/>
        <v>2000</v>
      </c>
      <c r="N22" s="17" t="s">
        <v>16</v>
      </c>
      <c r="O22" s="18">
        <v>400</v>
      </c>
      <c r="P22" s="104">
        <f t="shared" si="3"/>
        <v>1600</v>
      </c>
      <c r="Q22" s="90">
        <v>26.6</v>
      </c>
      <c r="R22" s="43">
        <f t="shared" si="4"/>
        <v>532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+'28'!J23</f>
        <v>4</v>
      </c>
      <c r="F23" s="71"/>
      <c r="G23" s="46">
        <f t="shared" si="0"/>
        <v>4</v>
      </c>
      <c r="H23" s="78">
        <v>0</v>
      </c>
      <c r="I23" s="76">
        <v>0</v>
      </c>
      <c r="J23" s="46">
        <f t="shared" si="1"/>
        <v>4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0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100</v>
      </c>
      <c r="P24" s="23">
        <f t="shared" si="3"/>
        <v>0</v>
      </c>
      <c r="Q24" s="90">
        <v>40.51</v>
      </c>
      <c r="R24" s="43">
        <f t="shared" si="4"/>
        <v>40.51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+'28'!J26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+'28'!J27</f>
        <v>1</v>
      </c>
      <c r="F27" s="71"/>
      <c r="G27" s="46">
        <f t="shared" ref="G27:G93" si="5">E27+F27</f>
        <v>1</v>
      </c>
      <c r="H27" s="78">
        <v>0</v>
      </c>
      <c r="I27" s="76">
        <v>0</v>
      </c>
      <c r="J27" s="46">
        <f t="shared" ref="J27:J93" si="6">+G27-H27-K27-I27</f>
        <v>1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+'28'!J28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6"/>
        <v>8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/>
      <c r="P28" s="104">
        <f t="shared" si="3"/>
        <v>400</v>
      </c>
      <c r="Q28" s="90">
        <v>31.97</v>
      </c>
      <c r="R28" s="43">
        <f t="shared" si="4"/>
        <v>127.88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+'28'!J30</f>
        <v>8</v>
      </c>
      <c r="F30" s="71"/>
      <c r="G30" s="46">
        <f t="shared" si="5"/>
        <v>8</v>
      </c>
      <c r="H30" s="78">
        <v>0</v>
      </c>
      <c r="I30" s="76">
        <v>0</v>
      </c>
      <c r="J30" s="46">
        <f t="shared" si="6"/>
        <v>8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+'28'!J31</f>
        <v>65</v>
      </c>
      <c r="F31" s="71"/>
      <c r="G31" s="46">
        <f t="shared" si="5"/>
        <v>65</v>
      </c>
      <c r="H31" s="78">
        <v>0</v>
      </c>
      <c r="I31" s="76">
        <v>0</v>
      </c>
      <c r="J31" s="46">
        <f t="shared" si="6"/>
        <v>34</v>
      </c>
      <c r="K31" s="72">
        <v>31</v>
      </c>
      <c r="L31" s="15">
        <v>100</v>
      </c>
      <c r="M31" s="65">
        <f t="shared" si="2"/>
        <v>3100</v>
      </c>
      <c r="N31" s="17" t="s">
        <v>16</v>
      </c>
      <c r="O31" s="18">
        <v>400</v>
      </c>
      <c r="P31" s="104">
        <f t="shared" si="3"/>
        <v>2700</v>
      </c>
      <c r="Q31" s="90">
        <v>38.46</v>
      </c>
      <c r="R31" s="43">
        <f t="shared" si="4"/>
        <v>1192.26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+'28'!J32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+'28'!J33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+'28'!J38</f>
        <v>2</v>
      </c>
      <c r="F38" s="71"/>
      <c r="G38" s="46">
        <f t="shared" si="5"/>
        <v>2</v>
      </c>
      <c r="H38" s="78">
        <v>0</v>
      </c>
      <c r="I38" s="76">
        <v>0</v>
      </c>
      <c r="J38" s="46">
        <f t="shared" si="6"/>
        <v>2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+'28'!J39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+'28'!J40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8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+'28'!J41</f>
        <v>10</v>
      </c>
      <c r="F41" s="71"/>
      <c r="G41" s="46">
        <f t="shared" si="5"/>
        <v>10</v>
      </c>
      <c r="H41" s="78">
        <v>0</v>
      </c>
      <c r="I41" s="76">
        <v>0</v>
      </c>
      <c r="J41" s="46">
        <f t="shared" si="6"/>
        <v>7</v>
      </c>
      <c r="K41" s="72">
        <v>3</v>
      </c>
      <c r="L41" s="15">
        <v>50</v>
      </c>
      <c r="M41" s="65">
        <f t="shared" si="2"/>
        <v>150</v>
      </c>
      <c r="N41" s="17" t="s">
        <v>16</v>
      </c>
      <c r="O41" s="18">
        <v>75</v>
      </c>
      <c r="P41" s="104">
        <f t="shared" si="3"/>
        <v>75</v>
      </c>
      <c r="Q41" s="90">
        <v>15.42</v>
      </c>
      <c r="R41" s="43">
        <f t="shared" si="4"/>
        <v>46.26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+'28'!J46</f>
        <v>11</v>
      </c>
      <c r="F46" s="71"/>
      <c r="G46" s="46">
        <f t="shared" si="5"/>
        <v>11</v>
      </c>
      <c r="H46" s="78">
        <v>0</v>
      </c>
      <c r="I46" s="76">
        <v>0</v>
      </c>
      <c r="J46" s="46">
        <f t="shared" si="6"/>
        <v>11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+'28'!J47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6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4">
        <f t="shared" si="3"/>
        <v>50</v>
      </c>
      <c r="Q47" s="90">
        <v>19.21</v>
      </c>
      <c r="R47" s="43">
        <f t="shared" si="4"/>
        <v>19.21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+'28'!J48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+'28'!J49</f>
        <v>15</v>
      </c>
      <c r="F49" s="71"/>
      <c r="G49" s="46">
        <f t="shared" si="5"/>
        <v>15</v>
      </c>
      <c r="H49" s="78">
        <v>0</v>
      </c>
      <c r="I49" s="76">
        <v>0</v>
      </c>
      <c r="J49" s="46">
        <f t="shared" si="6"/>
        <v>15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+'28'!J50</f>
        <v>16</v>
      </c>
      <c r="F50" s="71"/>
      <c r="G50" s="46">
        <f t="shared" si="5"/>
        <v>16</v>
      </c>
      <c r="H50" s="78">
        <v>0</v>
      </c>
      <c r="I50" s="76">
        <v>0</v>
      </c>
      <c r="J50" s="46">
        <f t="shared" si="6"/>
        <v>14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>
        <v>25</v>
      </c>
      <c r="P50" s="104">
        <f t="shared" si="3"/>
        <v>75</v>
      </c>
      <c r="Q50" s="90">
        <v>21.81</v>
      </c>
      <c r="R50" s="43">
        <f t="shared" si="4"/>
        <v>43.62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+'28'!J51</f>
        <v>12</v>
      </c>
      <c r="F51" s="71"/>
      <c r="G51" s="46">
        <f t="shared" si="5"/>
        <v>12</v>
      </c>
      <c r="H51" s="78">
        <v>0</v>
      </c>
      <c r="I51" s="76">
        <v>0</v>
      </c>
      <c r="J51" s="46">
        <f t="shared" si="6"/>
        <v>9</v>
      </c>
      <c r="K51" s="72">
        <v>3</v>
      </c>
      <c r="L51" s="15">
        <v>50</v>
      </c>
      <c r="M51" s="65">
        <f>+L51*K51</f>
        <v>150</v>
      </c>
      <c r="N51" s="17" t="s">
        <v>16</v>
      </c>
      <c r="O51" s="18">
        <v>50</v>
      </c>
      <c r="P51" s="104">
        <f>SUM(M51-O51)</f>
        <v>100</v>
      </c>
      <c r="Q51" s="90">
        <v>14.65</v>
      </c>
      <c r="R51" s="43">
        <f>+K51*Q51</f>
        <v>43.95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+'28'!J53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3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/>
      <c r="P55" s="104">
        <f>SUM(M55-O55)</f>
        <v>120</v>
      </c>
      <c r="Q55" s="90">
        <v>29.34</v>
      </c>
      <c r="R55" s="43">
        <f>+K55*Q55</f>
        <v>29.34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0</v>
      </c>
      <c r="K57" s="72">
        <v>3</v>
      </c>
      <c r="L57" s="15">
        <v>120</v>
      </c>
      <c r="M57" s="65">
        <f t="shared" si="2"/>
        <v>360</v>
      </c>
      <c r="N57" s="17" t="s">
        <v>16</v>
      </c>
      <c r="O57" s="18">
        <v>70</v>
      </c>
      <c r="P57" s="104">
        <f t="shared" si="3"/>
        <v>290</v>
      </c>
      <c r="Q57" s="90">
        <v>31.46</v>
      </c>
      <c r="R57" s="43">
        <f t="shared" si="4"/>
        <v>94.38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+'28'!J63</f>
        <v>3</v>
      </c>
      <c r="F63" s="71"/>
      <c r="G63" s="46">
        <f t="shared" si="5"/>
        <v>3</v>
      </c>
      <c r="H63" s="78">
        <v>0</v>
      </c>
      <c r="I63" s="76">
        <v>0</v>
      </c>
      <c r="J63" s="46">
        <f t="shared" si="6"/>
        <v>3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+'28'!J64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+'28'!J65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+'28'!J66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+'28'!J68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+'28'!J73</f>
        <v>4</v>
      </c>
      <c r="F73" s="71"/>
      <c r="G73" s="46">
        <f t="shared" si="5"/>
        <v>4</v>
      </c>
      <c r="H73" s="78">
        <v>0</v>
      </c>
      <c r="I73" s="76">
        <v>0</v>
      </c>
      <c r="J73" s="46">
        <f t="shared" si="6"/>
        <v>4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+'28'!J74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65">
      <c r="A76" s="10">
        <v>72</v>
      </c>
      <c r="B76" s="119" t="s">
        <v>1402</v>
      </c>
      <c r="C76" s="19" t="s">
        <v>1401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10</v>
      </c>
      <c r="P77" s="104">
        <f t="shared" si="3"/>
        <v>40</v>
      </c>
      <c r="Q77" s="90">
        <v>25.15</v>
      </c>
      <c r="R77" s="43">
        <f t="shared" si="4"/>
        <v>25.15</v>
      </c>
    </row>
    <row r="78" spans="1:18" ht="24.6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>
        <v>3</v>
      </c>
      <c r="F79" s="71"/>
      <c r="G79" s="46">
        <f t="shared" si="5"/>
        <v>3</v>
      </c>
      <c r="H79" s="78">
        <v>0</v>
      </c>
      <c r="I79" s="76">
        <v>0</v>
      </c>
      <c r="J79" s="46">
        <f t="shared" si="6"/>
        <v>3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9" t="s">
        <v>1332</v>
      </c>
      <c r="C82" s="19" t="s">
        <v>1388</v>
      </c>
      <c r="D82" s="10" t="s">
        <v>566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4.6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9" t="s">
        <v>1404</v>
      </c>
      <c r="C86" s="19" t="s">
        <v>1403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1429</v>
      </c>
      <c r="D87" s="10" t="s">
        <v>434</v>
      </c>
      <c r="E87" s="64">
        <f>+'28'!J87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1430</v>
      </c>
      <c r="D88" s="10" t="s">
        <v>434</v>
      </c>
      <c r="E88" s="64">
        <f>+'28'!J88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1405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4.6" x14ac:dyDescent="0.65">
      <c r="A90" s="10">
        <v>86</v>
      </c>
      <c r="B90" s="119" t="s">
        <v>1407</v>
      </c>
      <c r="C90" s="19" t="s">
        <v>1406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4.6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4.6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>
        <f>+'28'!J92</f>
        <v>1</v>
      </c>
      <c r="F92" s="71"/>
      <c r="G92" s="46">
        <f t="shared" si="5"/>
        <v>1</v>
      </c>
      <c r="H92" s="78">
        <v>0</v>
      </c>
      <c r="I92" s="76">
        <v>0</v>
      </c>
      <c r="J92" s="46">
        <f t="shared" si="6"/>
        <v>1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4.6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4.6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9" t="s">
        <v>1408</v>
      </c>
      <c r="C99" s="19" t="s">
        <v>1371</v>
      </c>
      <c r="D99" s="10" t="s">
        <v>566</v>
      </c>
      <c r="E99" s="64">
        <f>+'28'!J99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4.6" x14ac:dyDescent="0.65">
      <c r="A100" s="10">
        <v>96</v>
      </c>
      <c r="B100" s="119" t="s">
        <v>1409</v>
      </c>
      <c r="C100" s="19" t="s">
        <v>1384</v>
      </c>
      <c r="D100" s="10" t="s">
        <v>434</v>
      </c>
      <c r="E100" s="64">
        <f>+'28'!J100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4.6" x14ac:dyDescent="0.65">
      <c r="A101" s="10">
        <v>97</v>
      </c>
      <c r="B101" s="119" t="s">
        <v>1410</v>
      </c>
      <c r="C101" s="19" t="s">
        <v>1385</v>
      </c>
      <c r="D101" s="10" t="s">
        <v>434</v>
      </c>
      <c r="E101" s="64">
        <f>+'28'!J101</f>
        <v>3</v>
      </c>
      <c r="F101" s="71"/>
      <c r="G101" s="46">
        <f t="shared" si="23"/>
        <v>3</v>
      </c>
      <c r="H101" s="78">
        <v>0</v>
      </c>
      <c r="I101" s="76">
        <v>0</v>
      </c>
      <c r="J101" s="46">
        <f t="shared" si="24"/>
        <v>3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1399</v>
      </c>
      <c r="D102" s="10" t="s">
        <v>566</v>
      </c>
      <c r="E102" s="64">
        <f>+'28'!J102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5" customHeight="1" x14ac:dyDescent="0.65">
      <c r="A103" s="10">
        <v>99</v>
      </c>
      <c r="B103" s="119" t="s">
        <v>1411</v>
      </c>
      <c r="C103" s="19" t="s">
        <v>1392</v>
      </c>
      <c r="D103" s="10" t="s">
        <v>1393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65">
      <c r="A104" s="10">
        <v>100</v>
      </c>
      <c r="B104" s="119" t="s">
        <v>1412</v>
      </c>
      <c r="C104" s="19" t="s">
        <v>1391</v>
      </c>
      <c r="D104" s="10" t="s">
        <v>1393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65">
      <c r="A105" s="10">
        <v>101</v>
      </c>
      <c r="B105" s="119" t="s">
        <v>1413</v>
      </c>
      <c r="C105" s="19" t="s">
        <v>1394</v>
      </c>
      <c r="D105" s="10" t="s">
        <v>566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4.6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+'28'!J109</f>
        <v>2</v>
      </c>
      <c r="F109" s="71"/>
      <c r="G109" s="46">
        <f t="shared" si="23"/>
        <v>2</v>
      </c>
      <c r="H109" s="78">
        <v>0</v>
      </c>
      <c r="I109" s="76">
        <v>0</v>
      </c>
      <c r="J109" s="46">
        <f t="shared" si="24"/>
        <v>2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+'28'!J110</f>
        <v>1</v>
      </c>
      <c r="F110" s="71"/>
      <c r="G110" s="46">
        <f t="shared" si="23"/>
        <v>1</v>
      </c>
      <c r="H110" s="78">
        <v>0</v>
      </c>
      <c r="I110" s="76">
        <v>0</v>
      </c>
      <c r="J110" s="46">
        <f t="shared" si="24"/>
        <v>1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v>6</v>
      </c>
      <c r="F111" s="71"/>
      <c r="G111" s="46">
        <f t="shared" si="23"/>
        <v>6</v>
      </c>
      <c r="H111" s="78">
        <v>0</v>
      </c>
      <c r="I111" s="76">
        <v>0</v>
      </c>
      <c r="J111" s="46">
        <f t="shared" si="24"/>
        <v>6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+'28'!J112</f>
        <v>5</v>
      </c>
      <c r="F112" s="71">
        <v>5</v>
      </c>
      <c r="G112" s="46">
        <f t="shared" si="23"/>
        <v>10</v>
      </c>
      <c r="H112" s="78">
        <v>0</v>
      </c>
      <c r="I112" s="76">
        <v>0</v>
      </c>
      <c r="J112" s="46">
        <f t="shared" si="24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4.6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+'28'!J113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7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4">
        <f t="shared" si="8"/>
        <v>55</v>
      </c>
      <c r="Q113" s="90">
        <v>20.58</v>
      </c>
      <c r="R113" s="43">
        <f t="shared" si="9"/>
        <v>20.58</v>
      </c>
    </row>
    <row r="114" spans="1:18" ht="24.6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+'28'!J115</f>
        <v>21</v>
      </c>
      <c r="F115" s="71"/>
      <c r="G115" s="46">
        <f t="shared" si="23"/>
        <v>21</v>
      </c>
      <c r="H115" s="78">
        <v>0</v>
      </c>
      <c r="I115" s="76">
        <v>0</v>
      </c>
      <c r="J115" s="46">
        <f t="shared" si="24"/>
        <v>21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4.6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+'28'!J116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11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4">
        <f t="shared" si="8"/>
        <v>100</v>
      </c>
      <c r="Q116" s="90">
        <v>13.03</v>
      </c>
      <c r="R116" s="43">
        <f t="shared" si="9"/>
        <v>13.03</v>
      </c>
    </row>
    <row r="117" spans="1:18" ht="24.6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+'28'!J117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2</v>
      </c>
      <c r="K117" s="72">
        <v>2</v>
      </c>
      <c r="L117" s="22">
        <v>55</v>
      </c>
      <c r="M117" s="65">
        <f t="shared" si="7"/>
        <v>110</v>
      </c>
      <c r="N117" s="17" t="s">
        <v>16</v>
      </c>
      <c r="O117" s="18"/>
      <c r="P117" s="104">
        <f t="shared" si="8"/>
        <v>110</v>
      </c>
      <c r="Q117" s="90">
        <v>11.91</v>
      </c>
      <c r="R117" s="43">
        <f t="shared" si="9"/>
        <v>23.82</v>
      </c>
    </row>
    <row r="118" spans="1:18" ht="24.6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v>5</v>
      </c>
      <c r="F120" s="71"/>
      <c r="G120" s="46">
        <f t="shared" si="23"/>
        <v>5</v>
      </c>
      <c r="H120" s="78">
        <v>0</v>
      </c>
      <c r="I120" s="76">
        <v>0</v>
      </c>
      <c r="J120" s="46">
        <f t="shared" si="24"/>
        <v>4</v>
      </c>
      <c r="K120" s="72">
        <v>1</v>
      </c>
      <c r="L120" s="22">
        <v>35</v>
      </c>
      <c r="M120" s="65">
        <f t="shared" si="7"/>
        <v>35</v>
      </c>
      <c r="N120" s="17" t="s">
        <v>16</v>
      </c>
      <c r="O120" s="18"/>
      <c r="P120" s="104">
        <f t="shared" si="8"/>
        <v>35</v>
      </c>
      <c r="Q120" s="90">
        <v>30</v>
      </c>
      <c r="R120" s="43">
        <f t="shared" si="9"/>
        <v>30</v>
      </c>
    </row>
    <row r="121" spans="1:18" ht="24.6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4.6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+'28'!J123</f>
        <v>5</v>
      </c>
      <c r="F123" s="71"/>
      <c r="G123" s="46">
        <f t="shared" si="23"/>
        <v>5</v>
      </c>
      <c r="H123" s="78">
        <v>0</v>
      </c>
      <c r="I123" s="76">
        <v>0</v>
      </c>
      <c r="J123" s="46">
        <f t="shared" si="24"/>
        <v>5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1414</v>
      </c>
      <c r="D124" s="10" t="s">
        <v>434</v>
      </c>
      <c r="E124" s="64">
        <f>+'28'!J124</f>
        <v>2</v>
      </c>
      <c r="F124" s="71"/>
      <c r="G124" s="46">
        <f t="shared" si="23"/>
        <v>2</v>
      </c>
      <c r="H124" s="78">
        <v>0</v>
      </c>
      <c r="I124" s="76">
        <v>0</v>
      </c>
      <c r="J124" s="46">
        <f t="shared" si="24"/>
        <v>2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4.6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+'28'!J125</f>
        <v>1</v>
      </c>
      <c r="F125" s="71"/>
      <c r="G125" s="46">
        <f t="shared" si="23"/>
        <v>1</v>
      </c>
      <c r="H125" s="78">
        <v>0</v>
      </c>
      <c r="I125" s="76">
        <v>0</v>
      </c>
      <c r="J125" s="46">
        <f t="shared" si="24"/>
        <v>1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+'28'!J126</f>
        <v>3</v>
      </c>
      <c r="F126" s="71"/>
      <c r="G126" s="46">
        <f t="shared" si="23"/>
        <v>3</v>
      </c>
      <c r="H126" s="78">
        <v>0</v>
      </c>
      <c r="I126" s="76">
        <v>0</v>
      </c>
      <c r="J126" s="46">
        <f t="shared" si="24"/>
        <v>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4.6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4.6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4.6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+'28'!J131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+'28'!J132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4.6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+'28'!J133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4.6" x14ac:dyDescent="0.65">
      <c r="A134" s="10">
        <v>130</v>
      </c>
      <c r="B134" s="119" t="s">
        <v>1416</v>
      </c>
      <c r="C134" s="19" t="s">
        <v>1415</v>
      </c>
      <c r="D134" s="10" t="s">
        <v>434</v>
      </c>
      <c r="E134" s="64">
        <f>+'28'!J134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4.6" x14ac:dyDescent="0.65">
      <c r="A135" s="10">
        <v>131</v>
      </c>
      <c r="B135" s="119" t="s">
        <v>1418</v>
      </c>
      <c r="C135" s="19" t="s">
        <v>1417</v>
      </c>
      <c r="D135" s="10" t="s">
        <v>434</v>
      </c>
      <c r="E135" s="64">
        <f>+'28'!J135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4.6" x14ac:dyDescent="0.65">
      <c r="A136" s="10">
        <v>132</v>
      </c>
      <c r="B136" s="119" t="s">
        <v>1420</v>
      </c>
      <c r="C136" s="19" t="s">
        <v>1419</v>
      </c>
      <c r="D136" s="10" t="s">
        <v>434</v>
      </c>
      <c r="E136" s="64">
        <f>+'28'!J136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1421</v>
      </c>
      <c r="D137" s="10" t="s">
        <v>434</v>
      </c>
      <c r="E137" s="64">
        <f>+'28'!J137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4.6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4.6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4.6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4.6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4.6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4.6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4.6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+'28'!J169</f>
        <v>2</v>
      </c>
      <c r="F169" s="71"/>
      <c r="G169" s="46">
        <f t="shared" si="30"/>
        <v>2</v>
      </c>
      <c r="H169" s="78">
        <v>0</v>
      </c>
      <c r="I169" s="76">
        <v>0</v>
      </c>
      <c r="J169" s="46">
        <f t="shared" si="31"/>
        <v>2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4.6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+'28'!J171</f>
        <v>9</v>
      </c>
      <c r="F171" s="71"/>
      <c r="G171" s="46">
        <f t="shared" si="30"/>
        <v>9</v>
      </c>
      <c r="H171" s="78">
        <v>0</v>
      </c>
      <c r="I171" s="76">
        <v>0</v>
      </c>
      <c r="J171" s="46">
        <f t="shared" si="31"/>
        <v>9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65">
      <c r="A173" s="10">
        <v>169</v>
      </c>
      <c r="B173" s="119" t="s">
        <v>1425</v>
      </c>
      <c r="C173" s="19" t="s">
        <v>1422</v>
      </c>
      <c r="D173" s="10" t="s">
        <v>566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4.6" x14ac:dyDescent="0.65">
      <c r="A174" s="10">
        <v>170</v>
      </c>
      <c r="B174" s="10" t="s">
        <v>978</v>
      </c>
      <c r="C174" s="19" t="s">
        <v>1400</v>
      </c>
      <c r="D174" s="10" t="s">
        <v>566</v>
      </c>
      <c r="E174" s="64">
        <f>+'28'!J174</f>
        <v>19</v>
      </c>
      <c r="F174" s="71"/>
      <c r="G174" s="46">
        <f t="shared" ref="G174" si="32">E174+F174</f>
        <v>19</v>
      </c>
      <c r="H174" s="78">
        <v>0</v>
      </c>
      <c r="I174" s="76">
        <v>0</v>
      </c>
      <c r="J174" s="46">
        <f t="shared" ref="J174" si="33">+G174-H174-K174-I174</f>
        <v>19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+'28'!J175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7</v>
      </c>
      <c r="K175" s="72">
        <v>4</v>
      </c>
      <c r="L175" s="15">
        <v>50</v>
      </c>
      <c r="M175" s="65">
        <f>+L175*K175</f>
        <v>200</v>
      </c>
      <c r="N175" s="17" t="s">
        <v>16</v>
      </c>
      <c r="O175" s="18"/>
      <c r="P175" s="104">
        <f>SUM(M175-O175)</f>
        <v>200</v>
      </c>
      <c r="Q175" s="90">
        <v>29.96</v>
      </c>
      <c r="R175" s="43">
        <f>+K175*Q175</f>
        <v>119.84</v>
      </c>
    </row>
    <row r="176" spans="1:18" ht="24.6" x14ac:dyDescent="0.65">
      <c r="A176" s="10">
        <v>172</v>
      </c>
      <c r="B176" s="119" t="s">
        <v>1424</v>
      </c>
      <c r="C176" s="19" t="s">
        <v>1423</v>
      </c>
      <c r="D176" s="10" t="s">
        <v>434</v>
      </c>
      <c r="E176" s="64">
        <f>+'28'!J176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4.6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2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04">
        <f t="shared" si="35"/>
        <v>35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4.6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4.6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+'28'!J184</f>
        <v>2</v>
      </c>
      <c r="F184" s="71"/>
      <c r="G184" s="46">
        <f t="shared" si="30"/>
        <v>2</v>
      </c>
      <c r="H184" s="78">
        <v>0</v>
      </c>
      <c r="I184" s="76">
        <v>0</v>
      </c>
      <c r="J184" s="46">
        <f t="shared" si="31"/>
        <v>2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+'28'!J185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1387</v>
      </c>
      <c r="D186" s="10" t="s">
        <v>566</v>
      </c>
      <c r="E186" s="64">
        <v>1</v>
      </c>
      <c r="F186" s="71"/>
      <c r="G186" s="46">
        <f t="shared" si="30"/>
        <v>1</v>
      </c>
      <c r="H186" s="78">
        <v>0</v>
      </c>
      <c r="I186" s="76">
        <v>0</v>
      </c>
      <c r="J186" s="46">
        <f t="shared" si="31"/>
        <v>0</v>
      </c>
      <c r="K186" s="72">
        <v>1</v>
      </c>
      <c r="L186" s="20">
        <v>15</v>
      </c>
      <c r="M186" s="65">
        <f t="shared" si="34"/>
        <v>15</v>
      </c>
      <c r="N186" s="17" t="s">
        <v>16</v>
      </c>
      <c r="O186" s="18"/>
      <c r="P186" s="104">
        <f t="shared" si="35"/>
        <v>15</v>
      </c>
      <c r="Q186" s="90">
        <v>3.5</v>
      </c>
      <c r="R186" s="43">
        <f t="shared" ref="R186" si="37">+K186*Q186</f>
        <v>3.5</v>
      </c>
    </row>
    <row r="187" spans="1:18" ht="24" customHeight="1" x14ac:dyDescent="0.65">
      <c r="A187" s="10">
        <v>183</v>
      </c>
      <c r="B187" s="119" t="s">
        <v>1426</v>
      </c>
      <c r="C187" s="19" t="s">
        <v>1395</v>
      </c>
      <c r="D187" s="10" t="s">
        <v>566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" customHeight="1" x14ac:dyDescent="0.65">
      <c r="A188" s="10">
        <v>184</v>
      </c>
      <c r="B188" s="119" t="s">
        <v>1427</v>
      </c>
      <c r="C188" s="19" t="s">
        <v>1396</v>
      </c>
      <c r="D188" s="10" t="s">
        <v>566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" customHeight="1" x14ac:dyDescent="0.65">
      <c r="A189" s="10">
        <v>185</v>
      </c>
      <c r="B189" s="119" t="s">
        <v>1428</v>
      </c>
      <c r="C189" s="19" t="s">
        <v>1397</v>
      </c>
      <c r="D189" s="10" t="s">
        <v>566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4.6" x14ac:dyDescent="0.65">
      <c r="A190" s="10">
        <v>186</v>
      </c>
      <c r="B190" s="119" t="s">
        <v>1206</v>
      </c>
      <c r="C190" s="19" t="s">
        <v>1386</v>
      </c>
      <c r="D190" s="10" t="s">
        <v>606</v>
      </c>
      <c r="E190" s="64">
        <f>+'28'!J190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+'28'!J193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+'28'!J194</f>
        <v>1</v>
      </c>
      <c r="F194" s="71"/>
      <c r="G194" s="46">
        <f t="shared" si="30"/>
        <v>1</v>
      </c>
      <c r="H194" s="78">
        <v>0</v>
      </c>
      <c r="I194" s="76">
        <v>0</v>
      </c>
      <c r="J194" s="46">
        <f t="shared" si="31"/>
        <v>0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4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+'28'!J196</f>
        <v>4</v>
      </c>
      <c r="F196" s="71"/>
      <c r="G196" s="46">
        <f t="shared" si="30"/>
        <v>4</v>
      </c>
      <c r="H196" s="78">
        <v>0</v>
      </c>
      <c r="I196" s="76">
        <v>0</v>
      </c>
      <c r="J196" s="46">
        <f t="shared" si="31"/>
        <v>3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04">
        <f t="shared" si="35"/>
        <v>120</v>
      </c>
      <c r="Q196" s="90">
        <v>73</v>
      </c>
      <c r="R196" s="43">
        <f t="shared" si="36"/>
        <v>73</v>
      </c>
    </row>
    <row r="197" spans="1:18" ht="26.4" customHeight="1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+'28'!J198</f>
        <v>10</v>
      </c>
      <c r="F198" s="71"/>
      <c r="G198" s="46">
        <f t="shared" si="30"/>
        <v>10</v>
      </c>
      <c r="H198" s="78">
        <v>0</v>
      </c>
      <c r="I198" s="76">
        <v>0</v>
      </c>
      <c r="J198" s="46">
        <f t="shared" si="31"/>
        <v>6</v>
      </c>
      <c r="K198" s="72">
        <v>4</v>
      </c>
      <c r="L198" s="20">
        <v>150</v>
      </c>
      <c r="M198" s="65">
        <f t="shared" si="34"/>
        <v>600</v>
      </c>
      <c r="N198" s="17" t="s">
        <v>16</v>
      </c>
      <c r="O198" s="18"/>
      <c r="P198" s="104">
        <f t="shared" si="35"/>
        <v>600</v>
      </c>
      <c r="Q198" s="90">
        <v>64.38</v>
      </c>
      <c r="R198" s="43">
        <f t="shared" si="36"/>
        <v>257.52</v>
      </c>
    </row>
    <row r="199" spans="1:18" ht="24.6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4.6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4.6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4.6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4.6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4.6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4.6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v>16</v>
      </c>
      <c r="F205" s="71"/>
      <c r="G205" s="46">
        <f t="shared" si="30"/>
        <v>16</v>
      </c>
      <c r="H205" s="78">
        <v>0</v>
      </c>
      <c r="I205" s="76">
        <v>0</v>
      </c>
      <c r="J205" s="46">
        <f t="shared" si="31"/>
        <v>14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04">
        <f t="shared" si="35"/>
        <v>110</v>
      </c>
      <c r="Q205" s="90">
        <v>40</v>
      </c>
      <c r="R205" s="43">
        <f t="shared" si="36"/>
        <v>80</v>
      </c>
    </row>
    <row r="206" spans="1:18" ht="24.6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1398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+'28'!J209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+'28'!J215</f>
        <v>239</v>
      </c>
      <c r="F215" s="71"/>
      <c r="G215" s="46">
        <f t="shared" si="30"/>
        <v>239</v>
      </c>
      <c r="H215" s="78">
        <v>0</v>
      </c>
      <c r="I215" s="76">
        <v>0</v>
      </c>
      <c r="J215" s="46">
        <f t="shared" si="31"/>
        <v>239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4.6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+'28'!J216</f>
        <v>102</v>
      </c>
      <c r="F216" s="71"/>
      <c r="G216" s="46">
        <f t="shared" si="30"/>
        <v>102</v>
      </c>
      <c r="H216" s="78">
        <v>0</v>
      </c>
      <c r="I216" s="76">
        <v>0</v>
      </c>
      <c r="J216" s="46">
        <f t="shared" si="31"/>
        <v>102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4.6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+'28'!J217</f>
        <v>6</v>
      </c>
      <c r="F217" s="71"/>
      <c r="G217" s="46">
        <f t="shared" si="30"/>
        <v>6</v>
      </c>
      <c r="H217" s="78">
        <v>0</v>
      </c>
      <c r="I217" s="76">
        <v>0</v>
      </c>
      <c r="J217" s="46">
        <f t="shared" si="31"/>
        <v>6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4.6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4.6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4.6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4.6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4.6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+'28'!J223</f>
        <v>258</v>
      </c>
      <c r="F223" s="71"/>
      <c r="G223" s="46">
        <f t="shared" si="30"/>
        <v>258</v>
      </c>
      <c r="H223" s="78">
        <v>0</v>
      </c>
      <c r="I223" s="76">
        <v>0</v>
      </c>
      <c r="J223" s="46">
        <f t="shared" si="31"/>
        <v>258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4.6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4.6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+'28'!J225</f>
        <v>100</v>
      </c>
      <c r="F225" s="71"/>
      <c r="G225" s="46">
        <f t="shared" si="30"/>
        <v>100</v>
      </c>
      <c r="H225" s="78">
        <v>0</v>
      </c>
      <c r="I225" s="76">
        <v>0</v>
      </c>
      <c r="J225" s="46">
        <f t="shared" si="31"/>
        <v>100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4.6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+'28'!J226</f>
        <v>146</v>
      </c>
      <c r="F226" s="71"/>
      <c r="G226" s="46">
        <f t="shared" si="30"/>
        <v>146</v>
      </c>
      <c r="H226" s="78">
        <v>0</v>
      </c>
      <c r="I226" s="76">
        <v>0</v>
      </c>
      <c r="J226" s="46">
        <f t="shared" si="31"/>
        <v>146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4.6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4.6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4.6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4.6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4.6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4.6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4.6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4.6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4.6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+'28'!J235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4.6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4.6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4.6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4.6" x14ac:dyDescent="0.65">
      <c r="A242" s="10">
        <v>238</v>
      </c>
      <c r="B242" s="10"/>
      <c r="C242" s="137" t="s">
        <v>1444</v>
      </c>
      <c r="D242" s="10" t="s">
        <v>805</v>
      </c>
      <c r="E242" s="64">
        <f>+'28'!J242</f>
        <v>1</v>
      </c>
      <c r="F242" s="71"/>
      <c r="G242" s="46">
        <f t="shared" si="42"/>
        <v>1</v>
      </c>
      <c r="H242" s="78">
        <v>0</v>
      </c>
      <c r="I242" s="76">
        <v>0</v>
      </c>
      <c r="J242" s="46">
        <f t="shared" si="43"/>
        <v>1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1446</v>
      </c>
      <c r="D243" s="10" t="s">
        <v>434</v>
      </c>
      <c r="E243" s="64">
        <f>+'28'!J243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1448</v>
      </c>
      <c r="D244" s="10" t="s">
        <v>434</v>
      </c>
      <c r="E244" s="64">
        <f>+'28'!J244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4.6" x14ac:dyDescent="0.65">
      <c r="A245" s="10">
        <v>241</v>
      </c>
      <c r="B245" s="10"/>
      <c r="C245" s="19"/>
      <c r="D245" s="10"/>
      <c r="E245" s="64">
        <f>+'28'!J245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4.6" x14ac:dyDescent="0.65">
      <c r="A246" s="10">
        <v>242</v>
      </c>
      <c r="B246" s="10"/>
      <c r="C246" s="19"/>
      <c r="D246" s="10"/>
      <c r="E246" s="64">
        <f>+'28'!J246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>
        <f>+'28'!J247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4.6" x14ac:dyDescent="0.65">
      <c r="A248" s="10">
        <v>244</v>
      </c>
      <c r="B248" s="10"/>
      <c r="C248" s="19"/>
      <c r="D248" s="10"/>
      <c r="E248" s="64">
        <f>+'28'!J248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>
        <f>+'28'!J249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>
        <f>+'28'!J250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>
        <f>+'28'!J251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>
        <f>+'28'!J252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>
        <f>+'28'!J253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>
        <f>+'28'!J254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>
        <f>+'28'!J255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>
        <f>+'28'!J256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4.6" x14ac:dyDescent="0.65">
      <c r="A257" s="10">
        <v>253</v>
      </c>
      <c r="B257" s="10"/>
      <c r="C257" s="19"/>
      <c r="D257" s="10"/>
      <c r="E257" s="64">
        <f>+'28'!J257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2" ht="24.6" x14ac:dyDescent="0.65">
      <c r="A258" s="10">
        <v>254</v>
      </c>
      <c r="B258" s="10"/>
      <c r="C258" s="19"/>
      <c r="D258" s="10"/>
      <c r="E258" s="64">
        <f>+'28'!J258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2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7844.49</v>
      </c>
      <c r="S260" s="75"/>
    </row>
    <row r="261" spans="1:22" ht="25.5" customHeight="1" x14ac:dyDescent="0.6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22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20595</v>
      </c>
    </row>
    <row r="263" spans="1:22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3165</v>
      </c>
      <c r="O264" s="2">
        <v>250</v>
      </c>
      <c r="P264" s="2">
        <v>1500</v>
      </c>
      <c r="Q264" s="2">
        <v>170</v>
      </c>
      <c r="R264" s="2">
        <v>200</v>
      </c>
      <c r="S264" s="2">
        <v>250</v>
      </c>
      <c r="T264" s="2">
        <v>220</v>
      </c>
      <c r="U264" s="2">
        <v>175</v>
      </c>
      <c r="V264" s="2">
        <v>400</v>
      </c>
    </row>
    <row r="265" spans="1:22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6790</v>
      </c>
      <c r="P267" s="122" t="s">
        <v>1434</v>
      </c>
      <c r="Q267" s="123" t="s">
        <v>1435</v>
      </c>
      <c r="R267" s="124" t="s">
        <v>1436</v>
      </c>
    </row>
    <row r="268" spans="1:22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10640</v>
      </c>
      <c r="P268" s="125"/>
      <c r="Q268" s="125"/>
      <c r="R268" s="125"/>
    </row>
    <row r="269" spans="1:22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10640</v>
      </c>
      <c r="P269" s="125"/>
      <c r="Q269" s="125"/>
      <c r="R269" s="125"/>
    </row>
    <row r="270" spans="1:22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/>
    </row>
    <row r="271" spans="1:22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  <c r="P271" s="126"/>
      <c r="Q271" s="126"/>
      <c r="R271" s="126"/>
    </row>
    <row r="272" spans="1:22" x14ac:dyDescent="0.6">
      <c r="J272" s="2"/>
      <c r="L272" s="2"/>
      <c r="P272" s="126"/>
      <c r="Q272" s="126"/>
      <c r="R272" s="126"/>
    </row>
    <row r="273" spans="10:18" ht="24.6" x14ac:dyDescent="0.65">
      <c r="J273" s="2"/>
      <c r="L273" s="73" t="s">
        <v>272</v>
      </c>
      <c r="M273" s="2" t="s">
        <v>307</v>
      </c>
      <c r="P273" s="127"/>
      <c r="Q273" s="127"/>
      <c r="R273" s="127"/>
    </row>
    <row r="274" spans="10:18" x14ac:dyDescent="0.6">
      <c r="J274" s="2"/>
      <c r="L274" s="2"/>
      <c r="P274" s="128">
        <f>SUM(P268:P273)</f>
        <v>0</v>
      </c>
      <c r="Q274" s="128">
        <f>SUM(Q268:Q273)</f>
        <v>0</v>
      </c>
      <c r="R274" s="128">
        <f>SUM(R268:R273)</f>
        <v>0</v>
      </c>
    </row>
    <row r="275" spans="10:18" x14ac:dyDescent="0.6">
      <c r="J275" s="2"/>
      <c r="L275" s="2"/>
      <c r="P275" s="129" t="s">
        <v>1437</v>
      </c>
      <c r="Q275" s="130">
        <f>Q274*30/100</f>
        <v>0</v>
      </c>
      <c r="R275" s="130">
        <f>R274*30/100</f>
        <v>0</v>
      </c>
    </row>
    <row r="276" spans="10:18" x14ac:dyDescent="0.6">
      <c r="J276" s="2"/>
      <c r="L276" s="2"/>
      <c r="P276" s="129" t="s">
        <v>1438</v>
      </c>
      <c r="Q276" s="130">
        <f>Q275*7/100</f>
        <v>0</v>
      </c>
      <c r="R276" s="130">
        <f>R275*7/100</f>
        <v>0</v>
      </c>
    </row>
    <row r="277" spans="10:18" x14ac:dyDescent="0.6">
      <c r="J277" s="2"/>
      <c r="L277" s="2"/>
      <c r="P277" s="131" t="s">
        <v>5</v>
      </c>
      <c r="Q277" s="132">
        <f>Q274-Q275-Q276</f>
        <v>0</v>
      </c>
      <c r="R277" s="132">
        <f>R274-R275-R276</f>
        <v>0</v>
      </c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W346"/>
  <sheetViews>
    <sheetView zoomScale="70" zoomScaleNormal="70" workbookViewId="0">
      <pane xSplit="10" ySplit="4" topLeftCell="M5" activePane="bottomRight" state="frozen"/>
      <selection activeCell="C245" sqref="C245"/>
      <selection pane="topRight" activeCell="C245" sqref="C245"/>
      <selection pane="bottomLeft" activeCell="C245" sqref="C245"/>
      <selection pane="bottomRight" activeCell="P115" sqref="P115:P217"/>
    </sheetView>
  </sheetViews>
  <sheetFormatPr defaultColWidth="9" defaultRowHeight="24" x14ac:dyDescent="0.6"/>
  <cols>
    <col min="1" max="1" width="6.69921875" style="2" customWidth="1"/>
    <col min="2" max="2" width="15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4" style="2" bestFit="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78" t="s">
        <v>1431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Q2" s="93"/>
    </row>
    <row r="3" spans="1:18" s="5" customFormat="1" ht="26.4" customHeight="1" x14ac:dyDescent="0.7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4" x14ac:dyDescent="0.7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+'29'!J5</f>
        <v>58</v>
      </c>
      <c r="F5" s="71">
        <v>100</v>
      </c>
      <c r="G5" s="46">
        <f t="shared" ref="G5:G26" si="0">E5+F5</f>
        <v>158</v>
      </c>
      <c r="H5" s="78">
        <v>0</v>
      </c>
      <c r="I5" s="76">
        <v>0</v>
      </c>
      <c r="J5" s="46">
        <f t="shared" ref="J5:J26" si="1">+G5-H5-K5-I5</f>
        <v>132</v>
      </c>
      <c r="K5" s="72">
        <v>26</v>
      </c>
      <c r="L5" s="15">
        <v>50</v>
      </c>
      <c r="M5" s="65">
        <f>+L5*K5</f>
        <v>1300</v>
      </c>
      <c r="N5" s="17" t="s">
        <v>16</v>
      </c>
      <c r="O5" s="18">
        <v>200</v>
      </c>
      <c r="P5" s="104">
        <f>SUM(M5-O5)</f>
        <v>1100</v>
      </c>
      <c r="Q5" s="90">
        <v>22.48</v>
      </c>
      <c r="R5" s="43">
        <f>+K5*Q5</f>
        <v>584.48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+'29'!J6</f>
        <v>178</v>
      </c>
      <c r="F6" s="71">
        <v>100</v>
      </c>
      <c r="G6" s="46">
        <f t="shared" si="0"/>
        <v>278</v>
      </c>
      <c r="H6" s="78">
        <v>0</v>
      </c>
      <c r="I6" s="76">
        <v>0</v>
      </c>
      <c r="J6" s="46">
        <f t="shared" si="1"/>
        <v>193</v>
      </c>
      <c r="K6" s="72">
        <v>85</v>
      </c>
      <c r="L6" s="15">
        <v>100</v>
      </c>
      <c r="M6" s="65">
        <f t="shared" ref="M6:M80" si="2">+L6*K6</f>
        <v>8500</v>
      </c>
      <c r="N6" s="17" t="s">
        <v>16</v>
      </c>
      <c r="O6" s="18">
        <v>400</v>
      </c>
      <c r="P6" s="104">
        <f t="shared" ref="P6:P80" si="3">SUM(M6-O6)</f>
        <v>8100</v>
      </c>
      <c r="Q6" s="90">
        <v>39.29</v>
      </c>
      <c r="R6" s="43">
        <f t="shared" ref="R6:R80" si="4">+K6*Q6</f>
        <v>3339.65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+'29'!J11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10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4">
        <f t="shared" si="3"/>
        <v>50</v>
      </c>
      <c r="Q11" s="90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+'29'!J14</f>
        <v>7</v>
      </c>
      <c r="F14" s="71"/>
      <c r="G14" s="46">
        <f t="shared" si="0"/>
        <v>7</v>
      </c>
      <c r="H14" s="78">
        <v>0</v>
      </c>
      <c r="I14" s="76">
        <v>0</v>
      </c>
      <c r="J14" s="46">
        <f t="shared" si="1"/>
        <v>6</v>
      </c>
      <c r="K14" s="72">
        <v>1</v>
      </c>
      <c r="L14" s="15">
        <v>50</v>
      </c>
      <c r="M14" s="65">
        <f t="shared" si="2"/>
        <v>50</v>
      </c>
      <c r="N14" s="17" t="s">
        <v>16</v>
      </c>
      <c r="O14" s="18"/>
      <c r="P14" s="104">
        <f t="shared" si="3"/>
        <v>50</v>
      </c>
      <c r="Q14" s="90">
        <v>21.22</v>
      </c>
      <c r="R14" s="43">
        <f t="shared" si="4"/>
        <v>21.22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+'29'!J18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+'29'!J19</f>
        <v>5</v>
      </c>
      <c r="F19" s="71"/>
      <c r="G19" s="46">
        <f t="shared" si="0"/>
        <v>5</v>
      </c>
      <c r="H19" s="78">
        <v>0</v>
      </c>
      <c r="I19" s="76">
        <v>0</v>
      </c>
      <c r="J19" s="46">
        <f t="shared" si="1"/>
        <v>5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+'29'!J20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5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4">
        <f t="shared" si="3"/>
        <v>65</v>
      </c>
      <c r="Q20" s="90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v>80</v>
      </c>
      <c r="F22" s="71"/>
      <c r="G22" s="46">
        <f t="shared" si="0"/>
        <v>80</v>
      </c>
      <c r="H22" s="78">
        <v>0</v>
      </c>
      <c r="I22" s="76">
        <v>0</v>
      </c>
      <c r="J22" s="46">
        <f t="shared" si="1"/>
        <v>60</v>
      </c>
      <c r="K22" s="72">
        <v>20</v>
      </c>
      <c r="L22" s="20">
        <v>100</v>
      </c>
      <c r="M22" s="65">
        <f t="shared" si="2"/>
        <v>2000</v>
      </c>
      <c r="N22" s="17" t="s">
        <v>16</v>
      </c>
      <c r="O22" s="18">
        <v>400</v>
      </c>
      <c r="P22" s="104">
        <f t="shared" si="3"/>
        <v>1600</v>
      </c>
      <c r="Q22" s="90">
        <v>26.6</v>
      </c>
      <c r="R22" s="43">
        <f t="shared" si="4"/>
        <v>532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+'29'!J23</f>
        <v>4</v>
      </c>
      <c r="F23" s="71"/>
      <c r="G23" s="46">
        <f t="shared" si="0"/>
        <v>4</v>
      </c>
      <c r="H23" s="78">
        <v>0</v>
      </c>
      <c r="I23" s="76">
        <v>0</v>
      </c>
      <c r="J23" s="46">
        <f t="shared" si="1"/>
        <v>4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+'29'!J26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+'29'!J27</f>
        <v>1</v>
      </c>
      <c r="F27" s="71"/>
      <c r="G27" s="46">
        <f t="shared" ref="G27:G93" si="5">E27+F27</f>
        <v>1</v>
      </c>
      <c r="H27" s="78">
        <v>0</v>
      </c>
      <c r="I27" s="76">
        <v>0</v>
      </c>
      <c r="J27" s="46">
        <f t="shared" ref="J27:J93" si="6">+G27-H27-K27-I27</f>
        <v>1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+'29'!J28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4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/>
      <c r="P28" s="104">
        <f t="shared" si="3"/>
        <v>400</v>
      </c>
      <c r="Q28" s="90">
        <v>31.97</v>
      </c>
      <c r="R28" s="43">
        <f t="shared" si="4"/>
        <v>127.88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+'29'!J30</f>
        <v>8</v>
      </c>
      <c r="F30" s="71"/>
      <c r="G30" s="46">
        <f t="shared" si="5"/>
        <v>8</v>
      </c>
      <c r="H30" s="78">
        <v>0</v>
      </c>
      <c r="I30" s="76">
        <v>0</v>
      </c>
      <c r="J30" s="46">
        <f t="shared" si="6"/>
        <v>8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+'29'!J31</f>
        <v>34</v>
      </c>
      <c r="F31" s="71">
        <v>57</v>
      </c>
      <c r="G31" s="46">
        <f t="shared" si="5"/>
        <v>91</v>
      </c>
      <c r="H31" s="78">
        <v>0</v>
      </c>
      <c r="I31" s="76">
        <v>0</v>
      </c>
      <c r="J31" s="46">
        <f t="shared" si="6"/>
        <v>47</v>
      </c>
      <c r="K31" s="72">
        <v>44</v>
      </c>
      <c r="L31" s="15">
        <v>100</v>
      </c>
      <c r="M31" s="65">
        <f t="shared" si="2"/>
        <v>4400</v>
      </c>
      <c r="N31" s="17" t="s">
        <v>16</v>
      </c>
      <c r="O31" s="18">
        <v>1700</v>
      </c>
      <c r="P31" s="104">
        <f t="shared" si="3"/>
        <v>2700</v>
      </c>
      <c r="Q31" s="90">
        <v>38.46</v>
      </c>
      <c r="R31" s="43">
        <f t="shared" si="4"/>
        <v>1692.24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+'29'!J32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+'29'!J33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+'29'!J38</f>
        <v>2</v>
      </c>
      <c r="F38" s="71"/>
      <c r="G38" s="46">
        <f t="shared" si="5"/>
        <v>2</v>
      </c>
      <c r="H38" s="78">
        <v>0</v>
      </c>
      <c r="I38" s="76">
        <v>0</v>
      </c>
      <c r="J38" s="46">
        <f t="shared" si="6"/>
        <v>2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10</v>
      </c>
      <c r="P39" s="104">
        <f t="shared" si="3"/>
        <v>40</v>
      </c>
      <c r="Q39" s="90">
        <v>27.84</v>
      </c>
      <c r="R39" s="43">
        <f t="shared" si="4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+'29'!J40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7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4">
        <f t="shared" si="3"/>
        <v>50</v>
      </c>
      <c r="Q40" s="90">
        <v>27.12</v>
      </c>
      <c r="R40" s="43">
        <f t="shared" si="4"/>
        <v>27.12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+'29'!J41</f>
        <v>7</v>
      </c>
      <c r="F41" s="71"/>
      <c r="G41" s="46">
        <f t="shared" si="5"/>
        <v>7</v>
      </c>
      <c r="H41" s="78">
        <v>0</v>
      </c>
      <c r="I41" s="76">
        <v>0</v>
      </c>
      <c r="J41" s="46">
        <f t="shared" si="6"/>
        <v>5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50</v>
      </c>
      <c r="P41" s="104">
        <f t="shared" si="3"/>
        <v>50</v>
      </c>
      <c r="Q41" s="90">
        <v>15.42</v>
      </c>
      <c r="R41" s="43">
        <f t="shared" si="4"/>
        <v>30.84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+'29'!J46</f>
        <v>11</v>
      </c>
      <c r="F46" s="71"/>
      <c r="G46" s="46">
        <f t="shared" si="5"/>
        <v>11</v>
      </c>
      <c r="H46" s="78">
        <v>0</v>
      </c>
      <c r="I46" s="76">
        <v>0</v>
      </c>
      <c r="J46" s="46">
        <f t="shared" si="6"/>
        <v>11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+'29'!J47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4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>
        <v>50</v>
      </c>
      <c r="P47" s="104">
        <f t="shared" si="3"/>
        <v>50</v>
      </c>
      <c r="Q47" s="90">
        <v>19.21</v>
      </c>
      <c r="R47" s="43">
        <f t="shared" si="4"/>
        <v>38.42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+'29'!J48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+'29'!J49</f>
        <v>15</v>
      </c>
      <c r="F49" s="71"/>
      <c r="G49" s="46">
        <f t="shared" si="5"/>
        <v>15</v>
      </c>
      <c r="H49" s="78">
        <v>0</v>
      </c>
      <c r="I49" s="76">
        <v>0</v>
      </c>
      <c r="J49" s="46">
        <f t="shared" si="6"/>
        <v>14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>SUM(M49-O49)</f>
        <v>50</v>
      </c>
      <c r="Q49" s="90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+'29'!J50</f>
        <v>14</v>
      </c>
      <c r="F50" s="71"/>
      <c r="G50" s="46">
        <f t="shared" si="5"/>
        <v>14</v>
      </c>
      <c r="H50" s="78">
        <v>0</v>
      </c>
      <c r="I50" s="76">
        <v>0</v>
      </c>
      <c r="J50" s="46">
        <f t="shared" si="6"/>
        <v>13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4">
        <f t="shared" si="3"/>
        <v>50</v>
      </c>
      <c r="Q50" s="90">
        <v>21.81</v>
      </c>
      <c r="R50" s="43">
        <f t="shared" si="4"/>
        <v>21.81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+'29'!J51</f>
        <v>9</v>
      </c>
      <c r="F51" s="71"/>
      <c r="G51" s="46">
        <f t="shared" si="5"/>
        <v>9</v>
      </c>
      <c r="H51" s="78">
        <v>0</v>
      </c>
      <c r="I51" s="76">
        <v>0</v>
      </c>
      <c r="J51" s="46">
        <f t="shared" si="6"/>
        <v>8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4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+'29'!J53</f>
        <v>0</v>
      </c>
      <c r="F53" s="71">
        <v>10</v>
      </c>
      <c r="G53" s="46">
        <f t="shared" si="5"/>
        <v>10</v>
      </c>
      <c r="H53" s="78">
        <v>0</v>
      </c>
      <c r="I53" s="76">
        <v>0</v>
      </c>
      <c r="J53" s="46">
        <f t="shared" si="6"/>
        <v>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4">
        <f>SUM(M53-O53)</f>
        <v>50</v>
      </c>
      <c r="Q53" s="90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+'29'!J55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+'29'!J56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+'29'!J59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+'29'!J63</f>
        <v>3</v>
      </c>
      <c r="F63" s="71"/>
      <c r="G63" s="46">
        <f t="shared" si="5"/>
        <v>3</v>
      </c>
      <c r="H63" s="78">
        <v>0</v>
      </c>
      <c r="I63" s="76">
        <v>0</v>
      </c>
      <c r="J63" s="46">
        <f t="shared" si="6"/>
        <v>3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+'29'!J64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+'29'!J65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4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>
        <v>100</v>
      </c>
      <c r="P65" s="23">
        <f t="shared" si="3"/>
        <v>0</v>
      </c>
      <c r="Q65" s="90">
        <v>22.49</v>
      </c>
      <c r="R65" s="43">
        <f t="shared" si="4"/>
        <v>44.98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+'29'!J66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0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04">
        <f t="shared" si="3"/>
        <v>100</v>
      </c>
      <c r="Q66" s="90">
        <v>23.12</v>
      </c>
      <c r="R66" s="43">
        <f t="shared" si="4"/>
        <v>46.24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+'29'!J68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+'29'!J73</f>
        <v>4</v>
      </c>
      <c r="F73" s="71"/>
      <c r="G73" s="46">
        <f t="shared" si="5"/>
        <v>4</v>
      </c>
      <c r="H73" s="78">
        <v>0</v>
      </c>
      <c r="I73" s="76">
        <v>0</v>
      </c>
      <c r="J73" s="46">
        <f t="shared" si="6"/>
        <v>4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+'29'!J74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65">
      <c r="A76" s="10">
        <v>72</v>
      </c>
      <c r="B76" s="119" t="s">
        <v>1402</v>
      </c>
      <c r="C76" s="19" t="s">
        <v>1401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>
        <f>+'29'!J77</f>
        <v>0</v>
      </c>
      <c r="F77" s="71">
        <v>5</v>
      </c>
      <c r="G77" s="46">
        <f t="shared" si="5"/>
        <v>5</v>
      </c>
      <c r="H77" s="78">
        <v>0</v>
      </c>
      <c r="I77" s="76">
        <v>0</v>
      </c>
      <c r="J77" s="46">
        <f t="shared" si="6"/>
        <v>2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>
        <v>150</v>
      </c>
      <c r="P77" s="23">
        <f t="shared" si="3"/>
        <v>0</v>
      </c>
      <c r="Q77" s="90">
        <v>25.15</v>
      </c>
      <c r="R77" s="43">
        <f t="shared" si="4"/>
        <v>75.449999999999989</v>
      </c>
    </row>
    <row r="78" spans="1:18" ht="24.6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>
        <f>+'29'!J79</f>
        <v>3</v>
      </c>
      <c r="F79" s="71"/>
      <c r="G79" s="46">
        <f t="shared" si="5"/>
        <v>3</v>
      </c>
      <c r="H79" s="78">
        <v>0</v>
      </c>
      <c r="I79" s="76">
        <v>0</v>
      </c>
      <c r="J79" s="46">
        <f t="shared" si="6"/>
        <v>1</v>
      </c>
      <c r="K79" s="72">
        <v>2</v>
      </c>
      <c r="L79" s="21">
        <v>35</v>
      </c>
      <c r="M79" s="65">
        <f t="shared" si="2"/>
        <v>70</v>
      </c>
      <c r="N79" s="17" t="s">
        <v>16</v>
      </c>
      <c r="O79" s="18">
        <v>20</v>
      </c>
      <c r="P79" s="104">
        <f t="shared" si="3"/>
        <v>50</v>
      </c>
      <c r="Q79" s="90">
        <v>30.84</v>
      </c>
      <c r="R79" s="43">
        <f t="shared" si="4"/>
        <v>61.68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>
        <f>+'29'!J80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>
        <f>+'29'!J81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9" t="s">
        <v>1332</v>
      </c>
      <c r="C82" s="19" t="s">
        <v>1388</v>
      </c>
      <c r="D82" s="10" t="s">
        <v>566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4.6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9" t="s">
        <v>1404</v>
      </c>
      <c r="C86" s="19" t="s">
        <v>1403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1429</v>
      </c>
      <c r="D87" s="10" t="s">
        <v>434</v>
      </c>
      <c r="E87" s="64">
        <f>+'29'!J87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1430</v>
      </c>
      <c r="D88" s="10" t="s">
        <v>434</v>
      </c>
      <c r="E88" s="64">
        <f>+'29'!J88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1405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4.6" x14ac:dyDescent="0.65">
      <c r="A90" s="10">
        <v>86</v>
      </c>
      <c r="B90" s="119" t="s">
        <v>1407</v>
      </c>
      <c r="C90" s="19" t="s">
        <v>1406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4.6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4.6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4.6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0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04">
        <f t="shared" si="8"/>
        <v>35</v>
      </c>
      <c r="Q93" s="90">
        <v>18.63</v>
      </c>
      <c r="R93" s="43">
        <f t="shared" si="9"/>
        <v>18.63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4.6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9" t="s">
        <v>1408</v>
      </c>
      <c r="C99" s="19" t="s">
        <v>1371</v>
      </c>
      <c r="D99" s="10" t="s">
        <v>566</v>
      </c>
      <c r="E99" s="64">
        <f>+'29'!J99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4.6" x14ac:dyDescent="0.65">
      <c r="A100" s="10">
        <v>96</v>
      </c>
      <c r="B100" s="119" t="s">
        <v>1409</v>
      </c>
      <c r="C100" s="19" t="s">
        <v>1384</v>
      </c>
      <c r="D100" s="10" t="s">
        <v>434</v>
      </c>
      <c r="E100" s="64">
        <f>+'29'!J100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4.6" x14ac:dyDescent="0.65">
      <c r="A101" s="10">
        <v>97</v>
      </c>
      <c r="B101" s="119" t="s">
        <v>1410</v>
      </c>
      <c r="C101" s="19" t="s">
        <v>1385</v>
      </c>
      <c r="D101" s="10" t="s">
        <v>434</v>
      </c>
      <c r="E101" s="64">
        <f>+'29'!J101</f>
        <v>3</v>
      </c>
      <c r="F101" s="71"/>
      <c r="G101" s="46">
        <f t="shared" si="23"/>
        <v>3</v>
      </c>
      <c r="H101" s="78">
        <v>0</v>
      </c>
      <c r="I101" s="76">
        <v>0</v>
      </c>
      <c r="J101" s="46">
        <f t="shared" si="24"/>
        <v>3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1399</v>
      </c>
      <c r="D102" s="10" t="s">
        <v>566</v>
      </c>
      <c r="E102" s="64">
        <f>+'29'!J102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5" customHeight="1" x14ac:dyDescent="0.65">
      <c r="A103" s="10">
        <v>99</v>
      </c>
      <c r="B103" s="119" t="s">
        <v>1411</v>
      </c>
      <c r="C103" s="19" t="s">
        <v>1392</v>
      </c>
      <c r="D103" s="10" t="s">
        <v>1393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65">
      <c r="A104" s="10">
        <v>100</v>
      </c>
      <c r="B104" s="119" t="s">
        <v>1412</v>
      </c>
      <c r="C104" s="19" t="s">
        <v>1391</v>
      </c>
      <c r="D104" s="10" t="s">
        <v>1393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65">
      <c r="A105" s="10">
        <v>101</v>
      </c>
      <c r="B105" s="119" t="s">
        <v>1413</v>
      </c>
      <c r="C105" s="19" t="s">
        <v>1394</v>
      </c>
      <c r="D105" s="10" t="s">
        <v>566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4.6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+'29'!J109</f>
        <v>2</v>
      </c>
      <c r="F109" s="71"/>
      <c r="G109" s="46">
        <f t="shared" si="23"/>
        <v>2</v>
      </c>
      <c r="H109" s="78">
        <v>0</v>
      </c>
      <c r="I109" s="76">
        <v>0</v>
      </c>
      <c r="J109" s="46">
        <f t="shared" si="24"/>
        <v>2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+'29'!J110</f>
        <v>1</v>
      </c>
      <c r="F110" s="71"/>
      <c r="G110" s="46">
        <f t="shared" si="23"/>
        <v>1</v>
      </c>
      <c r="H110" s="78">
        <v>0</v>
      </c>
      <c r="I110" s="76">
        <v>0</v>
      </c>
      <c r="J110" s="46">
        <f t="shared" si="24"/>
        <v>1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+'29'!J111</f>
        <v>6</v>
      </c>
      <c r="F111" s="71"/>
      <c r="G111" s="46">
        <f t="shared" si="23"/>
        <v>6</v>
      </c>
      <c r="H111" s="78">
        <v>0</v>
      </c>
      <c r="I111" s="76">
        <v>0</v>
      </c>
      <c r="J111" s="46">
        <f t="shared" si="24"/>
        <v>6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+'29'!J112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4.6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+'29'!J113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4.6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+'29'!J115</f>
        <v>21</v>
      </c>
      <c r="F115" s="71"/>
      <c r="G115" s="46">
        <f t="shared" si="23"/>
        <v>21</v>
      </c>
      <c r="H115" s="78">
        <v>0</v>
      </c>
      <c r="I115" s="76">
        <v>0</v>
      </c>
      <c r="J115" s="46">
        <f t="shared" si="24"/>
        <v>18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04">
        <f t="shared" si="8"/>
        <v>180</v>
      </c>
      <c r="Q115" s="90">
        <v>23.61</v>
      </c>
      <c r="R115" s="43">
        <f t="shared" si="9"/>
        <v>70.83</v>
      </c>
    </row>
    <row r="116" spans="1:18" ht="24.6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+'29'!J116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+'29'!J117</f>
        <v>2</v>
      </c>
      <c r="F117" s="71"/>
      <c r="G117" s="46">
        <f t="shared" si="23"/>
        <v>2</v>
      </c>
      <c r="H117" s="78">
        <v>0</v>
      </c>
      <c r="I117" s="76">
        <v>0</v>
      </c>
      <c r="J117" s="46">
        <f t="shared" si="24"/>
        <v>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+'29'!J120</f>
        <v>4</v>
      </c>
      <c r="F120" s="71"/>
      <c r="G120" s="46">
        <f t="shared" si="23"/>
        <v>4</v>
      </c>
      <c r="H120" s="78">
        <v>0</v>
      </c>
      <c r="I120" s="76">
        <v>0</v>
      </c>
      <c r="J120" s="46">
        <f t="shared" si="24"/>
        <v>1</v>
      </c>
      <c r="K120" s="72">
        <v>3</v>
      </c>
      <c r="L120" s="22">
        <v>40</v>
      </c>
      <c r="M120" s="65">
        <f t="shared" si="7"/>
        <v>120</v>
      </c>
      <c r="N120" s="17" t="s">
        <v>16</v>
      </c>
      <c r="O120" s="18">
        <v>15</v>
      </c>
      <c r="P120" s="104">
        <f t="shared" si="8"/>
        <v>105</v>
      </c>
      <c r="Q120" s="90">
        <v>30</v>
      </c>
      <c r="R120" s="43">
        <f t="shared" si="9"/>
        <v>90</v>
      </c>
    </row>
    <row r="121" spans="1:18" ht="24.6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4.6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+'29'!J123</f>
        <v>5</v>
      </c>
      <c r="F123" s="71"/>
      <c r="G123" s="46">
        <f t="shared" si="23"/>
        <v>5</v>
      </c>
      <c r="H123" s="78">
        <v>0</v>
      </c>
      <c r="I123" s="76">
        <v>0</v>
      </c>
      <c r="J123" s="46">
        <f t="shared" si="24"/>
        <v>0</v>
      </c>
      <c r="K123" s="72">
        <v>5</v>
      </c>
      <c r="L123" s="22">
        <v>60</v>
      </c>
      <c r="M123" s="65">
        <f t="shared" si="7"/>
        <v>300</v>
      </c>
      <c r="N123" s="17" t="s">
        <v>16</v>
      </c>
      <c r="O123" s="18">
        <v>20</v>
      </c>
      <c r="P123" s="104">
        <f t="shared" si="8"/>
        <v>280</v>
      </c>
      <c r="Q123" s="90">
        <v>30</v>
      </c>
      <c r="R123" s="43">
        <f t="shared" si="9"/>
        <v>150</v>
      </c>
    </row>
    <row r="124" spans="1:18" ht="24.6" x14ac:dyDescent="0.65">
      <c r="A124" s="10">
        <v>120</v>
      </c>
      <c r="B124" s="10">
        <v>1113000</v>
      </c>
      <c r="C124" s="19" t="s">
        <v>1414</v>
      </c>
      <c r="D124" s="10" t="s">
        <v>434</v>
      </c>
      <c r="E124" s="64">
        <f>+'29'!J124</f>
        <v>2</v>
      </c>
      <c r="F124" s="71"/>
      <c r="G124" s="46">
        <f t="shared" si="23"/>
        <v>2</v>
      </c>
      <c r="H124" s="78">
        <v>0</v>
      </c>
      <c r="I124" s="76">
        <v>0</v>
      </c>
      <c r="J124" s="46">
        <f t="shared" si="24"/>
        <v>2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4.6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+'29'!J125</f>
        <v>1</v>
      </c>
      <c r="F125" s="71"/>
      <c r="G125" s="46">
        <f t="shared" si="23"/>
        <v>1</v>
      </c>
      <c r="H125" s="78">
        <v>0</v>
      </c>
      <c r="I125" s="76">
        <v>0</v>
      </c>
      <c r="J125" s="46">
        <f t="shared" si="24"/>
        <v>1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+'29'!J126</f>
        <v>3</v>
      </c>
      <c r="F126" s="71"/>
      <c r="G126" s="46">
        <f t="shared" si="23"/>
        <v>3</v>
      </c>
      <c r="H126" s="78">
        <v>0</v>
      </c>
      <c r="I126" s="76">
        <v>0</v>
      </c>
      <c r="J126" s="46">
        <f t="shared" si="24"/>
        <v>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4.6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4.6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4.6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+'29'!J131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+'29'!J132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4.6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+'29'!J133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4.6" x14ac:dyDescent="0.65">
      <c r="A134" s="10">
        <v>130</v>
      </c>
      <c r="B134" s="119" t="s">
        <v>1416</v>
      </c>
      <c r="C134" s="19" t="s">
        <v>1415</v>
      </c>
      <c r="D134" s="10" t="s">
        <v>434</v>
      </c>
      <c r="E134" s="64">
        <f>+'29'!J134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4.6" x14ac:dyDescent="0.65">
      <c r="A135" s="10">
        <v>131</v>
      </c>
      <c r="B135" s="119" t="s">
        <v>1418</v>
      </c>
      <c r="C135" s="19" t="s">
        <v>1417</v>
      </c>
      <c r="D135" s="10" t="s">
        <v>434</v>
      </c>
      <c r="E135" s="64">
        <f>+'29'!J135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4.6" x14ac:dyDescent="0.65">
      <c r="A136" s="10">
        <v>132</v>
      </c>
      <c r="B136" s="119" t="s">
        <v>1420</v>
      </c>
      <c r="C136" s="19" t="s">
        <v>1419</v>
      </c>
      <c r="D136" s="10" t="s">
        <v>434</v>
      </c>
      <c r="E136" s="64">
        <f>+'29'!J136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1421</v>
      </c>
      <c r="D137" s="10" t="s">
        <v>434</v>
      </c>
      <c r="E137" s="64">
        <f>+'29'!J137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4.6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4.6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4.6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4.6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4.6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4.6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4.6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+'29'!J169</f>
        <v>2</v>
      </c>
      <c r="F169" s="71"/>
      <c r="G169" s="46">
        <f t="shared" si="30"/>
        <v>2</v>
      </c>
      <c r="H169" s="78">
        <v>0</v>
      </c>
      <c r="I169" s="76">
        <v>0</v>
      </c>
      <c r="J169" s="46">
        <f t="shared" si="31"/>
        <v>2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4.6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+'29'!J171</f>
        <v>9</v>
      </c>
      <c r="F171" s="71"/>
      <c r="G171" s="46">
        <f t="shared" si="30"/>
        <v>9</v>
      </c>
      <c r="H171" s="78">
        <v>0</v>
      </c>
      <c r="I171" s="76">
        <v>0</v>
      </c>
      <c r="J171" s="46">
        <f t="shared" si="31"/>
        <v>9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65">
      <c r="A173" s="10">
        <v>169</v>
      </c>
      <c r="B173" s="119" t="s">
        <v>1425</v>
      </c>
      <c r="C173" s="19" t="s">
        <v>1422</v>
      </c>
      <c r="D173" s="10" t="s">
        <v>566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4.6" x14ac:dyDescent="0.65">
      <c r="A174" s="10">
        <v>170</v>
      </c>
      <c r="B174" s="10" t="s">
        <v>978</v>
      </c>
      <c r="C174" s="19" t="s">
        <v>1400</v>
      </c>
      <c r="D174" s="10" t="s">
        <v>566</v>
      </c>
      <c r="E174" s="64">
        <f>+'29'!J174</f>
        <v>19</v>
      </c>
      <c r="F174" s="71"/>
      <c r="G174" s="46">
        <f t="shared" ref="G174" si="32">E174+F174</f>
        <v>19</v>
      </c>
      <c r="H174" s="78">
        <v>0</v>
      </c>
      <c r="I174" s="76">
        <v>0</v>
      </c>
      <c r="J174" s="46">
        <f t="shared" ref="J174" si="33">+G174-H174-K174-I174</f>
        <v>19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+'29'!J175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 x14ac:dyDescent="0.65">
      <c r="A176" s="10">
        <v>172</v>
      </c>
      <c r="B176" s="119" t="s">
        <v>1424</v>
      </c>
      <c r="C176" s="19" t="s">
        <v>1423</v>
      </c>
      <c r="D176" s="10" t="s">
        <v>434</v>
      </c>
      <c r="E176" s="64">
        <f>+'29'!J176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4.6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+'29'!J180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1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04">
        <f t="shared" si="35"/>
        <v>35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4.6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4.6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+'29'!J184</f>
        <v>2</v>
      </c>
      <c r="F184" s="71"/>
      <c r="G184" s="46">
        <f t="shared" si="30"/>
        <v>2</v>
      </c>
      <c r="H184" s="78">
        <v>0</v>
      </c>
      <c r="I184" s="76">
        <v>0</v>
      </c>
      <c r="J184" s="46">
        <f t="shared" si="31"/>
        <v>2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+'29'!J185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1387</v>
      </c>
      <c r="D186" s="10" t="s">
        <v>566</v>
      </c>
      <c r="E186" s="64">
        <f>+'29'!J186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9" t="s">
        <v>1426</v>
      </c>
      <c r="C187" s="19" t="s">
        <v>1395</v>
      </c>
      <c r="D187" s="10" t="s">
        <v>566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" customHeight="1" x14ac:dyDescent="0.65">
      <c r="A188" s="10">
        <v>184</v>
      </c>
      <c r="B188" s="119" t="s">
        <v>1427</v>
      </c>
      <c r="C188" s="19" t="s">
        <v>1396</v>
      </c>
      <c r="D188" s="10" t="s">
        <v>566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" customHeight="1" x14ac:dyDescent="0.65">
      <c r="A189" s="10">
        <v>185</v>
      </c>
      <c r="B189" s="119" t="s">
        <v>1428</v>
      </c>
      <c r="C189" s="19" t="s">
        <v>1397</v>
      </c>
      <c r="D189" s="10" t="s">
        <v>566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4.6" x14ac:dyDescent="0.65">
      <c r="A190" s="10">
        <v>186</v>
      </c>
      <c r="B190" s="119" t="s">
        <v>1206</v>
      </c>
      <c r="C190" s="19" t="s">
        <v>1386</v>
      </c>
      <c r="D190" s="10" t="s">
        <v>606</v>
      </c>
      <c r="E190" s="64">
        <f>+'29'!J190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+'29'!J193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+'29'!J194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+'29'!J196</f>
        <v>3</v>
      </c>
      <c r="F196" s="71"/>
      <c r="G196" s="46">
        <f t="shared" si="30"/>
        <v>3</v>
      </c>
      <c r="H196" s="78">
        <v>0</v>
      </c>
      <c r="I196" s="76">
        <v>0</v>
      </c>
      <c r="J196" s="46">
        <f t="shared" si="31"/>
        <v>2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04">
        <f t="shared" si="35"/>
        <v>120</v>
      </c>
      <c r="Q196" s="90">
        <v>73</v>
      </c>
      <c r="R196" s="43">
        <f t="shared" si="36"/>
        <v>73</v>
      </c>
    </row>
    <row r="197" spans="1:18" ht="26.4" customHeight="1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+'29'!J198</f>
        <v>6</v>
      </c>
      <c r="F198" s="71"/>
      <c r="G198" s="46">
        <f t="shared" si="30"/>
        <v>6</v>
      </c>
      <c r="H198" s="78">
        <v>0</v>
      </c>
      <c r="I198" s="76">
        <v>0</v>
      </c>
      <c r="J198" s="46">
        <f t="shared" si="31"/>
        <v>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4.6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4.6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4.6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4.6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4.6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4.6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4.6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+'29'!J205</f>
        <v>14</v>
      </c>
      <c r="F205" s="71"/>
      <c r="G205" s="46">
        <f t="shared" si="30"/>
        <v>14</v>
      </c>
      <c r="H205" s="78">
        <v>0</v>
      </c>
      <c r="I205" s="76">
        <v>0</v>
      </c>
      <c r="J205" s="46">
        <f t="shared" si="31"/>
        <v>13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4">
        <f t="shared" si="35"/>
        <v>55</v>
      </c>
      <c r="Q205" s="90">
        <v>40</v>
      </c>
      <c r="R205" s="43">
        <f t="shared" si="36"/>
        <v>40</v>
      </c>
    </row>
    <row r="206" spans="1:18" ht="24.6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1398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+'29'!J209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+'29'!J210</f>
        <v>0</v>
      </c>
      <c r="F210" s="71">
        <v>1</v>
      </c>
      <c r="G210" s="46">
        <f t="shared" si="30"/>
        <v>1</v>
      </c>
      <c r="H210" s="78">
        <v>0</v>
      </c>
      <c r="I210" s="76">
        <v>0</v>
      </c>
      <c r="J210" s="46">
        <f t="shared" si="31"/>
        <v>0</v>
      </c>
      <c r="K210" s="72">
        <v>1</v>
      </c>
      <c r="L210" s="20">
        <v>40</v>
      </c>
      <c r="M210" s="65">
        <f>+L210*K210</f>
        <v>40</v>
      </c>
      <c r="N210" s="17" t="s">
        <v>16</v>
      </c>
      <c r="O210" s="18"/>
      <c r="P210" s="104">
        <f>SUM(M210-O210)</f>
        <v>40</v>
      </c>
      <c r="Q210" s="90">
        <v>15</v>
      </c>
      <c r="R210" s="43">
        <f>+K210*Q210</f>
        <v>15</v>
      </c>
    </row>
    <row r="211" spans="1:18" ht="24.6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4.6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v>239</v>
      </c>
      <c r="F216" s="71"/>
      <c r="G216" s="46">
        <f t="shared" si="30"/>
        <v>239</v>
      </c>
      <c r="H216" s="78">
        <v>0</v>
      </c>
      <c r="I216" s="76">
        <v>0</v>
      </c>
      <c r="J216" s="46">
        <f t="shared" si="31"/>
        <v>239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4.6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v>102</v>
      </c>
      <c r="F217" s="71"/>
      <c r="G217" s="46">
        <f t="shared" si="30"/>
        <v>102</v>
      </c>
      <c r="H217" s="78">
        <v>0</v>
      </c>
      <c r="I217" s="76">
        <v>0</v>
      </c>
      <c r="J217" s="46">
        <f t="shared" si="31"/>
        <v>99</v>
      </c>
      <c r="K217" s="72">
        <v>3</v>
      </c>
      <c r="L217" s="20">
        <v>10</v>
      </c>
      <c r="M217" s="65">
        <f t="shared" si="34"/>
        <v>30</v>
      </c>
      <c r="N217" s="17" t="s">
        <v>16</v>
      </c>
      <c r="O217" s="18"/>
      <c r="P217" s="104">
        <f t="shared" si="35"/>
        <v>30</v>
      </c>
      <c r="Q217" s="90"/>
      <c r="R217" s="43">
        <f t="shared" si="36"/>
        <v>0</v>
      </c>
    </row>
    <row r="218" spans="1:18" ht="24.6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v>6</v>
      </c>
      <c r="F218" s="71"/>
      <c r="G218" s="46">
        <f t="shared" si="30"/>
        <v>6</v>
      </c>
      <c r="H218" s="78">
        <v>0</v>
      </c>
      <c r="I218" s="76">
        <v>0</v>
      </c>
      <c r="J218" s="46">
        <f t="shared" si="31"/>
        <v>6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4.6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4.6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4.6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4.6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+'29'!J223</f>
        <v>258</v>
      </c>
      <c r="F223" s="71"/>
      <c r="G223" s="46">
        <f t="shared" si="30"/>
        <v>258</v>
      </c>
      <c r="H223" s="78">
        <v>0</v>
      </c>
      <c r="I223" s="76">
        <v>0</v>
      </c>
      <c r="J223" s="46">
        <f t="shared" si="31"/>
        <v>258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4.6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4.6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+'29'!J225</f>
        <v>100</v>
      </c>
      <c r="F225" s="71"/>
      <c r="G225" s="46">
        <f t="shared" si="30"/>
        <v>100</v>
      </c>
      <c r="H225" s="78">
        <v>0</v>
      </c>
      <c r="I225" s="76">
        <v>0</v>
      </c>
      <c r="J225" s="46">
        <f t="shared" si="31"/>
        <v>100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4.6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+'29'!J226</f>
        <v>146</v>
      </c>
      <c r="F226" s="71"/>
      <c r="G226" s="46">
        <f t="shared" si="30"/>
        <v>146</v>
      </c>
      <c r="H226" s="78">
        <v>0</v>
      </c>
      <c r="I226" s="76">
        <v>0</v>
      </c>
      <c r="J226" s="46">
        <f t="shared" si="31"/>
        <v>146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4.6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4.6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4.6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4.6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4.6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4.6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4.6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4.6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4.6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+'29'!J235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4.6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4.6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4.6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4.6" x14ac:dyDescent="0.65">
      <c r="A242" s="10">
        <v>238</v>
      </c>
      <c r="B242" s="10"/>
      <c r="C242" s="137" t="s">
        <v>1444</v>
      </c>
      <c r="D242" s="10" t="s">
        <v>805</v>
      </c>
      <c r="E242" s="64">
        <f>+'29'!J242</f>
        <v>1</v>
      </c>
      <c r="F242" s="71"/>
      <c r="G242" s="46">
        <f t="shared" si="42"/>
        <v>1</v>
      </c>
      <c r="H242" s="78">
        <v>0</v>
      </c>
      <c r="I242" s="76">
        <v>0</v>
      </c>
      <c r="J242" s="46">
        <f t="shared" si="43"/>
        <v>1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1446</v>
      </c>
      <c r="D243" s="10" t="s">
        <v>434</v>
      </c>
      <c r="E243" s="64">
        <f>+'29'!J243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1448</v>
      </c>
      <c r="D244" s="10" t="s">
        <v>434</v>
      </c>
      <c r="E244" s="64">
        <f>+'29'!J244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4.6" x14ac:dyDescent="0.65">
      <c r="A245" s="10">
        <v>241</v>
      </c>
      <c r="B245" s="10"/>
      <c r="C245" s="19"/>
      <c r="D245" s="10"/>
      <c r="E245" s="64">
        <f>+'29'!J245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4.6" x14ac:dyDescent="0.65">
      <c r="A246" s="10">
        <v>242</v>
      </c>
      <c r="B246" s="10"/>
      <c r="C246" s="19"/>
      <c r="D246" s="10"/>
      <c r="E246" s="64">
        <f>+'29'!J246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>
        <f>+'29'!J247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4.6" x14ac:dyDescent="0.65">
      <c r="A248" s="10">
        <v>244</v>
      </c>
      <c r="B248" s="10"/>
      <c r="C248" s="19"/>
      <c r="D248" s="10"/>
      <c r="E248" s="64">
        <f>+'29'!J248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>
        <f>+'29'!J249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>
        <f>+'29'!J250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>
        <f>+'29'!J251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>
        <f>+'29'!J252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>
        <f>+'29'!J253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>
        <f>+'29'!J254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>
        <f>+'29'!J255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>
        <f>+'29'!J256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3" ht="24.6" x14ac:dyDescent="0.65">
      <c r="A257" s="10">
        <v>253</v>
      </c>
      <c r="B257" s="10"/>
      <c r="C257" s="19"/>
      <c r="D257" s="10"/>
      <c r="E257" s="64">
        <f>+'29'!J257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3" ht="24.6" x14ac:dyDescent="0.65">
      <c r="A258" s="10">
        <v>254</v>
      </c>
      <c r="B258" s="10"/>
      <c r="C258" s="19"/>
      <c r="D258" s="10"/>
      <c r="E258" s="64">
        <f>+'29'!J258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3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3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7221.11</v>
      </c>
      <c r="S260" s="75"/>
    </row>
    <row r="261" spans="1:23" ht="25.5" customHeight="1" x14ac:dyDescent="0.6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23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18600</v>
      </c>
    </row>
    <row r="263" spans="1:23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3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4805</v>
      </c>
      <c r="O264" s="2">
        <v>2000</v>
      </c>
      <c r="P264" s="2">
        <v>320</v>
      </c>
      <c r="Q264" s="2">
        <v>190</v>
      </c>
      <c r="R264" s="2">
        <v>200</v>
      </c>
      <c r="S264" s="2">
        <v>665</v>
      </c>
      <c r="T264" s="2">
        <v>300</v>
      </c>
      <c r="U264" s="2">
        <v>1110</v>
      </c>
      <c r="W264" s="2">
        <v>20</v>
      </c>
    </row>
    <row r="265" spans="1:23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3115</v>
      </c>
      <c r="P267" s="122" t="s">
        <v>1434</v>
      </c>
      <c r="Q267" s="123" t="s">
        <v>1435</v>
      </c>
      <c r="R267" s="124" t="s">
        <v>1436</v>
      </c>
    </row>
    <row r="268" spans="1:23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10680</v>
      </c>
      <c r="P268" s="125"/>
      <c r="Q268" s="125"/>
      <c r="R268" s="125"/>
    </row>
    <row r="269" spans="1:23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10680</v>
      </c>
      <c r="P269" s="125"/>
      <c r="Q269" s="125"/>
      <c r="R269" s="125"/>
    </row>
    <row r="270" spans="1:23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/>
    </row>
    <row r="271" spans="1:23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  <c r="P271" s="126"/>
      <c r="Q271" s="126"/>
      <c r="R271" s="126"/>
    </row>
    <row r="272" spans="1:23" x14ac:dyDescent="0.6">
      <c r="J272" s="2"/>
      <c r="L272" s="2"/>
      <c r="P272" s="126"/>
      <c r="Q272" s="126"/>
      <c r="R272" s="126"/>
    </row>
    <row r="273" spans="10:18" ht="24.6" x14ac:dyDescent="0.65">
      <c r="J273" s="2"/>
      <c r="L273" s="73" t="s">
        <v>272</v>
      </c>
      <c r="M273" s="2" t="s">
        <v>307</v>
      </c>
      <c r="P273" s="127"/>
      <c r="Q273" s="127"/>
      <c r="R273" s="127"/>
    </row>
    <row r="274" spans="10:18" x14ac:dyDescent="0.6">
      <c r="J274" s="2"/>
      <c r="L274" s="2"/>
      <c r="P274" s="128">
        <f>SUM(P268:P273)</f>
        <v>0</v>
      </c>
      <c r="Q274" s="128">
        <f>SUM(Q268:Q273)</f>
        <v>0</v>
      </c>
      <c r="R274" s="128">
        <f>SUM(R268:R273)</f>
        <v>0</v>
      </c>
    </row>
    <row r="275" spans="10:18" x14ac:dyDescent="0.6">
      <c r="J275" s="2"/>
      <c r="L275" s="2"/>
      <c r="P275" s="129" t="s">
        <v>1437</v>
      </c>
      <c r="Q275" s="130">
        <f>Q274*30/100</f>
        <v>0</v>
      </c>
      <c r="R275" s="130">
        <f>R274*30/100</f>
        <v>0</v>
      </c>
    </row>
    <row r="276" spans="10:18" x14ac:dyDescent="0.6">
      <c r="J276" s="2"/>
      <c r="L276" s="2"/>
      <c r="P276" s="129" t="s">
        <v>1438</v>
      </c>
      <c r="Q276" s="130">
        <f>Q275*7/100</f>
        <v>0</v>
      </c>
      <c r="R276" s="130">
        <f>R275*7/100</f>
        <v>0</v>
      </c>
    </row>
    <row r="277" spans="10:18" x14ac:dyDescent="0.6">
      <c r="J277" s="2"/>
      <c r="L277" s="2"/>
      <c r="P277" s="131" t="s">
        <v>5</v>
      </c>
      <c r="Q277" s="132">
        <f>Q274-Q275-Q276</f>
        <v>0</v>
      </c>
      <c r="R277" s="132">
        <f>R274-R275-R276</f>
        <v>0</v>
      </c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 filterMode="1">
    <tabColor rgb="FFFFCCFF"/>
  </sheetPr>
  <dimension ref="A1:W346"/>
  <sheetViews>
    <sheetView zoomScale="70" zoomScaleNormal="70" workbookViewId="0">
      <pane xSplit="10" ySplit="4" topLeftCell="K23" activePane="bottomRight" state="frozen"/>
      <selection activeCell="C245" sqref="C245"/>
      <selection pane="topRight" activeCell="C245" sqref="C245"/>
      <selection pane="bottomLeft" activeCell="C245" sqref="C245"/>
      <selection pane="bottomRight" activeCell="P110" sqref="P110:P218"/>
    </sheetView>
  </sheetViews>
  <sheetFormatPr defaultColWidth="9" defaultRowHeight="24" x14ac:dyDescent="0.6"/>
  <cols>
    <col min="1" max="1" width="6.69921875" style="2" customWidth="1"/>
    <col min="2" max="2" width="15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4" style="2" bestFit="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78" t="s">
        <v>1431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Q2" s="93"/>
    </row>
    <row r="3" spans="1:18" s="5" customFormat="1" ht="26.4" customHeight="1" x14ac:dyDescent="0.7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4" x14ac:dyDescent="0.7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+'30'!J5</f>
        <v>132</v>
      </c>
      <c r="F5" s="71"/>
      <c r="G5" s="46">
        <f t="shared" ref="G5:G26" si="0">E5+F5</f>
        <v>132</v>
      </c>
      <c r="H5" s="78">
        <v>0</v>
      </c>
      <c r="I5" s="76">
        <v>0</v>
      </c>
      <c r="J5" s="46">
        <f t="shared" ref="J5:J26" si="1">+G5-H5-K5-I5</f>
        <v>86</v>
      </c>
      <c r="K5" s="72">
        <v>46</v>
      </c>
      <c r="L5" s="15">
        <v>50</v>
      </c>
      <c r="M5" s="65">
        <f>+L5*K5</f>
        <v>2300</v>
      </c>
      <c r="N5" s="17" t="s">
        <v>16</v>
      </c>
      <c r="O5" s="18">
        <v>300</v>
      </c>
      <c r="P5" s="104">
        <f>SUM(M5-O5)</f>
        <v>2000</v>
      </c>
      <c r="Q5" s="90">
        <v>22.48</v>
      </c>
      <c r="R5" s="43">
        <f>+K5*Q5</f>
        <v>1034.08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+'30'!J6</f>
        <v>193</v>
      </c>
      <c r="F6" s="71">
        <v>200</v>
      </c>
      <c r="G6" s="46">
        <f t="shared" si="0"/>
        <v>393</v>
      </c>
      <c r="H6" s="78">
        <v>0</v>
      </c>
      <c r="I6" s="76">
        <v>0</v>
      </c>
      <c r="J6" s="46">
        <f t="shared" si="1"/>
        <v>294</v>
      </c>
      <c r="K6" s="72">
        <v>99</v>
      </c>
      <c r="L6" s="15">
        <v>100</v>
      </c>
      <c r="M6" s="65">
        <f t="shared" ref="M6:M80" si="2">+L6*K6</f>
        <v>9900</v>
      </c>
      <c r="N6" s="17" t="s">
        <v>16</v>
      </c>
      <c r="O6" s="18">
        <v>350</v>
      </c>
      <c r="P6" s="104">
        <f t="shared" ref="P6:P80" si="3">SUM(M6-O6)</f>
        <v>9550</v>
      </c>
      <c r="Q6" s="90">
        <v>39.29</v>
      </c>
      <c r="R6" s="43">
        <f t="shared" ref="R6:R80" si="4">+K6*Q6</f>
        <v>3889.71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+'30'!J7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+'30'!J11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+'30'!J14</f>
        <v>6</v>
      </c>
      <c r="F14" s="71"/>
      <c r="G14" s="46">
        <f t="shared" si="0"/>
        <v>6</v>
      </c>
      <c r="H14" s="78">
        <v>0</v>
      </c>
      <c r="I14" s="76">
        <v>0</v>
      </c>
      <c r="J14" s="46">
        <f t="shared" si="1"/>
        <v>5</v>
      </c>
      <c r="K14" s="72">
        <v>1</v>
      </c>
      <c r="L14" s="15">
        <v>50</v>
      </c>
      <c r="M14" s="65">
        <f t="shared" si="2"/>
        <v>50</v>
      </c>
      <c r="N14" s="17" t="s">
        <v>16</v>
      </c>
      <c r="O14" s="18"/>
      <c r="P14" s="104">
        <f t="shared" si="3"/>
        <v>50</v>
      </c>
      <c r="Q14" s="90">
        <v>21.22</v>
      </c>
      <c r="R14" s="43">
        <f t="shared" si="4"/>
        <v>21.22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+'30'!J15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+'30'!J18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+'30'!J19</f>
        <v>5</v>
      </c>
      <c r="F19" s="71"/>
      <c r="G19" s="46">
        <f t="shared" si="0"/>
        <v>5</v>
      </c>
      <c r="H19" s="78">
        <v>0</v>
      </c>
      <c r="I19" s="76">
        <v>0</v>
      </c>
      <c r="J19" s="46">
        <f t="shared" si="1"/>
        <v>5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+'30'!J20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0</v>
      </c>
      <c r="K20" s="72">
        <v>5</v>
      </c>
      <c r="L20" s="15">
        <v>65</v>
      </c>
      <c r="M20" s="65">
        <f t="shared" si="2"/>
        <v>325</v>
      </c>
      <c r="N20" s="17" t="s">
        <v>16</v>
      </c>
      <c r="O20" s="18"/>
      <c r="P20" s="104">
        <f t="shared" si="3"/>
        <v>325</v>
      </c>
      <c r="Q20" s="90">
        <v>22.25</v>
      </c>
      <c r="R20" s="43">
        <f t="shared" si="4"/>
        <v>111.25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+'30'!J21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+'30'!J22</f>
        <v>60</v>
      </c>
      <c r="F22" s="71"/>
      <c r="G22" s="46">
        <f t="shared" si="0"/>
        <v>60</v>
      </c>
      <c r="H22" s="78">
        <v>0</v>
      </c>
      <c r="I22" s="76">
        <v>0</v>
      </c>
      <c r="J22" s="46">
        <f t="shared" si="1"/>
        <v>35</v>
      </c>
      <c r="K22" s="72">
        <v>25</v>
      </c>
      <c r="L22" s="20">
        <v>100</v>
      </c>
      <c r="M22" s="65">
        <f t="shared" si="2"/>
        <v>2500</v>
      </c>
      <c r="N22" s="17" t="s">
        <v>16</v>
      </c>
      <c r="O22" s="18">
        <v>900</v>
      </c>
      <c r="P22" s="104">
        <f t="shared" si="3"/>
        <v>1600</v>
      </c>
      <c r="Q22" s="90">
        <v>26.6</v>
      </c>
      <c r="R22" s="43">
        <f t="shared" si="4"/>
        <v>665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+'30'!J23</f>
        <v>4</v>
      </c>
      <c r="F23" s="71"/>
      <c r="G23" s="46">
        <f t="shared" si="0"/>
        <v>4</v>
      </c>
      <c r="H23" s="78">
        <v>0</v>
      </c>
      <c r="I23" s="76">
        <v>0</v>
      </c>
      <c r="J23" s="46">
        <f t="shared" si="1"/>
        <v>4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+'30'!J25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+'30'!J26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+'30'!J27</f>
        <v>1</v>
      </c>
      <c r="F27" s="71"/>
      <c r="G27" s="46">
        <f t="shared" ref="G27:G93" si="5">E27+F27</f>
        <v>1</v>
      </c>
      <c r="H27" s="78">
        <v>0</v>
      </c>
      <c r="I27" s="76">
        <v>0</v>
      </c>
      <c r="J27" s="46">
        <f t="shared" ref="J27:J93" si="6">+G27-H27-K27-I27</f>
        <v>1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+'30'!J28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+'30'!J29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+'30'!J30</f>
        <v>8</v>
      </c>
      <c r="F30" s="71"/>
      <c r="G30" s="46">
        <f t="shared" si="5"/>
        <v>8</v>
      </c>
      <c r="H30" s="78">
        <v>0</v>
      </c>
      <c r="I30" s="76">
        <v>0</v>
      </c>
      <c r="J30" s="46">
        <f t="shared" si="6"/>
        <v>8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hidden="1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+'30'!J31</f>
        <v>47</v>
      </c>
      <c r="F31" s="71"/>
      <c r="G31" s="46">
        <f t="shared" si="5"/>
        <v>47</v>
      </c>
      <c r="H31" s="78">
        <v>0</v>
      </c>
      <c r="I31" s="76">
        <v>0</v>
      </c>
      <c r="J31" s="46">
        <f t="shared" si="6"/>
        <v>25</v>
      </c>
      <c r="K31" s="72">
        <v>22</v>
      </c>
      <c r="L31" s="15">
        <v>100</v>
      </c>
      <c r="M31" s="65">
        <f t="shared" si="2"/>
        <v>2200</v>
      </c>
      <c r="N31" s="17" t="s">
        <v>16</v>
      </c>
      <c r="O31" s="18">
        <v>210</v>
      </c>
      <c r="P31" s="104">
        <f t="shared" si="3"/>
        <v>1990</v>
      </c>
      <c r="Q31" s="90">
        <v>38.46</v>
      </c>
      <c r="R31" s="43">
        <f t="shared" si="4"/>
        <v>846.12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+'30'!J32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+'30'!J33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+'30'!J34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+'30'!J35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1370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+'30'!J41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7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4">
        <f>SUM(M48-O48)</f>
        <v>150</v>
      </c>
      <c r="Q48" s="90">
        <v>18.88</v>
      </c>
      <c r="R48" s="43">
        <f>+K48*Q48</f>
        <v>56.64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5</v>
      </c>
      <c r="K49" s="72">
        <v>7</v>
      </c>
      <c r="L49" s="20">
        <v>50</v>
      </c>
      <c r="M49" s="65">
        <f>+L49*K49</f>
        <v>350</v>
      </c>
      <c r="N49" s="17" t="s">
        <v>16</v>
      </c>
      <c r="O49" s="18"/>
      <c r="P49" s="104">
        <f>SUM(M49-O49)</f>
        <v>350</v>
      </c>
      <c r="Q49" s="90">
        <v>20.43</v>
      </c>
      <c r="R49" s="43">
        <f>+K49*Q49</f>
        <v>143.01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v>13</v>
      </c>
      <c r="F50" s="71"/>
      <c r="G50" s="46">
        <f t="shared" si="5"/>
        <v>13</v>
      </c>
      <c r="H50" s="78">
        <v>0</v>
      </c>
      <c r="I50" s="76">
        <v>0</v>
      </c>
      <c r="J50" s="46">
        <f t="shared" si="6"/>
        <v>7</v>
      </c>
      <c r="K50" s="72">
        <v>6</v>
      </c>
      <c r="L50" s="15">
        <v>50</v>
      </c>
      <c r="M50" s="65">
        <f t="shared" si="2"/>
        <v>300</v>
      </c>
      <c r="N50" s="17" t="s">
        <v>16</v>
      </c>
      <c r="O50" s="18"/>
      <c r="P50" s="104">
        <f t="shared" si="3"/>
        <v>300</v>
      </c>
      <c r="Q50" s="90">
        <v>21.81</v>
      </c>
      <c r="R50" s="43">
        <f t="shared" si="4"/>
        <v>130.85999999999999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v>6</v>
      </c>
      <c r="F51" s="71"/>
      <c r="G51" s="46">
        <f t="shared" si="5"/>
        <v>6</v>
      </c>
      <c r="H51" s="78">
        <v>0</v>
      </c>
      <c r="I51" s="76">
        <v>0</v>
      </c>
      <c r="J51" s="46">
        <f t="shared" si="6"/>
        <v>3</v>
      </c>
      <c r="K51" s="72">
        <v>3</v>
      </c>
      <c r="L51" s="15">
        <v>50</v>
      </c>
      <c r="M51" s="65">
        <f>+L51*K51</f>
        <v>150</v>
      </c>
      <c r="N51" s="17" t="s">
        <v>16</v>
      </c>
      <c r="O51" s="18"/>
      <c r="P51" s="104">
        <f>SUM(M51-O51)</f>
        <v>150</v>
      </c>
      <c r="Q51" s="90">
        <v>14.65</v>
      </c>
      <c r="R51" s="43">
        <f>+K51*Q51</f>
        <v>43.95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+'30'!J53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3</v>
      </c>
      <c r="K53" s="72">
        <v>6</v>
      </c>
      <c r="L53" s="20">
        <v>50</v>
      </c>
      <c r="M53" s="65">
        <f>+L53*K53</f>
        <v>300</v>
      </c>
      <c r="N53" s="17" t="s">
        <v>16</v>
      </c>
      <c r="O53" s="18"/>
      <c r="P53" s="104">
        <f>SUM(M53-O53)</f>
        <v>300</v>
      </c>
      <c r="Q53" s="90">
        <v>17.53</v>
      </c>
      <c r="R53" s="43">
        <f>+K53*Q53</f>
        <v>105.18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+'30'!J55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+'30'!J56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1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/>
      <c r="P56" s="104">
        <f>SUM(M56-O56)</f>
        <v>120</v>
      </c>
      <c r="Q56" s="90">
        <v>33.409999999999997</v>
      </c>
      <c r="R56" s="43">
        <f>+K56*Q56</f>
        <v>33.409999999999997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+'30'!J57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+'30'!J58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0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/>
      <c r="P58" s="104">
        <f t="shared" si="3"/>
        <v>240</v>
      </c>
      <c r="Q58" s="90">
        <v>34.56</v>
      </c>
      <c r="R58" s="43">
        <f t="shared" si="4"/>
        <v>69.12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+'30'!J59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2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/>
      <c r="P59" s="104">
        <f t="shared" si="3"/>
        <v>240</v>
      </c>
      <c r="Q59" s="90">
        <v>32.96</v>
      </c>
      <c r="R59" s="43">
        <f t="shared" si="4"/>
        <v>65.92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+'30'!J62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+'30'!J63</f>
        <v>3</v>
      </c>
      <c r="F63" s="71"/>
      <c r="G63" s="46">
        <f t="shared" si="5"/>
        <v>3</v>
      </c>
      <c r="H63" s="78">
        <v>0</v>
      </c>
      <c r="I63" s="76">
        <v>0</v>
      </c>
      <c r="J63" s="46">
        <f t="shared" si="6"/>
        <v>3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+'30'!J64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+'30'!J65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3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4">
        <f t="shared" si="3"/>
        <v>50</v>
      </c>
      <c r="Q65" s="90">
        <v>22.49</v>
      </c>
      <c r="R65" s="43">
        <f t="shared" si="4"/>
        <v>22.49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+'30'!J66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+'30'!J67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+'30'!J68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0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04">
        <f t="shared" si="3"/>
        <v>80</v>
      </c>
      <c r="Q68" s="90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+'30'!J72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+'30'!J73</f>
        <v>4</v>
      </c>
      <c r="F73" s="71"/>
      <c r="G73" s="46">
        <f t="shared" si="5"/>
        <v>4</v>
      </c>
      <c r="H73" s="78">
        <v>0</v>
      </c>
      <c r="I73" s="76">
        <v>0</v>
      </c>
      <c r="J73" s="46">
        <f t="shared" si="6"/>
        <v>4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+'30'!J74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6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4">
        <f t="shared" si="3"/>
        <v>50</v>
      </c>
      <c r="Q74" s="90">
        <v>17.09</v>
      </c>
      <c r="R74" s="43">
        <f t="shared" si="4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65">
      <c r="A76" s="10">
        <v>72</v>
      </c>
      <c r="B76" s="119" t="s">
        <v>1402</v>
      </c>
      <c r="C76" s="19" t="s">
        <v>1401</v>
      </c>
      <c r="D76" s="10" t="s">
        <v>434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>
        <f>+'30'!J77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4.6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>
        <f>+'30'!J79</f>
        <v>1</v>
      </c>
      <c r="F79" s="71"/>
      <c r="G79" s="46">
        <f t="shared" si="5"/>
        <v>1</v>
      </c>
      <c r="H79" s="78">
        <v>0</v>
      </c>
      <c r="I79" s="76">
        <v>0</v>
      </c>
      <c r="J79" s="46">
        <f t="shared" si="6"/>
        <v>1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>
        <f>+'30'!J80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>
        <f>+'30'!J81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9" t="s">
        <v>1332</v>
      </c>
      <c r="C82" s="19" t="s">
        <v>1388</v>
      </c>
      <c r="D82" s="10" t="s">
        <v>566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4.6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9" t="s">
        <v>1404</v>
      </c>
      <c r="C86" s="19" t="s">
        <v>1403</v>
      </c>
      <c r="D86" s="10" t="s">
        <v>434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1429</v>
      </c>
      <c r="D87" s="10" t="s">
        <v>434</v>
      </c>
      <c r="E87" s="64">
        <f>+'30'!J87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1430</v>
      </c>
      <c r="D88" s="10" t="s">
        <v>434</v>
      </c>
      <c r="E88" s="64">
        <f>+'30'!J88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1405</v>
      </c>
      <c r="D89" s="10" t="s">
        <v>434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4.6" x14ac:dyDescent="0.65">
      <c r="A90" s="10">
        <v>86</v>
      </c>
      <c r="B90" s="119" t="s">
        <v>1407</v>
      </c>
      <c r="C90" s="19" t="s">
        <v>1406</v>
      </c>
      <c r="D90" s="10" t="s">
        <v>434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4.6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4.6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4.6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>
        <f>+'30'!J93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>
        <f>+'30'!J94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>
        <f>+'30'!J95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>
        <f>+'30'!J96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>
        <f>+'30'!J97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4.6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>
        <f>+'30'!J98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9" t="s">
        <v>1408</v>
      </c>
      <c r="C99" s="19" t="s">
        <v>1371</v>
      </c>
      <c r="D99" s="10" t="s">
        <v>566</v>
      </c>
      <c r="E99" s="64">
        <f>+'30'!J99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4.6" x14ac:dyDescent="0.65">
      <c r="A100" s="10">
        <v>96</v>
      </c>
      <c r="B100" s="119" t="s">
        <v>1409</v>
      </c>
      <c r="C100" s="19" t="s">
        <v>1384</v>
      </c>
      <c r="D100" s="10" t="s">
        <v>434</v>
      </c>
      <c r="E100" s="64">
        <f>+'30'!J100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4.6" x14ac:dyDescent="0.65">
      <c r="A101" s="10">
        <v>97</v>
      </c>
      <c r="B101" s="119" t="s">
        <v>1410</v>
      </c>
      <c r="C101" s="19" t="s">
        <v>1385</v>
      </c>
      <c r="D101" s="10" t="s">
        <v>434</v>
      </c>
      <c r="E101" s="64">
        <f>+'30'!J101</f>
        <v>3</v>
      </c>
      <c r="F101" s="71"/>
      <c r="G101" s="46">
        <f t="shared" si="23"/>
        <v>3</v>
      </c>
      <c r="H101" s="78">
        <v>0</v>
      </c>
      <c r="I101" s="76">
        <v>0</v>
      </c>
      <c r="J101" s="46">
        <f t="shared" si="24"/>
        <v>3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1399</v>
      </c>
      <c r="D102" s="10" t="s">
        <v>566</v>
      </c>
      <c r="E102" s="64">
        <f>+'30'!J102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5" customHeight="1" x14ac:dyDescent="0.65">
      <c r="A103" s="10">
        <v>99</v>
      </c>
      <c r="B103" s="119" t="s">
        <v>1411</v>
      </c>
      <c r="C103" s="19" t="s">
        <v>1392</v>
      </c>
      <c r="D103" s="10" t="s">
        <v>1393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65">
      <c r="A104" s="10">
        <v>100</v>
      </c>
      <c r="B104" s="119" t="s">
        <v>1412</v>
      </c>
      <c r="C104" s="19" t="s">
        <v>1391</v>
      </c>
      <c r="D104" s="10" t="s">
        <v>1393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65">
      <c r="A105" s="10">
        <v>101</v>
      </c>
      <c r="B105" s="119" t="s">
        <v>1413</v>
      </c>
      <c r="C105" s="19" t="s">
        <v>1394</v>
      </c>
      <c r="D105" s="10" t="s">
        <v>566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4.6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+'30'!J106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+'30'!J107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+'30'!J108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+'30'!J109</f>
        <v>2</v>
      </c>
      <c r="F109" s="71"/>
      <c r="G109" s="46">
        <f t="shared" si="23"/>
        <v>2</v>
      </c>
      <c r="H109" s="78">
        <v>0</v>
      </c>
      <c r="I109" s="76">
        <v>0</v>
      </c>
      <c r="J109" s="46">
        <f t="shared" si="24"/>
        <v>2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+'30'!J110</f>
        <v>1</v>
      </c>
      <c r="F110" s="71"/>
      <c r="G110" s="46">
        <f t="shared" si="23"/>
        <v>1</v>
      </c>
      <c r="H110" s="78">
        <v>0</v>
      </c>
      <c r="I110" s="76">
        <v>0</v>
      </c>
      <c r="J110" s="46">
        <f t="shared" si="24"/>
        <v>0</v>
      </c>
      <c r="K110" s="72">
        <v>1</v>
      </c>
      <c r="L110" s="22">
        <v>120</v>
      </c>
      <c r="M110" s="65">
        <f t="shared" si="7"/>
        <v>120</v>
      </c>
      <c r="N110" s="17" t="s">
        <v>16</v>
      </c>
      <c r="O110" s="18"/>
      <c r="P110" s="104">
        <f t="shared" si="8"/>
        <v>120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+'30'!J111</f>
        <v>6</v>
      </c>
      <c r="F111" s="71"/>
      <c r="G111" s="46">
        <f t="shared" si="23"/>
        <v>6</v>
      </c>
      <c r="H111" s="78">
        <v>0</v>
      </c>
      <c r="I111" s="76">
        <v>0</v>
      </c>
      <c r="J111" s="46">
        <f t="shared" si="24"/>
        <v>6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+'30'!J112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4.6" hidden="1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+'30'!J113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1</v>
      </c>
      <c r="K113" s="72">
        <v>6</v>
      </c>
      <c r="L113" s="20">
        <v>55</v>
      </c>
      <c r="M113" s="65">
        <f t="shared" si="7"/>
        <v>330</v>
      </c>
      <c r="N113" s="17" t="s">
        <v>16</v>
      </c>
      <c r="O113" s="18"/>
      <c r="P113" s="104">
        <f t="shared" si="8"/>
        <v>330</v>
      </c>
      <c r="Q113" s="90">
        <v>20.58</v>
      </c>
      <c r="R113" s="43">
        <f t="shared" si="9"/>
        <v>123.47999999999999</v>
      </c>
    </row>
    <row r="114" spans="1:18" ht="24.6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+'30'!J114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+'30'!J115</f>
        <v>18</v>
      </c>
      <c r="F115" s="71"/>
      <c r="G115" s="46">
        <f t="shared" si="23"/>
        <v>18</v>
      </c>
      <c r="H115" s="78">
        <v>0</v>
      </c>
      <c r="I115" s="76">
        <v>0</v>
      </c>
      <c r="J115" s="46">
        <f t="shared" si="24"/>
        <v>18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4.6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+'30'!J116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+'30'!J117</f>
        <v>2</v>
      </c>
      <c r="F117" s="71"/>
      <c r="G117" s="46">
        <f t="shared" si="23"/>
        <v>2</v>
      </c>
      <c r="H117" s="78">
        <v>0</v>
      </c>
      <c r="I117" s="76">
        <v>0</v>
      </c>
      <c r="J117" s="46">
        <f t="shared" si="24"/>
        <v>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+'30'!J118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+'30'!J119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+'30'!J120</f>
        <v>1</v>
      </c>
      <c r="F120" s="71"/>
      <c r="G120" s="46">
        <f t="shared" si="23"/>
        <v>1</v>
      </c>
      <c r="H120" s="78">
        <v>0</v>
      </c>
      <c r="I120" s="76">
        <v>0</v>
      </c>
      <c r="J120" s="46">
        <f t="shared" si="24"/>
        <v>1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+'30'!J121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+'30'!J122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4.6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+'30'!J123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1414</v>
      </c>
      <c r="D124" s="10" t="s">
        <v>434</v>
      </c>
      <c r="E124" s="64">
        <f>+'30'!J124</f>
        <v>2</v>
      </c>
      <c r="F124" s="71"/>
      <c r="G124" s="46">
        <f t="shared" si="23"/>
        <v>2</v>
      </c>
      <c r="H124" s="78">
        <v>0</v>
      </c>
      <c r="I124" s="76">
        <v>0</v>
      </c>
      <c r="J124" s="46">
        <f t="shared" si="24"/>
        <v>2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4.6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+'30'!J125</f>
        <v>1</v>
      </c>
      <c r="F125" s="71"/>
      <c r="G125" s="46">
        <f t="shared" si="23"/>
        <v>1</v>
      </c>
      <c r="H125" s="78">
        <v>0</v>
      </c>
      <c r="I125" s="76">
        <v>0</v>
      </c>
      <c r="J125" s="46">
        <f t="shared" si="24"/>
        <v>1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+'30'!J126</f>
        <v>3</v>
      </c>
      <c r="F126" s="71"/>
      <c r="G126" s="46">
        <f t="shared" si="23"/>
        <v>3</v>
      </c>
      <c r="H126" s="78">
        <v>0</v>
      </c>
      <c r="I126" s="76">
        <v>0</v>
      </c>
      <c r="J126" s="46">
        <f t="shared" si="24"/>
        <v>2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04">
        <f t="shared" si="8"/>
        <v>100</v>
      </c>
      <c r="Q126" s="90">
        <v>68</v>
      </c>
      <c r="R126" s="43">
        <f t="shared" si="9"/>
        <v>68</v>
      </c>
    </row>
    <row r="127" spans="1:18" ht="24.6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+'30'!J127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4.6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+'30'!J128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4.6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+'30'!J129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4.6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+'30'!J130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+'30'!J131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1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04">
        <f t="shared" si="8"/>
        <v>100</v>
      </c>
      <c r="Q131" s="90">
        <v>9.91</v>
      </c>
      <c r="R131" s="43">
        <f t="shared" si="9"/>
        <v>19.82</v>
      </c>
    </row>
    <row r="132" spans="1:18" ht="24.6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+'30'!J132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4.6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+'30'!J133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4.6" x14ac:dyDescent="0.65">
      <c r="A134" s="10">
        <v>130</v>
      </c>
      <c r="B134" s="119" t="s">
        <v>1416</v>
      </c>
      <c r="C134" s="19" t="s">
        <v>1415</v>
      </c>
      <c r="D134" s="10" t="s">
        <v>434</v>
      </c>
      <c r="E134" s="64">
        <f>+'30'!J134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4.6" x14ac:dyDescent="0.65">
      <c r="A135" s="10">
        <v>131</v>
      </c>
      <c r="B135" s="119" t="s">
        <v>1418</v>
      </c>
      <c r="C135" s="19" t="s">
        <v>1417</v>
      </c>
      <c r="D135" s="10" t="s">
        <v>434</v>
      </c>
      <c r="E135" s="64">
        <f>+'30'!J135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4.6" x14ac:dyDescent="0.65">
      <c r="A136" s="10">
        <v>132</v>
      </c>
      <c r="B136" s="119" t="s">
        <v>1420</v>
      </c>
      <c r="C136" s="19" t="s">
        <v>1419</v>
      </c>
      <c r="D136" s="10" t="s">
        <v>434</v>
      </c>
      <c r="E136" s="64">
        <f>+'30'!J136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1421</v>
      </c>
      <c r="D137" s="10" t="s">
        <v>434</v>
      </c>
      <c r="E137" s="64">
        <f>+'30'!J137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4.6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+'30'!J138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+'30'!J139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4.6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+'30'!J140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4.6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+'30'!J141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4.6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+'30'!J142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+'30'!J143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+'30'!J144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+'30'!J145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+'30'!J146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+'30'!J147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4.6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+'30'!J148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+'30'!J149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+'30'!J150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+'30'!J151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4.6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+'30'!J152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+'30'!J153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+'30'!J154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+'30'!J155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+'30'!J156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+'30'!J157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+'30'!J158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4.6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+'30'!J159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+'30'!J160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+'30'!J161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+'30'!J162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+'30'!J163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+'30'!J164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+'30'!J165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+'30'!J166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+'30'!J167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+'30'!J168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+'30'!J169</f>
        <v>2</v>
      </c>
      <c r="F169" s="71"/>
      <c r="G169" s="46">
        <f t="shared" si="30"/>
        <v>2</v>
      </c>
      <c r="H169" s="78">
        <v>0</v>
      </c>
      <c r="I169" s="76">
        <v>0</v>
      </c>
      <c r="J169" s="46">
        <f t="shared" si="31"/>
        <v>2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+'30'!J170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4.6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+'30'!J171</f>
        <v>9</v>
      </c>
      <c r="F171" s="71"/>
      <c r="G171" s="46">
        <f t="shared" si="30"/>
        <v>9</v>
      </c>
      <c r="H171" s="78">
        <v>0</v>
      </c>
      <c r="I171" s="76">
        <v>0</v>
      </c>
      <c r="J171" s="46">
        <f t="shared" si="31"/>
        <v>9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+'30'!J172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65">
      <c r="A173" s="10">
        <v>169</v>
      </c>
      <c r="B173" s="119" t="s">
        <v>1425</v>
      </c>
      <c r="C173" s="19" t="s">
        <v>1422</v>
      </c>
      <c r="D173" s="10" t="s">
        <v>566</v>
      </c>
      <c r="E173" s="64">
        <f>+'30'!J173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4.6" x14ac:dyDescent="0.65">
      <c r="A174" s="10">
        <v>170</v>
      </c>
      <c r="B174" s="10" t="s">
        <v>978</v>
      </c>
      <c r="C174" s="19" t="s">
        <v>1400</v>
      </c>
      <c r="D174" s="10" t="s">
        <v>566</v>
      </c>
      <c r="E174" s="64">
        <f>+'30'!J174</f>
        <v>19</v>
      </c>
      <c r="F174" s="71"/>
      <c r="G174" s="46">
        <f t="shared" ref="G174" si="32">E174+F174</f>
        <v>19</v>
      </c>
      <c r="H174" s="78">
        <v>0</v>
      </c>
      <c r="I174" s="76">
        <v>0</v>
      </c>
      <c r="J174" s="46">
        <f t="shared" ref="J174" si="33">+G174-H174-K174-I174</f>
        <v>19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+'30'!J175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0</v>
      </c>
      <c r="K175" s="72">
        <v>7</v>
      </c>
      <c r="L175" s="15">
        <v>50</v>
      </c>
      <c r="M175" s="65">
        <f>+L175*K175</f>
        <v>350</v>
      </c>
      <c r="N175" s="17" t="s">
        <v>16</v>
      </c>
      <c r="O175" s="18"/>
      <c r="P175" s="104">
        <f>SUM(M175-O175)</f>
        <v>350</v>
      </c>
      <c r="Q175" s="90">
        <v>29.96</v>
      </c>
      <c r="R175" s="43">
        <f>+K175*Q175</f>
        <v>209.72</v>
      </c>
    </row>
    <row r="176" spans="1:18" ht="24.6" x14ac:dyDescent="0.65">
      <c r="A176" s="10">
        <v>172</v>
      </c>
      <c r="B176" s="119" t="s">
        <v>1424</v>
      </c>
      <c r="C176" s="19" t="s">
        <v>1423</v>
      </c>
      <c r="D176" s="10" t="s">
        <v>434</v>
      </c>
      <c r="E176" s="64">
        <f>+'30'!J176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+'30'!J177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+'30'!J178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4.6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+'30'!J179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+'30'!J180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+'30'!J181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+'30'!J182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4.6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+'30'!J183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4.6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+'30'!J184</f>
        <v>2</v>
      </c>
      <c r="F184" s="71"/>
      <c r="G184" s="46">
        <f t="shared" si="30"/>
        <v>2</v>
      </c>
      <c r="H184" s="78">
        <v>0</v>
      </c>
      <c r="I184" s="76">
        <v>0</v>
      </c>
      <c r="J184" s="46">
        <f t="shared" si="31"/>
        <v>2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+'30'!J185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1387</v>
      </c>
      <c r="D186" s="10" t="s">
        <v>566</v>
      </c>
      <c r="E186" s="64">
        <f>+'30'!J186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9" t="s">
        <v>1426</v>
      </c>
      <c r="C187" s="19" t="s">
        <v>1395</v>
      </c>
      <c r="D187" s="10" t="s">
        <v>566</v>
      </c>
      <c r="E187" s="64">
        <f>+'30'!J187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" customHeight="1" x14ac:dyDescent="0.65">
      <c r="A188" s="10">
        <v>184</v>
      </c>
      <c r="B188" s="119" t="s">
        <v>1427</v>
      </c>
      <c r="C188" s="19" t="s">
        <v>1396</v>
      </c>
      <c r="D188" s="10" t="s">
        <v>566</v>
      </c>
      <c r="E188" s="64">
        <f>+'30'!J188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" customHeight="1" x14ac:dyDescent="0.65">
      <c r="A189" s="10">
        <v>185</v>
      </c>
      <c r="B189" s="119" t="s">
        <v>1428</v>
      </c>
      <c r="C189" s="19" t="s">
        <v>1397</v>
      </c>
      <c r="D189" s="10" t="s">
        <v>566</v>
      </c>
      <c r="E189" s="64">
        <f>+'30'!J189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4.6" x14ac:dyDescent="0.65">
      <c r="A190" s="10">
        <v>186</v>
      </c>
      <c r="B190" s="119" t="s">
        <v>1206</v>
      </c>
      <c r="C190" s="19" t="s">
        <v>1386</v>
      </c>
      <c r="D190" s="10" t="s">
        <v>606</v>
      </c>
      <c r="E190" s="64">
        <f>+'30'!J190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+'30'!J191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+'30'!J192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+'30'!J193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+'30'!J194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+'30'!J195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+'30'!J196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+'30'!J197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+'30'!J198</f>
        <v>6</v>
      </c>
      <c r="F198" s="71">
        <v>40</v>
      </c>
      <c r="G198" s="46">
        <f t="shared" si="30"/>
        <v>46</v>
      </c>
      <c r="H198" s="78">
        <v>0</v>
      </c>
      <c r="I198" s="76">
        <v>0</v>
      </c>
      <c r="J198" s="46">
        <f t="shared" si="31"/>
        <v>37</v>
      </c>
      <c r="K198" s="72">
        <v>9</v>
      </c>
      <c r="L198" s="20">
        <v>150</v>
      </c>
      <c r="M198" s="65">
        <f t="shared" si="34"/>
        <v>1350</v>
      </c>
      <c r="N198" s="17" t="s">
        <v>16</v>
      </c>
      <c r="O198" s="18"/>
      <c r="P198" s="104">
        <f t="shared" si="35"/>
        <v>1350</v>
      </c>
      <c r="Q198" s="90">
        <v>64.38</v>
      </c>
      <c r="R198" s="43">
        <f t="shared" si="36"/>
        <v>579.41999999999996</v>
      </c>
    </row>
    <row r="199" spans="1:18" ht="24.6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+'30'!J199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4.6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+'30'!J200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4.6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+'30'!J201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4.6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+'30'!J202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4.6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+'30'!J203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4.6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+'30'!J204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4.6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+'30'!J205</f>
        <v>13</v>
      </c>
      <c r="F205" s="71"/>
      <c r="G205" s="46">
        <f t="shared" si="30"/>
        <v>13</v>
      </c>
      <c r="H205" s="78">
        <v>0</v>
      </c>
      <c r="I205" s="76">
        <v>0</v>
      </c>
      <c r="J205" s="46">
        <f t="shared" si="31"/>
        <v>12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4">
        <f t="shared" si="35"/>
        <v>55</v>
      </c>
      <c r="Q205" s="90">
        <v>40</v>
      </c>
      <c r="R205" s="43">
        <f t="shared" si="36"/>
        <v>40</v>
      </c>
    </row>
    <row r="206" spans="1:18" ht="24.6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+'30'!J206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1398</v>
      </c>
      <c r="D207" s="10" t="s">
        <v>434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+'30'!J208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+'30'!J209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v>2</v>
      </c>
      <c r="F210" s="71"/>
      <c r="G210" s="46">
        <f t="shared" si="30"/>
        <v>2</v>
      </c>
      <c r="H210" s="78">
        <v>0</v>
      </c>
      <c r="I210" s="76">
        <v>0</v>
      </c>
      <c r="J210" s="46">
        <f t="shared" si="31"/>
        <v>0</v>
      </c>
      <c r="K210" s="72">
        <v>2</v>
      </c>
      <c r="L210" s="20">
        <v>40</v>
      </c>
      <c r="M210" s="65">
        <f>+L210*K210</f>
        <v>80</v>
      </c>
      <c r="N210" s="17" t="s">
        <v>16</v>
      </c>
      <c r="O210" s="18">
        <v>10</v>
      </c>
      <c r="P210" s="104">
        <f>SUM(M210-O210)</f>
        <v>70</v>
      </c>
      <c r="Q210" s="90">
        <v>15</v>
      </c>
      <c r="R210" s="43">
        <f>+K210*Q210</f>
        <v>30</v>
      </c>
    </row>
    <row r="211" spans="1:18" ht="24.6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+'30'!J211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+'30'!J212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+'30'!J213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+'30'!J214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+'30'!J215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4.6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+'30'!J216</f>
        <v>239</v>
      </c>
      <c r="F216" s="71"/>
      <c r="G216" s="46">
        <f t="shared" si="30"/>
        <v>239</v>
      </c>
      <c r="H216" s="78">
        <v>0</v>
      </c>
      <c r="I216" s="76">
        <v>0</v>
      </c>
      <c r="J216" s="46">
        <f t="shared" si="31"/>
        <v>239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4.6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+'30'!J217</f>
        <v>99</v>
      </c>
      <c r="F217" s="71"/>
      <c r="G217" s="46">
        <f t="shared" si="30"/>
        <v>99</v>
      </c>
      <c r="H217" s="78">
        <v>0</v>
      </c>
      <c r="I217" s="76">
        <v>0</v>
      </c>
      <c r="J217" s="46">
        <f t="shared" si="31"/>
        <v>99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4.6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+'30'!J218</f>
        <v>6</v>
      </c>
      <c r="F218" s="71"/>
      <c r="G218" s="46">
        <f t="shared" si="30"/>
        <v>6</v>
      </c>
      <c r="H218" s="78">
        <v>0</v>
      </c>
      <c r="I218" s="76">
        <v>0</v>
      </c>
      <c r="J218" s="46">
        <f t="shared" si="31"/>
        <v>5</v>
      </c>
      <c r="K218" s="72">
        <v>1</v>
      </c>
      <c r="L218" s="20">
        <v>20</v>
      </c>
      <c r="M218" s="65">
        <f t="shared" si="34"/>
        <v>20</v>
      </c>
      <c r="N218" s="17" t="s">
        <v>16</v>
      </c>
      <c r="O218" s="18"/>
      <c r="P218" s="104">
        <f t="shared" si="35"/>
        <v>20</v>
      </c>
      <c r="Q218" s="90">
        <v>16.670000000000002</v>
      </c>
      <c r="R218" s="43">
        <f t="shared" si="36"/>
        <v>16.670000000000002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+'30'!J219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4.6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+'30'!J220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4.6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+'30'!J221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4.6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+'30'!J222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4.6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+'30'!J223</f>
        <v>258</v>
      </c>
      <c r="F223" s="71"/>
      <c r="G223" s="46">
        <f t="shared" si="30"/>
        <v>258</v>
      </c>
      <c r="H223" s="78">
        <v>0</v>
      </c>
      <c r="I223" s="76">
        <v>0</v>
      </c>
      <c r="J223" s="46">
        <f t="shared" si="31"/>
        <v>258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4.6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+'30'!J224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4.6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+'30'!J225</f>
        <v>100</v>
      </c>
      <c r="F225" s="71"/>
      <c r="G225" s="46">
        <f t="shared" si="30"/>
        <v>100</v>
      </c>
      <c r="H225" s="78">
        <v>0</v>
      </c>
      <c r="I225" s="76">
        <v>0</v>
      </c>
      <c r="J225" s="46">
        <f t="shared" si="31"/>
        <v>100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4.6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+'30'!J226</f>
        <v>146</v>
      </c>
      <c r="F226" s="71"/>
      <c r="G226" s="46">
        <f t="shared" si="30"/>
        <v>146</v>
      </c>
      <c r="H226" s="78">
        <v>0</v>
      </c>
      <c r="I226" s="76">
        <v>0</v>
      </c>
      <c r="J226" s="46">
        <f t="shared" si="31"/>
        <v>146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4.6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+'30'!J227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4.6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+'30'!J228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4.6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+'30'!J229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4.6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+'30'!J230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4.6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+'30'!J231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4.6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+'30'!J232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4.6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+'30'!J233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4.6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+'30'!J234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4.6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+'30'!J235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+'30'!J236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4.6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+'30'!J237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4.6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+'30'!J238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4.6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+'30'!J239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+'30'!J240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4.6" x14ac:dyDescent="0.65">
      <c r="A242" s="10">
        <v>238</v>
      </c>
      <c r="B242" s="10"/>
      <c r="C242" s="137" t="s">
        <v>1444</v>
      </c>
      <c r="D242" s="10" t="s">
        <v>805</v>
      </c>
      <c r="E242" s="64">
        <f>+'30'!J242</f>
        <v>1</v>
      </c>
      <c r="F242" s="71"/>
      <c r="G242" s="46">
        <f t="shared" si="42"/>
        <v>1</v>
      </c>
      <c r="H242" s="78">
        <v>0</v>
      </c>
      <c r="I242" s="76">
        <v>0</v>
      </c>
      <c r="J242" s="46">
        <f t="shared" si="43"/>
        <v>1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1446</v>
      </c>
      <c r="D243" s="10" t="s">
        <v>434</v>
      </c>
      <c r="E243" s="64">
        <f>+'30'!J243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1448</v>
      </c>
      <c r="D244" s="10" t="s">
        <v>434</v>
      </c>
      <c r="E244" s="64">
        <f>+'30'!J244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4.6" x14ac:dyDescent="0.65">
      <c r="A245" s="10">
        <v>241</v>
      </c>
      <c r="B245" s="10"/>
      <c r="C245" s="19"/>
      <c r="D245" s="10"/>
      <c r="E245" s="64">
        <f>+'30'!J245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4.6" x14ac:dyDescent="0.65">
      <c r="A246" s="10">
        <v>242</v>
      </c>
      <c r="B246" s="10"/>
      <c r="C246" s="19"/>
      <c r="D246" s="10"/>
      <c r="E246" s="64">
        <f>+'30'!J246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>
        <f>+'30'!J247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4.6" x14ac:dyDescent="0.65">
      <c r="A248" s="10">
        <v>244</v>
      </c>
      <c r="B248" s="10"/>
      <c r="C248" s="19"/>
      <c r="D248" s="10"/>
      <c r="E248" s="64">
        <f>+'30'!J248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>
        <f>+'30'!J249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>
        <f>+'30'!J250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>
        <f>+'30'!J251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>
        <f>+'30'!J252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>
        <f>+'30'!J253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3" ht="24.6" x14ac:dyDescent="0.65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3" ht="24.6" x14ac:dyDescent="0.65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3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3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8342.16</v>
      </c>
      <c r="S260" s="75"/>
    </row>
    <row r="261" spans="1:23" ht="25.5" customHeight="1" x14ac:dyDescent="0.6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23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21810</v>
      </c>
    </row>
    <row r="263" spans="1:23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3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7975</v>
      </c>
      <c r="O264" s="2">
        <v>2000</v>
      </c>
      <c r="P264" s="2">
        <v>1655</v>
      </c>
      <c r="Q264" s="2">
        <v>150</v>
      </c>
      <c r="R264" s="2">
        <v>350</v>
      </c>
      <c r="S264" s="2">
        <v>1000</v>
      </c>
      <c r="T264" s="2">
        <v>800</v>
      </c>
      <c r="U264" s="2">
        <v>330</v>
      </c>
      <c r="V264" s="2">
        <v>1300</v>
      </c>
      <c r="W264" s="2">
        <v>390</v>
      </c>
    </row>
    <row r="265" spans="1:23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1770</v>
      </c>
      <c r="P267" s="122" t="s">
        <v>1434</v>
      </c>
      <c r="Q267" s="123" t="s">
        <v>1435</v>
      </c>
      <c r="R267" s="124" t="s">
        <v>1436</v>
      </c>
    </row>
    <row r="268" spans="1:23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12065</v>
      </c>
      <c r="P268" s="125"/>
      <c r="Q268" s="125"/>
      <c r="R268" s="125"/>
    </row>
    <row r="269" spans="1:23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12065</v>
      </c>
      <c r="P269" s="125"/>
      <c r="Q269" s="125"/>
      <c r="R269" s="125"/>
    </row>
    <row r="270" spans="1:23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/>
    </row>
    <row r="271" spans="1:23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  <c r="P271" s="126"/>
      <c r="Q271" s="126"/>
      <c r="R271" s="126"/>
    </row>
    <row r="272" spans="1:23" x14ac:dyDescent="0.6">
      <c r="J272" s="2"/>
      <c r="L272" s="2"/>
      <c r="P272" s="126"/>
      <c r="Q272" s="126"/>
      <c r="R272" s="126"/>
    </row>
    <row r="273" spans="10:18" ht="24.6" x14ac:dyDescent="0.65">
      <c r="J273" s="2"/>
      <c r="L273" s="73" t="s">
        <v>272</v>
      </c>
      <c r="M273" s="2" t="s">
        <v>307</v>
      </c>
      <c r="P273" s="127"/>
      <c r="Q273" s="127"/>
      <c r="R273" s="127"/>
    </row>
    <row r="274" spans="10:18" x14ac:dyDescent="0.6">
      <c r="J274" s="2"/>
      <c r="L274" s="2"/>
      <c r="P274" s="128">
        <f>SUM(P268:P273)</f>
        <v>0</v>
      </c>
      <c r="Q274" s="128">
        <f>SUM(Q268:Q273)</f>
        <v>0</v>
      </c>
      <c r="R274" s="128">
        <f>SUM(R268:R273)</f>
        <v>0</v>
      </c>
    </row>
    <row r="275" spans="10:18" x14ac:dyDescent="0.6">
      <c r="J275" s="2"/>
      <c r="L275" s="2"/>
      <c r="P275" s="129" t="s">
        <v>1437</v>
      </c>
      <c r="Q275" s="130">
        <f>Q274*30/100</f>
        <v>0</v>
      </c>
      <c r="R275" s="130">
        <f>R274*30/100</f>
        <v>0</v>
      </c>
    </row>
    <row r="276" spans="10:18" x14ac:dyDescent="0.6">
      <c r="J276" s="2"/>
      <c r="L276" s="2"/>
      <c r="P276" s="129" t="s">
        <v>1438</v>
      </c>
      <c r="Q276" s="130">
        <f>Q275*7/100</f>
        <v>0</v>
      </c>
      <c r="R276" s="130">
        <f>R275*7/100</f>
        <v>0</v>
      </c>
    </row>
    <row r="277" spans="10:18" x14ac:dyDescent="0.6">
      <c r="J277" s="2"/>
      <c r="L277" s="2"/>
      <c r="P277" s="131" t="s">
        <v>5</v>
      </c>
      <c r="Q277" s="132">
        <f>Q274-Q275-Q276</f>
        <v>0</v>
      </c>
      <c r="R277" s="132">
        <f>R274-R275-R276</f>
        <v>0</v>
      </c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>
    <filterColumn colId="15">
      <filters blank="1">
        <filter val="-"/>
        <filter val="1,350.00"/>
        <filter val="1,600.00"/>
        <filter val="100.00"/>
        <filter val="120.00"/>
        <filter val="150.00"/>
        <filter val="1655"/>
        <filter val="2,000.00"/>
        <filter val="20.00"/>
        <filter val="240.00"/>
        <filter val="300.00"/>
        <filter val="325.00"/>
        <filter val="350.00"/>
        <filter val="50.00"/>
        <filter val="55.00"/>
        <filter val="70.00"/>
        <filter val="80.00"/>
        <filter val="9,550.00"/>
        <filter val="Rookie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" x14ac:dyDescent="0.6"/>
  <cols>
    <col min="1" max="1" width="6.69921875" style="2" customWidth="1"/>
    <col min="2" max="2" width="33.69921875" style="2" customWidth="1"/>
    <col min="3" max="6" width="9.69921875" style="2" customWidth="1"/>
    <col min="7" max="7" width="9.69921875" style="38" customWidth="1"/>
    <col min="8" max="8" width="9.69921875" style="2" customWidth="1"/>
    <col min="9" max="9" width="8.69921875" style="39" customWidth="1"/>
    <col min="10" max="10" width="10.69921875" style="2" customWidth="1"/>
    <col min="11" max="11" width="17.69921875" style="2" bestFit="1" customWidth="1"/>
    <col min="12" max="12" width="9" style="2"/>
    <col min="13" max="14" width="10.09765625" style="2" bestFit="1" customWidth="1"/>
    <col min="15" max="15" width="9" style="2"/>
    <col min="16" max="16" width="34.69921875" style="2" bestFit="1" customWidth="1"/>
    <col min="17" max="24" width="9" style="2"/>
    <col min="25" max="25" width="15.6992187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208" t="s">
        <v>242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  <c r="O2" s="209" t="s">
        <v>0</v>
      </c>
      <c r="P2" s="209"/>
      <c r="Q2" s="209"/>
      <c r="R2" s="209"/>
      <c r="S2" s="209"/>
      <c r="T2" s="209"/>
      <c r="U2" s="209"/>
      <c r="V2" s="209"/>
      <c r="W2" s="209"/>
      <c r="X2" s="209"/>
      <c r="Y2" s="209"/>
    </row>
    <row r="3" spans="1:26" s="5" customFormat="1" ht="26.4" x14ac:dyDescent="0.7">
      <c r="A3" s="207" t="s">
        <v>1</v>
      </c>
      <c r="B3" s="207" t="s">
        <v>2</v>
      </c>
      <c r="C3" s="204" t="s">
        <v>3</v>
      </c>
      <c r="D3" s="204" t="s">
        <v>4</v>
      </c>
      <c r="E3" s="204" t="s">
        <v>5</v>
      </c>
      <c r="F3" s="4" t="s">
        <v>6</v>
      </c>
      <c r="G3" s="210" t="s">
        <v>7</v>
      </c>
      <c r="H3" s="212" t="s">
        <v>8</v>
      </c>
      <c r="I3" s="213"/>
      <c r="J3" s="214"/>
      <c r="K3" s="215" t="s">
        <v>9</v>
      </c>
      <c r="L3" s="195" t="s">
        <v>10</v>
      </c>
      <c r="O3" s="207" t="s">
        <v>1</v>
      </c>
      <c r="P3" s="207" t="s">
        <v>2</v>
      </c>
      <c r="Q3" s="204" t="s">
        <v>3</v>
      </c>
      <c r="R3" s="204" t="s">
        <v>4</v>
      </c>
      <c r="S3" s="204" t="s">
        <v>5</v>
      </c>
      <c r="T3" s="4" t="s">
        <v>6</v>
      </c>
      <c r="U3" s="210" t="s">
        <v>7</v>
      </c>
      <c r="V3" s="212" t="s">
        <v>8</v>
      </c>
      <c r="W3" s="213"/>
      <c r="X3" s="214"/>
      <c r="Y3" s="215" t="s">
        <v>9</v>
      </c>
      <c r="Z3" s="195" t="s">
        <v>10</v>
      </c>
    </row>
    <row r="4" spans="1:26" s="5" customFormat="1" ht="27" thickBot="1" x14ac:dyDescent="0.75">
      <c r="A4" s="207"/>
      <c r="B4" s="207"/>
      <c r="C4" s="205"/>
      <c r="D4" s="205"/>
      <c r="E4" s="205"/>
      <c r="F4" s="6" t="s">
        <v>11</v>
      </c>
      <c r="G4" s="211"/>
      <c r="H4" s="7" t="s">
        <v>12</v>
      </c>
      <c r="I4" s="8" t="s">
        <v>13</v>
      </c>
      <c r="J4" s="9" t="s">
        <v>14</v>
      </c>
      <c r="K4" s="216"/>
      <c r="L4" s="195"/>
      <c r="O4" s="207"/>
      <c r="P4" s="207"/>
      <c r="Q4" s="205"/>
      <c r="R4" s="205"/>
      <c r="S4" s="205"/>
      <c r="T4" s="6" t="s">
        <v>11</v>
      </c>
      <c r="U4" s="211"/>
      <c r="V4" s="7" t="s">
        <v>12</v>
      </c>
      <c r="W4" s="8" t="s">
        <v>13</v>
      </c>
      <c r="X4" s="9" t="s">
        <v>14</v>
      </c>
      <c r="Y4" s="216"/>
      <c r="Z4" s="195"/>
    </row>
    <row r="5" spans="1:26" ht="24.6" x14ac:dyDescent="0.65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4.6" x14ac:dyDescent="0.65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4.6" x14ac:dyDescent="0.65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4.6" x14ac:dyDescent="0.65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4.6" x14ac:dyDescent="0.65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4.6" x14ac:dyDescent="0.65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4.6" x14ac:dyDescent="0.65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4.6" x14ac:dyDescent="0.65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4.6" x14ac:dyDescent="0.65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4.6" x14ac:dyDescent="0.65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4.6" x14ac:dyDescent="0.65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4.6" x14ac:dyDescent="0.65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4.6" x14ac:dyDescent="0.65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4.6" x14ac:dyDescent="0.65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4.6" x14ac:dyDescent="0.65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4.6" x14ac:dyDescent="0.65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4.6" x14ac:dyDescent="0.65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4.6" x14ac:dyDescent="0.65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4.6" x14ac:dyDescent="0.65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4.6" x14ac:dyDescent="0.65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4.6" x14ac:dyDescent="0.65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4.6" x14ac:dyDescent="0.65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4.6" x14ac:dyDescent="0.65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4.6" x14ac:dyDescent="0.65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4.6" x14ac:dyDescent="0.65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4.6" x14ac:dyDescent="0.65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4.6" x14ac:dyDescent="0.65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4.6" x14ac:dyDescent="0.65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4.6" x14ac:dyDescent="0.65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4.6" x14ac:dyDescent="0.65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4.6" x14ac:dyDescent="0.65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4.6" x14ac:dyDescent="0.65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4.6" x14ac:dyDescent="0.65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4.6" x14ac:dyDescent="0.65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4.6" x14ac:dyDescent="0.65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4.6" x14ac:dyDescent="0.65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4.6" x14ac:dyDescent="0.65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4.6" x14ac:dyDescent="0.65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4.6" x14ac:dyDescent="0.65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4.6" x14ac:dyDescent="0.65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4.6" x14ac:dyDescent="0.65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4.6" x14ac:dyDescent="0.65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4.6" x14ac:dyDescent="0.65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4.6" x14ac:dyDescent="0.65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4.6" x14ac:dyDescent="0.65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4.6" x14ac:dyDescent="0.65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4.6" x14ac:dyDescent="0.65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4.6" x14ac:dyDescent="0.65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4.6" x14ac:dyDescent="0.65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4.6" x14ac:dyDescent="0.65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4.6" x14ac:dyDescent="0.65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4.6" x14ac:dyDescent="0.65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4.6" x14ac:dyDescent="0.65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4.6" x14ac:dyDescent="0.65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4.6" x14ac:dyDescent="0.65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4.6" x14ac:dyDescent="0.65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4.6" x14ac:dyDescent="0.65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4.6" x14ac:dyDescent="0.65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4.6" x14ac:dyDescent="0.65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4.6" x14ac:dyDescent="0.65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4.6" x14ac:dyDescent="0.65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4.6" x14ac:dyDescent="0.65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4.6" x14ac:dyDescent="0.65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4.6" x14ac:dyDescent="0.65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4.6" x14ac:dyDescent="0.65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4.6" x14ac:dyDescent="0.65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4.6" x14ac:dyDescent="0.65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4.6" x14ac:dyDescent="0.65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4.6" x14ac:dyDescent="0.65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4.6" x14ac:dyDescent="0.65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4.6" x14ac:dyDescent="0.65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4.6" x14ac:dyDescent="0.65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4.6" x14ac:dyDescent="0.65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4.6" x14ac:dyDescent="0.65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4.6" x14ac:dyDescent="0.65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4.6" x14ac:dyDescent="0.65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4.6" x14ac:dyDescent="0.65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4.6" x14ac:dyDescent="0.65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201" t="s">
        <v>119</v>
      </c>
      <c r="Q107" s="202"/>
      <c r="R107" s="202"/>
      <c r="S107" s="202"/>
      <c r="T107" s="202"/>
      <c r="U107" s="202"/>
      <c r="V107" s="202"/>
      <c r="W107" s="203"/>
      <c r="X107" s="40">
        <f>SUM(X5:X104)</f>
        <v>0</v>
      </c>
    </row>
    <row r="108" spans="1:26" ht="24.6" x14ac:dyDescent="0.65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4.6" x14ac:dyDescent="0.65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4.6" x14ac:dyDescent="0.65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4.6" x14ac:dyDescent="0.65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4.6" x14ac:dyDescent="0.65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4.6" x14ac:dyDescent="0.65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4.6" x14ac:dyDescent="0.65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4.6" x14ac:dyDescent="0.65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4.6" x14ac:dyDescent="0.65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4.6" x14ac:dyDescent="0.65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4.6" x14ac:dyDescent="0.65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4.6" x14ac:dyDescent="0.65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4.6" x14ac:dyDescent="0.65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4.6" x14ac:dyDescent="0.65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4.6" x14ac:dyDescent="0.65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4.6" x14ac:dyDescent="0.65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4.6" x14ac:dyDescent="0.65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4.6" x14ac:dyDescent="0.65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4.6" x14ac:dyDescent="0.65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4.6" x14ac:dyDescent="0.65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4.6" x14ac:dyDescent="0.65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4.6" x14ac:dyDescent="0.65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4.6" x14ac:dyDescent="0.65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4.6" x14ac:dyDescent="0.65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4.6" x14ac:dyDescent="0.65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4.6" x14ac:dyDescent="0.65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4.6" x14ac:dyDescent="0.65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4.6" x14ac:dyDescent="0.65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4.6" x14ac:dyDescent="0.65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4.6" x14ac:dyDescent="0.65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4.6" x14ac:dyDescent="0.65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4.6" x14ac:dyDescent="0.65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4.6" x14ac:dyDescent="0.65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4.6" x14ac:dyDescent="0.65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4.6" x14ac:dyDescent="0.65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4.6" x14ac:dyDescent="0.65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4.6" x14ac:dyDescent="0.65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4.6" x14ac:dyDescent="0.65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4.6" x14ac:dyDescent="0.65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4.6" x14ac:dyDescent="0.65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4.6" x14ac:dyDescent="0.65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4.6" x14ac:dyDescent="0.65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4.6" x14ac:dyDescent="0.65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4.6" x14ac:dyDescent="0.65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4.6" x14ac:dyDescent="0.65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4.6" x14ac:dyDescent="0.65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4.6" x14ac:dyDescent="0.65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4.6" x14ac:dyDescent="0.65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4.6" x14ac:dyDescent="0.65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4.6" x14ac:dyDescent="0.65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4.6" x14ac:dyDescent="0.65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4.6" x14ac:dyDescent="0.65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4.6" x14ac:dyDescent="0.65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4.6" x14ac:dyDescent="0.65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4.6" x14ac:dyDescent="0.65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4.6" x14ac:dyDescent="0.65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4.6" x14ac:dyDescent="0.65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4.6" x14ac:dyDescent="0.65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4.6" x14ac:dyDescent="0.65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4.6" x14ac:dyDescent="0.65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4.6" x14ac:dyDescent="0.65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4.6" x14ac:dyDescent="0.65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4.6" x14ac:dyDescent="0.65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4.6" x14ac:dyDescent="0.65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4.6" x14ac:dyDescent="0.65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4.6" x14ac:dyDescent="0.65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4.6" x14ac:dyDescent="0.65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4.6" x14ac:dyDescent="0.65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4.6" x14ac:dyDescent="0.65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4.6" x14ac:dyDescent="0.65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4.6" x14ac:dyDescent="0.65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4.6" x14ac:dyDescent="0.65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4.6" x14ac:dyDescent="0.65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4.6" x14ac:dyDescent="0.65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4.6" x14ac:dyDescent="0.65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4.6" x14ac:dyDescent="0.65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4.6" x14ac:dyDescent="0.65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4.6" x14ac:dyDescent="0.65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4.6" x14ac:dyDescent="0.65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4.6" x14ac:dyDescent="0.65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4.6" x14ac:dyDescent="0.65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4.6" x14ac:dyDescent="0.65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4.6" x14ac:dyDescent="0.65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4.6" x14ac:dyDescent="0.65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4.6" x14ac:dyDescent="0.65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4.6" x14ac:dyDescent="0.65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4.6" x14ac:dyDescent="0.65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4.6" x14ac:dyDescent="0.65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4.6" x14ac:dyDescent="0.65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4.6" x14ac:dyDescent="0.65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4.6" x14ac:dyDescent="0.65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4.6" x14ac:dyDescent="0.65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4.6" x14ac:dyDescent="0.65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4.6" x14ac:dyDescent="0.65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4.6" x14ac:dyDescent="0.65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4.6" x14ac:dyDescent="0.65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4.6" x14ac:dyDescent="0.65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4.6" x14ac:dyDescent="0.6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06" t="s">
        <v>213</v>
      </c>
      <c r="N205" s="206"/>
      <c r="Z205" s="29"/>
    </row>
    <row r="206" spans="1:26" ht="25.5" customHeight="1" x14ac:dyDescent="0.6">
      <c r="A206" s="1"/>
      <c r="C206" s="24"/>
      <c r="D206" s="25"/>
      <c r="E206" s="24"/>
      <c r="F206" s="25"/>
      <c r="G206" s="24"/>
      <c r="H206" s="189" t="s">
        <v>212</v>
      </c>
      <c r="I206" s="190"/>
      <c r="J206" s="30">
        <f>+X107</f>
        <v>0</v>
      </c>
      <c r="K206" s="27"/>
      <c r="L206" s="29"/>
      <c r="Z206" s="29"/>
    </row>
    <row r="207" spans="1:26" ht="24.6" x14ac:dyDescent="0.65">
      <c r="A207" s="1"/>
      <c r="C207" s="31"/>
      <c r="E207" s="31"/>
      <c r="G207" s="31"/>
      <c r="H207" s="32"/>
      <c r="I207" s="200" t="s">
        <v>202</v>
      </c>
      <c r="J207" s="200"/>
      <c r="K207" s="33">
        <f>SUM(J5:J206)</f>
        <v>0</v>
      </c>
    </row>
    <row r="208" spans="1:26" ht="24.6" x14ac:dyDescent="0.65">
      <c r="A208" s="1"/>
      <c r="C208" s="31"/>
      <c r="E208" s="31"/>
      <c r="G208" s="31"/>
      <c r="I208" s="198" t="s">
        <v>203</v>
      </c>
      <c r="J208" s="199"/>
      <c r="K208" s="36">
        <v>0</v>
      </c>
    </row>
    <row r="209" spans="1:11" ht="24.6" x14ac:dyDescent="0.6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4.6" x14ac:dyDescent="0.65">
      <c r="A210" s="1"/>
      <c r="C210" s="31"/>
      <c r="E210" s="31"/>
      <c r="G210" s="31"/>
      <c r="I210" s="198" t="s">
        <v>205</v>
      </c>
      <c r="J210" s="199"/>
      <c r="K210" s="36">
        <v>0</v>
      </c>
    </row>
    <row r="211" spans="1:11" ht="24.6" x14ac:dyDescent="0.65">
      <c r="A211" s="1"/>
      <c r="C211" s="31"/>
      <c r="E211" s="31"/>
      <c r="G211" s="31"/>
      <c r="I211" s="198" t="s">
        <v>206</v>
      </c>
      <c r="J211" s="199"/>
      <c r="K211" s="36">
        <v>0</v>
      </c>
    </row>
    <row r="212" spans="1:11" ht="24.6" x14ac:dyDescent="0.65">
      <c r="A212" s="1"/>
      <c r="C212" s="31"/>
      <c r="E212" s="31"/>
      <c r="G212" s="31"/>
      <c r="I212" s="198" t="s">
        <v>207</v>
      </c>
      <c r="J212" s="199"/>
      <c r="K212" s="37">
        <f>SUM(L5:L205)</f>
        <v>0</v>
      </c>
    </row>
    <row r="213" spans="1:11" ht="24.6" x14ac:dyDescent="0.65">
      <c r="A213" s="1"/>
      <c r="C213" s="31"/>
      <c r="E213" s="31"/>
      <c r="G213" s="31"/>
      <c r="I213" s="198" t="s">
        <v>208</v>
      </c>
      <c r="J213" s="199"/>
      <c r="K213" s="33">
        <f>K207-K208-K209-K211-K212</f>
        <v>0</v>
      </c>
    </row>
    <row r="214" spans="1:11" ht="24.6" x14ac:dyDescent="0.65">
      <c r="A214" s="1"/>
      <c r="C214" s="31"/>
      <c r="E214" s="31"/>
      <c r="G214" s="31"/>
      <c r="I214" s="198" t="s">
        <v>209</v>
      </c>
      <c r="J214" s="199"/>
      <c r="K214" s="37">
        <v>0</v>
      </c>
    </row>
    <row r="215" spans="1:11" ht="24.6" x14ac:dyDescent="0.65">
      <c r="A215" s="1"/>
      <c r="C215" s="31"/>
      <c r="E215" s="31"/>
      <c r="G215" s="31"/>
      <c r="I215" s="198" t="s">
        <v>210</v>
      </c>
      <c r="J215" s="199"/>
      <c r="K215" s="33">
        <f>+K214-K213</f>
        <v>0</v>
      </c>
    </row>
    <row r="216" spans="1:11" ht="24.6" x14ac:dyDescent="0.65">
      <c r="G216" s="2"/>
      <c r="I216" s="198" t="s">
        <v>211</v>
      </c>
      <c r="J216" s="199"/>
      <c r="K216" s="33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Kanokon plam</cp:lastModifiedBy>
  <cp:lastPrinted>2024-12-24T06:18:58Z</cp:lastPrinted>
  <dcterms:created xsi:type="dcterms:W3CDTF">2023-12-01T06:41:03Z</dcterms:created>
  <dcterms:modified xsi:type="dcterms:W3CDTF">2025-01-08T06:23:56Z</dcterms:modified>
</cp:coreProperties>
</file>