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C:\Users\MeawBonG\Desktop\ไฟล์งานบู๊ซ 2\Stock\ปี 67\12.ธ.ค\"/>
    </mc:Choice>
  </mc:AlternateContent>
  <xr:revisionPtr revIDLastSave="0" documentId="13_ncr:1_{4D3DA595-295D-4777-B0C4-E68658151B76}" xr6:coauthVersionLast="47" xr6:coauthVersionMax="47" xr10:uidLastSave="{00000000-0000-0000-0000-000000000000}"/>
  <bookViews>
    <workbookView xWindow="-120" yWindow="-120" windowWidth="29040" windowHeight="15720" tabRatio="936" firstSheet="1" activeTab="2" xr2:uid="{DFAF8F83-514B-4FC5-A4C3-F2BAA0624829}"/>
  </bookViews>
  <sheets>
    <sheet name="DATA POS" sheetId="76" r:id="rId1"/>
    <sheet name="ต้นทุนพี่ตุ๊ก" sheetId="108" r:id="rId2"/>
    <sheet name="สรุป" sheetId="8" r:id="rId3"/>
    <sheet name="ยกมา" sheetId="74" r:id="rId4"/>
    <sheet name="1" sheetId="77" r:id="rId5"/>
    <sheet name="2" sheetId="78" r:id="rId6"/>
    <sheet name="3" sheetId="79" r:id="rId7"/>
    <sheet name="4" sheetId="80" r:id="rId8"/>
    <sheet name="5" sheetId="81" r:id="rId9"/>
    <sheet name="6" sheetId="82" r:id="rId10"/>
    <sheet name="7" sheetId="83" r:id="rId11"/>
    <sheet name="8" sheetId="84" r:id="rId12"/>
    <sheet name="9" sheetId="85" r:id="rId13"/>
    <sheet name="10" sheetId="86" r:id="rId14"/>
    <sheet name="11" sheetId="87" r:id="rId15"/>
    <sheet name="12" sheetId="88" r:id="rId16"/>
    <sheet name="13" sheetId="89" r:id="rId17"/>
    <sheet name="14" sheetId="90" r:id="rId18"/>
    <sheet name="15" sheetId="91" r:id="rId19"/>
    <sheet name="16" sheetId="92" r:id="rId20"/>
    <sheet name="17" sheetId="93" r:id="rId21"/>
    <sheet name="18" sheetId="94" r:id="rId22"/>
    <sheet name="19" sheetId="95" r:id="rId23"/>
    <sheet name="20" sheetId="96" r:id="rId24"/>
    <sheet name="21" sheetId="97" r:id="rId25"/>
    <sheet name="22" sheetId="98" r:id="rId26"/>
    <sheet name="23" sheetId="99" r:id="rId27"/>
    <sheet name="24" sheetId="100" r:id="rId28"/>
    <sheet name="25" sheetId="101" r:id="rId29"/>
    <sheet name="26" sheetId="102" r:id="rId30"/>
    <sheet name="27" sheetId="103" r:id="rId31"/>
    <sheet name="28" sheetId="104" r:id="rId32"/>
    <sheet name="29" sheetId="105" r:id="rId33"/>
    <sheet name="30" sheetId="106" r:id="rId34"/>
    <sheet name="31." sheetId="107" r:id="rId35"/>
    <sheet name="31" sheetId="64" state="hidden" r:id="rId36"/>
  </sheets>
  <definedNames>
    <definedName name="_xlnm._FilterDatabase" localSheetId="4" hidden="1">'1'!$A$1:$S$271</definedName>
    <definedName name="_xlnm._FilterDatabase" localSheetId="13" hidden="1">'10'!$A$1:$S$271</definedName>
    <definedName name="_xlnm._FilterDatabase" localSheetId="14" hidden="1">'11'!$A$1:$S$271</definedName>
    <definedName name="_xlnm._FilterDatabase" localSheetId="15" hidden="1">'12'!$A$1:$S$271</definedName>
    <definedName name="_xlnm._FilterDatabase" localSheetId="16" hidden="1">'13'!$A$1:$S$271</definedName>
    <definedName name="_xlnm._FilterDatabase" localSheetId="17" hidden="1">'14'!$A$1:$S$271</definedName>
    <definedName name="_xlnm._FilterDatabase" localSheetId="18" hidden="1">'15'!$A$1:$S$271</definedName>
    <definedName name="_xlnm._FilterDatabase" localSheetId="19" hidden="1">'16'!$A$1:$S$271</definedName>
    <definedName name="_xlnm._FilterDatabase" localSheetId="20" hidden="1">'17'!$A$1:$S$271</definedName>
    <definedName name="_xlnm._FilterDatabase" localSheetId="21" hidden="1">'18'!$A$1:$S$271</definedName>
    <definedName name="_xlnm._FilterDatabase" localSheetId="22" hidden="1">'19'!$A$1:$S$271</definedName>
    <definedName name="_xlnm._FilterDatabase" localSheetId="5" hidden="1">'2'!$A$1:$S$271</definedName>
    <definedName name="_xlnm._FilterDatabase" localSheetId="23" hidden="1">'20'!$A$1:$S$271</definedName>
    <definedName name="_xlnm._FilterDatabase" localSheetId="24" hidden="1">'21'!$A$1:$S$271</definedName>
    <definedName name="_xlnm._FilterDatabase" localSheetId="25" hidden="1">'22'!$A$1:$S$271</definedName>
    <definedName name="_xlnm._FilterDatabase" localSheetId="26" hidden="1">'23'!$A$1:$S$271</definedName>
    <definedName name="_xlnm._FilterDatabase" localSheetId="27" hidden="1">'24'!$A$1:$S$271</definedName>
    <definedName name="_xlnm._FilterDatabase" localSheetId="28" hidden="1">'25'!$A$1:$S$271</definedName>
    <definedName name="_xlnm._FilterDatabase" localSheetId="29" hidden="1">'26'!$A$1:$S$271</definedName>
    <definedName name="_xlnm._FilterDatabase" localSheetId="30" hidden="1">'27'!$A$1:$S$271</definedName>
    <definedName name="_xlnm._FilterDatabase" localSheetId="31" hidden="1">'28'!$A$1:$S$271</definedName>
    <definedName name="_xlnm._FilterDatabase" localSheetId="32" hidden="1">'29'!$A$1:$S$271</definedName>
    <definedName name="_xlnm._FilterDatabase" localSheetId="6" hidden="1">'3'!$A$1:$S$271</definedName>
    <definedName name="_xlnm._FilterDatabase" localSheetId="33" hidden="1">'30'!$A$1:$S$271</definedName>
    <definedName name="_xlnm._FilterDatabase" localSheetId="35" hidden="1">'31'!$A$1:$Y$216</definedName>
    <definedName name="_xlnm._FilterDatabase" localSheetId="34" hidden="1">'31.'!$A$1:$S$271</definedName>
    <definedName name="_xlnm._FilterDatabase" localSheetId="7" hidden="1">'4'!$A$1:$S$271</definedName>
    <definedName name="_xlnm._FilterDatabase" localSheetId="8" hidden="1">'5'!$A$1:$S$271</definedName>
    <definedName name="_xlnm._FilterDatabase" localSheetId="9" hidden="1">'6'!$A$1:$S$271</definedName>
    <definedName name="_xlnm._FilterDatabase" localSheetId="10" hidden="1">'7'!$A$1:$S$271</definedName>
    <definedName name="_xlnm._FilterDatabase" localSheetId="11" hidden="1">'8'!$A$1:$S$271</definedName>
    <definedName name="_xlnm._FilterDatabase" localSheetId="12" hidden="1">'9'!$A$1:$S$271</definedName>
    <definedName name="_xlnm._FilterDatabase" localSheetId="0" hidden="1">'DATA POS'!$A$1:$J$536</definedName>
    <definedName name="_xlnm._FilterDatabase" localSheetId="3" hidden="1">ยกมา!$A$1:$S$271</definedName>
    <definedName name="_xlnm._FilterDatabase" localSheetId="2" hidden="1">สรุป!$A$4:$AC$269</definedName>
    <definedName name="_xlnm.Print_Area" localSheetId="2">สรุป!$Q$3:$Q$4</definedName>
    <definedName name="_xlnm.Print_Titles" localSheetId="2">สรุป!$2:$4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8" i="107" l="1"/>
  <c r="E173" i="104"/>
  <c r="P94" i="101"/>
  <c r="P94" i="99"/>
  <c r="E84" i="98"/>
  <c r="P94" i="102"/>
  <c r="E7" i="96"/>
  <c r="E8" i="96"/>
  <c r="E9" i="96"/>
  <c r="E10" i="96"/>
  <c r="E11" i="96"/>
  <c r="E12" i="96"/>
  <c r="E13" i="96"/>
  <c r="E14" i="96"/>
  <c r="E15" i="96"/>
  <c r="E16" i="96"/>
  <c r="E17" i="96"/>
  <c r="E18" i="96"/>
  <c r="E19" i="96"/>
  <c r="E20" i="96"/>
  <c r="E21" i="96"/>
  <c r="E22" i="96"/>
  <c r="E23" i="96"/>
  <c r="E24" i="96"/>
  <c r="E25" i="96"/>
  <c r="E26" i="96"/>
  <c r="E27" i="96"/>
  <c r="E28" i="96"/>
  <c r="E29" i="96"/>
  <c r="E30" i="96"/>
  <c r="E31" i="96"/>
  <c r="E32" i="96"/>
  <c r="E33" i="96"/>
  <c r="E34" i="96"/>
  <c r="E35" i="96"/>
  <c r="E36" i="96"/>
  <c r="E37" i="96"/>
  <c r="E38" i="96"/>
  <c r="E39" i="96"/>
  <c r="E40" i="96"/>
  <c r="E41" i="96"/>
  <c r="E42" i="96"/>
  <c r="E43" i="96"/>
  <c r="E44" i="96"/>
  <c r="E45" i="96"/>
  <c r="E46" i="96"/>
  <c r="E47" i="96"/>
  <c r="E48" i="96"/>
  <c r="E49" i="96"/>
  <c r="E50" i="96"/>
  <c r="E51" i="96"/>
  <c r="E52" i="96"/>
  <c r="E53" i="96"/>
  <c r="E54" i="96"/>
  <c r="E55" i="96"/>
  <c r="E56" i="96"/>
  <c r="E57" i="96"/>
  <c r="E58" i="96"/>
  <c r="E59" i="96"/>
  <c r="E60" i="96"/>
  <c r="E61" i="96"/>
  <c r="E62" i="96"/>
  <c r="E63" i="96"/>
  <c r="E64" i="96"/>
  <c r="E65" i="96"/>
  <c r="E66" i="96"/>
  <c r="E67" i="96"/>
  <c r="E68" i="96"/>
  <c r="E69" i="96"/>
  <c r="E70" i="96"/>
  <c r="E71" i="96"/>
  <c r="E72" i="96"/>
  <c r="E73" i="96"/>
  <c r="E74" i="96"/>
  <c r="E75" i="96"/>
  <c r="E76" i="96"/>
  <c r="E77" i="96"/>
  <c r="E78" i="96"/>
  <c r="E79" i="96"/>
  <c r="E80" i="96"/>
  <c r="E81" i="96"/>
  <c r="E82" i="96"/>
  <c r="E83" i="96"/>
  <c r="E84" i="96"/>
  <c r="E85" i="96"/>
  <c r="E86" i="96"/>
  <c r="E87" i="96"/>
  <c r="E88" i="96"/>
  <c r="E89" i="96"/>
  <c r="E90" i="96"/>
  <c r="E91" i="96"/>
  <c r="E92" i="96"/>
  <c r="E93" i="96"/>
  <c r="E94" i="96"/>
  <c r="E95" i="96"/>
  <c r="E96" i="96"/>
  <c r="E97" i="96"/>
  <c r="E98" i="96"/>
  <c r="E99" i="96"/>
  <c r="E100" i="96"/>
  <c r="E101" i="96"/>
  <c r="E102" i="96"/>
  <c r="E103" i="96"/>
  <c r="E104" i="96"/>
  <c r="E105" i="96"/>
  <c r="E106" i="96"/>
  <c r="E107" i="96"/>
  <c r="E108" i="96"/>
  <c r="E109" i="96"/>
  <c r="E110" i="96"/>
  <c r="E111" i="96"/>
  <c r="E112" i="96"/>
  <c r="E113" i="96"/>
  <c r="E114" i="96"/>
  <c r="E115" i="96"/>
  <c r="E116" i="96"/>
  <c r="E117" i="96"/>
  <c r="E118" i="96"/>
  <c r="E119" i="96"/>
  <c r="E120" i="96"/>
  <c r="E121" i="96"/>
  <c r="E122" i="96"/>
  <c r="E123" i="96"/>
  <c r="E124" i="96"/>
  <c r="E125" i="96"/>
  <c r="E126" i="96"/>
  <c r="E127" i="96"/>
  <c r="E128" i="96"/>
  <c r="E129" i="96"/>
  <c r="E130" i="96"/>
  <c r="E131" i="96"/>
  <c r="E132" i="96"/>
  <c r="E133" i="96"/>
  <c r="E134" i="96"/>
  <c r="E135" i="96"/>
  <c r="E136" i="96"/>
  <c r="E137" i="96"/>
  <c r="E138" i="96"/>
  <c r="E139" i="96"/>
  <c r="E140" i="96"/>
  <c r="E141" i="96"/>
  <c r="E142" i="96"/>
  <c r="E143" i="96"/>
  <c r="E144" i="96"/>
  <c r="E145" i="96"/>
  <c r="E146" i="96"/>
  <c r="E147" i="96"/>
  <c r="E148" i="96"/>
  <c r="E149" i="96"/>
  <c r="E150" i="96"/>
  <c r="E151" i="96"/>
  <c r="E152" i="96"/>
  <c r="E153" i="96"/>
  <c r="E154" i="96"/>
  <c r="E155" i="96"/>
  <c r="E156" i="96"/>
  <c r="E157" i="96"/>
  <c r="E158" i="96"/>
  <c r="E159" i="96"/>
  <c r="E160" i="96"/>
  <c r="E161" i="96"/>
  <c r="E162" i="96"/>
  <c r="E163" i="96"/>
  <c r="E164" i="96"/>
  <c r="E165" i="96"/>
  <c r="E166" i="96"/>
  <c r="E167" i="96"/>
  <c r="E168" i="96"/>
  <c r="E169" i="96"/>
  <c r="E170" i="96"/>
  <c r="E171" i="96"/>
  <c r="E172" i="96"/>
  <c r="E173" i="96"/>
  <c r="E174" i="96"/>
  <c r="E175" i="96"/>
  <c r="E176" i="96"/>
  <c r="E177" i="96"/>
  <c r="E178" i="96"/>
  <c r="E179" i="96"/>
  <c r="E180" i="96"/>
  <c r="E181" i="96"/>
  <c r="E182" i="96"/>
  <c r="E183" i="96"/>
  <c r="E184" i="96"/>
  <c r="E185" i="96"/>
  <c r="E186" i="96"/>
  <c r="E187" i="96"/>
  <c r="E188" i="96"/>
  <c r="E189" i="96"/>
  <c r="E190" i="96"/>
  <c r="E191" i="96"/>
  <c r="E192" i="96"/>
  <c r="E193" i="96"/>
  <c r="E194" i="96"/>
  <c r="E195" i="96"/>
  <c r="E196" i="96"/>
  <c r="E197" i="96"/>
  <c r="E198" i="96"/>
  <c r="E199" i="96"/>
  <c r="E200" i="96"/>
  <c r="E201" i="96"/>
  <c r="E202" i="96"/>
  <c r="E203" i="96"/>
  <c r="E204" i="96"/>
  <c r="E205" i="96"/>
  <c r="E206" i="96"/>
  <c r="E207" i="96"/>
  <c r="E208" i="96"/>
  <c r="E209" i="96"/>
  <c r="E210" i="96"/>
  <c r="E211" i="96"/>
  <c r="E212" i="96"/>
  <c r="E213" i="96"/>
  <c r="E214" i="96"/>
  <c r="E215" i="96"/>
  <c r="E216" i="96"/>
  <c r="E217" i="96"/>
  <c r="E218" i="96"/>
  <c r="E219" i="96"/>
  <c r="E220" i="96"/>
  <c r="E221" i="96"/>
  <c r="E222" i="96"/>
  <c r="E223" i="96"/>
  <c r="E224" i="96"/>
  <c r="E225" i="96"/>
  <c r="E226" i="96"/>
  <c r="E227" i="96"/>
  <c r="E228" i="96"/>
  <c r="E229" i="96"/>
  <c r="E230" i="96"/>
  <c r="E231" i="96"/>
  <c r="E232" i="96"/>
  <c r="E233" i="96"/>
  <c r="E234" i="96"/>
  <c r="E235" i="96"/>
  <c r="E236" i="96"/>
  <c r="E237" i="96"/>
  <c r="E238" i="96"/>
  <c r="E239" i="96"/>
  <c r="E240" i="96"/>
  <c r="E241" i="96"/>
  <c r="E242" i="96"/>
  <c r="E243" i="96"/>
  <c r="E244" i="96"/>
  <c r="E245" i="96"/>
  <c r="E246" i="96"/>
  <c r="E247" i="96"/>
  <c r="E248" i="96"/>
  <c r="E249" i="96"/>
  <c r="E250" i="96"/>
  <c r="E251" i="96"/>
  <c r="E252" i="96"/>
  <c r="E253" i="96"/>
  <c r="E254" i="96"/>
  <c r="E255" i="96"/>
  <c r="E256" i="96"/>
  <c r="E257" i="96"/>
  <c r="E258" i="96"/>
  <c r="E259" i="96"/>
  <c r="E53" i="95"/>
  <c r="E6" i="95"/>
  <c r="E7" i="95"/>
  <c r="E8" i="95"/>
  <c r="E9" i="95"/>
  <c r="E10" i="95"/>
  <c r="E11" i="95"/>
  <c r="E12" i="95"/>
  <c r="E13" i="95"/>
  <c r="E14" i="95"/>
  <c r="E15" i="95"/>
  <c r="E16" i="95"/>
  <c r="E17" i="95"/>
  <c r="E18" i="95"/>
  <c r="E19" i="95"/>
  <c r="E20" i="95"/>
  <c r="E21" i="95"/>
  <c r="E22" i="95"/>
  <c r="E23" i="95"/>
  <c r="E24" i="95"/>
  <c r="E25" i="95"/>
  <c r="E26" i="95"/>
  <c r="E27" i="95"/>
  <c r="E28" i="95"/>
  <c r="E29" i="95"/>
  <c r="E30" i="95"/>
  <c r="E31" i="95"/>
  <c r="E32" i="95"/>
  <c r="E33" i="95"/>
  <c r="E34" i="95"/>
  <c r="E35" i="95"/>
  <c r="E36" i="95"/>
  <c r="E37" i="95"/>
  <c r="E38" i="95"/>
  <c r="E39" i="95"/>
  <c r="E40" i="95"/>
  <c r="E41" i="95"/>
  <c r="E42" i="95"/>
  <c r="E43" i="95"/>
  <c r="E44" i="95"/>
  <c r="E45" i="95"/>
  <c r="E46" i="95"/>
  <c r="E47" i="95"/>
  <c r="E48" i="95"/>
  <c r="E49" i="95"/>
  <c r="E50" i="95"/>
  <c r="E51" i="95"/>
  <c r="E52" i="95"/>
  <c r="E54" i="95"/>
  <c r="E55" i="95"/>
  <c r="E56" i="95"/>
  <c r="E57" i="95"/>
  <c r="E58" i="95"/>
  <c r="E59" i="95"/>
  <c r="E60" i="95"/>
  <c r="E61" i="95"/>
  <c r="E62" i="95"/>
  <c r="E63" i="95"/>
  <c r="E64" i="95"/>
  <c r="E65" i="95"/>
  <c r="E66" i="95"/>
  <c r="E67" i="95"/>
  <c r="E68" i="95"/>
  <c r="E69" i="95"/>
  <c r="E70" i="95"/>
  <c r="E71" i="95"/>
  <c r="E72" i="95"/>
  <c r="E73" i="95"/>
  <c r="E74" i="95"/>
  <c r="E75" i="95"/>
  <c r="E76" i="95"/>
  <c r="E77" i="95"/>
  <c r="E78" i="95"/>
  <c r="E79" i="95"/>
  <c r="E80" i="95"/>
  <c r="E81" i="95"/>
  <c r="E82" i="95"/>
  <c r="E83" i="95"/>
  <c r="E84" i="95"/>
  <c r="E85" i="95"/>
  <c r="E86" i="95"/>
  <c r="E87" i="95"/>
  <c r="E88" i="95"/>
  <c r="E89" i="95"/>
  <c r="E90" i="95"/>
  <c r="E91" i="95"/>
  <c r="E92" i="95"/>
  <c r="E93" i="95"/>
  <c r="E94" i="95"/>
  <c r="E95" i="95"/>
  <c r="E96" i="95"/>
  <c r="E97" i="95"/>
  <c r="E98" i="95"/>
  <c r="E99" i="95"/>
  <c r="E100" i="95"/>
  <c r="E101" i="95"/>
  <c r="E102" i="95"/>
  <c r="E103" i="95"/>
  <c r="E104" i="95"/>
  <c r="E105" i="95"/>
  <c r="E106" i="95"/>
  <c r="E107" i="95"/>
  <c r="E108" i="95"/>
  <c r="E109" i="95"/>
  <c r="E110" i="95"/>
  <c r="E111" i="95"/>
  <c r="E112" i="95"/>
  <c r="E113" i="95"/>
  <c r="E114" i="95"/>
  <c r="E115" i="95"/>
  <c r="E116" i="95"/>
  <c r="E117" i="95"/>
  <c r="E118" i="95"/>
  <c r="E119" i="95"/>
  <c r="E120" i="95"/>
  <c r="E121" i="95"/>
  <c r="E122" i="95"/>
  <c r="E123" i="95"/>
  <c r="E124" i="95"/>
  <c r="E125" i="95"/>
  <c r="E126" i="95"/>
  <c r="E127" i="95"/>
  <c r="E128" i="95"/>
  <c r="E129" i="95"/>
  <c r="E130" i="95"/>
  <c r="E131" i="95"/>
  <c r="E132" i="95"/>
  <c r="E133" i="95"/>
  <c r="E134" i="95"/>
  <c r="E135" i="95"/>
  <c r="E136" i="95"/>
  <c r="E137" i="95"/>
  <c r="E138" i="95"/>
  <c r="E139" i="95"/>
  <c r="E140" i="95"/>
  <c r="E141" i="95"/>
  <c r="E142" i="95"/>
  <c r="E143" i="95"/>
  <c r="E144" i="95"/>
  <c r="E145" i="95"/>
  <c r="E146" i="95"/>
  <c r="E147" i="95"/>
  <c r="E148" i="95"/>
  <c r="E149" i="95"/>
  <c r="E150" i="95"/>
  <c r="E151" i="95"/>
  <c r="E152" i="95"/>
  <c r="E153" i="95"/>
  <c r="E154" i="95"/>
  <c r="E155" i="95"/>
  <c r="E156" i="95"/>
  <c r="E157" i="95"/>
  <c r="E158" i="95"/>
  <c r="E159" i="95"/>
  <c r="E160" i="95"/>
  <c r="E161" i="95"/>
  <c r="E162" i="95"/>
  <c r="E163" i="95"/>
  <c r="E164" i="95"/>
  <c r="E165" i="95"/>
  <c r="E166" i="95"/>
  <c r="E167" i="95"/>
  <c r="E168" i="95"/>
  <c r="E169" i="95"/>
  <c r="E170" i="95"/>
  <c r="E171" i="95"/>
  <c r="E172" i="95"/>
  <c r="E173" i="95"/>
  <c r="E174" i="95"/>
  <c r="E175" i="95"/>
  <c r="E176" i="95"/>
  <c r="E177" i="95"/>
  <c r="E178" i="95"/>
  <c r="E179" i="95"/>
  <c r="E180" i="95"/>
  <c r="E181" i="95"/>
  <c r="E182" i="95"/>
  <c r="E183" i="95"/>
  <c r="E184" i="95"/>
  <c r="E185" i="95"/>
  <c r="E186" i="95"/>
  <c r="E187" i="95"/>
  <c r="E188" i="95"/>
  <c r="E189" i="95"/>
  <c r="E190" i="95"/>
  <c r="E191" i="95"/>
  <c r="E192" i="95"/>
  <c r="E193" i="95"/>
  <c r="E194" i="95"/>
  <c r="E195" i="95"/>
  <c r="E196" i="95"/>
  <c r="E197" i="95"/>
  <c r="E198" i="95"/>
  <c r="E199" i="95"/>
  <c r="E200" i="95"/>
  <c r="E201" i="95"/>
  <c r="E202" i="95"/>
  <c r="E203" i="95"/>
  <c r="E204" i="95"/>
  <c r="E205" i="95"/>
  <c r="E206" i="95"/>
  <c r="E207" i="95"/>
  <c r="E208" i="95"/>
  <c r="E209" i="95"/>
  <c r="E210" i="95"/>
  <c r="E211" i="95"/>
  <c r="E212" i="95"/>
  <c r="E213" i="95"/>
  <c r="E214" i="95"/>
  <c r="E215" i="95"/>
  <c r="E216" i="95"/>
  <c r="E217" i="95"/>
  <c r="E218" i="95"/>
  <c r="E219" i="95"/>
  <c r="E220" i="95"/>
  <c r="E221" i="95"/>
  <c r="E222" i="95"/>
  <c r="E223" i="95"/>
  <c r="E224" i="95"/>
  <c r="E225" i="95"/>
  <c r="E226" i="95"/>
  <c r="E227" i="95"/>
  <c r="E228" i="95"/>
  <c r="E229" i="95"/>
  <c r="E230" i="95"/>
  <c r="E231" i="95"/>
  <c r="E232" i="95"/>
  <c r="E233" i="95"/>
  <c r="E234" i="95"/>
  <c r="E235" i="95"/>
  <c r="E236" i="95"/>
  <c r="E237" i="95"/>
  <c r="E238" i="95"/>
  <c r="E239" i="95"/>
  <c r="E240" i="95"/>
  <c r="E241" i="95"/>
  <c r="E242" i="95"/>
  <c r="E243" i="95"/>
  <c r="E244" i="95"/>
  <c r="E245" i="95"/>
  <c r="E246" i="95"/>
  <c r="E247" i="95"/>
  <c r="E248" i="95"/>
  <c r="E249" i="95"/>
  <c r="E250" i="95"/>
  <c r="E251" i="95"/>
  <c r="E252" i="95"/>
  <c r="E253" i="95"/>
  <c r="E254" i="95"/>
  <c r="E255" i="95"/>
  <c r="E256" i="95"/>
  <c r="E257" i="95"/>
  <c r="E258" i="95"/>
  <c r="E259" i="95"/>
  <c r="E99" i="94"/>
  <c r="E6" i="94"/>
  <c r="E7" i="94"/>
  <c r="E8" i="94"/>
  <c r="E9" i="94"/>
  <c r="E10" i="94"/>
  <c r="E11" i="94"/>
  <c r="E12" i="94"/>
  <c r="E13" i="94"/>
  <c r="E14" i="94"/>
  <c r="E15" i="94"/>
  <c r="E16" i="94"/>
  <c r="E17" i="94"/>
  <c r="E18" i="94"/>
  <c r="E19" i="94"/>
  <c r="E20" i="94"/>
  <c r="E21" i="94"/>
  <c r="E22" i="94"/>
  <c r="E23" i="94"/>
  <c r="E24" i="94"/>
  <c r="E25" i="94"/>
  <c r="E26" i="94"/>
  <c r="E27" i="94"/>
  <c r="E28" i="94"/>
  <c r="E29" i="94"/>
  <c r="E30" i="94"/>
  <c r="E31" i="94"/>
  <c r="E32" i="94"/>
  <c r="E33" i="94"/>
  <c r="E34" i="94"/>
  <c r="E35" i="94"/>
  <c r="E36" i="94"/>
  <c r="E37" i="94"/>
  <c r="E38" i="94"/>
  <c r="E42" i="94"/>
  <c r="E43" i="94"/>
  <c r="E44" i="94"/>
  <c r="E45" i="94"/>
  <c r="E46" i="94"/>
  <c r="E51" i="94"/>
  <c r="E52" i="94"/>
  <c r="E53" i="94"/>
  <c r="E54" i="94"/>
  <c r="E55" i="94"/>
  <c r="E56" i="94"/>
  <c r="E57" i="94"/>
  <c r="E58" i="94"/>
  <c r="E59" i="94"/>
  <c r="E60" i="94"/>
  <c r="E61" i="94"/>
  <c r="E62" i="94"/>
  <c r="E63" i="94"/>
  <c r="E64" i="94"/>
  <c r="E65" i="94"/>
  <c r="E66" i="94"/>
  <c r="E67" i="94"/>
  <c r="E68" i="94"/>
  <c r="E69" i="94"/>
  <c r="E70" i="94"/>
  <c r="E71" i="94"/>
  <c r="E72" i="94"/>
  <c r="E73" i="94"/>
  <c r="E74" i="94"/>
  <c r="E75" i="94"/>
  <c r="E76" i="94"/>
  <c r="E78" i="94"/>
  <c r="E80" i="94"/>
  <c r="E81" i="94"/>
  <c r="E82" i="94"/>
  <c r="E83" i="94"/>
  <c r="E84" i="94"/>
  <c r="E85" i="94"/>
  <c r="E86" i="94"/>
  <c r="E87" i="94"/>
  <c r="E88" i="94"/>
  <c r="E89" i="94"/>
  <c r="E90" i="94"/>
  <c r="E91" i="94"/>
  <c r="E92" i="94"/>
  <c r="E93" i="94"/>
  <c r="E94" i="94"/>
  <c r="E95" i="94"/>
  <c r="E96" i="94"/>
  <c r="E97" i="94"/>
  <c r="E98" i="94"/>
  <c r="E100" i="94"/>
  <c r="E101" i="94"/>
  <c r="E102" i="94"/>
  <c r="E103" i="94"/>
  <c r="E104" i="94"/>
  <c r="E105" i="94"/>
  <c r="E106" i="94"/>
  <c r="E107" i="94"/>
  <c r="E108" i="94"/>
  <c r="E109" i="94"/>
  <c r="E110" i="94"/>
  <c r="E111" i="94"/>
  <c r="E113" i="94"/>
  <c r="E114" i="94"/>
  <c r="E116" i="94"/>
  <c r="E117" i="94"/>
  <c r="E118" i="94"/>
  <c r="E119" i="94"/>
  <c r="E120" i="94"/>
  <c r="E121" i="94"/>
  <c r="E122" i="94"/>
  <c r="E123" i="94"/>
  <c r="E124" i="94"/>
  <c r="E125" i="94"/>
  <c r="E126" i="94"/>
  <c r="E127" i="94"/>
  <c r="E128" i="94"/>
  <c r="E129" i="94"/>
  <c r="E130" i="94"/>
  <c r="E131" i="94"/>
  <c r="E132" i="94"/>
  <c r="E134" i="94"/>
  <c r="E135" i="94"/>
  <c r="E136" i="94"/>
  <c r="E137" i="94"/>
  <c r="E138" i="94"/>
  <c r="E139" i="94"/>
  <c r="E140" i="94"/>
  <c r="E141" i="94"/>
  <c r="E142" i="94"/>
  <c r="E143" i="94"/>
  <c r="E144" i="94"/>
  <c r="E145" i="94"/>
  <c r="E146" i="94"/>
  <c r="E147" i="94"/>
  <c r="E148" i="94"/>
  <c r="E149" i="94"/>
  <c r="E150" i="94"/>
  <c r="E151" i="94"/>
  <c r="E152" i="94"/>
  <c r="E153" i="94"/>
  <c r="E154" i="94"/>
  <c r="E155" i="94"/>
  <c r="E156" i="94"/>
  <c r="E157" i="94"/>
  <c r="E158" i="94"/>
  <c r="E159" i="94"/>
  <c r="E160" i="94"/>
  <c r="E161" i="94"/>
  <c r="E162" i="94"/>
  <c r="E163" i="94"/>
  <c r="E164" i="94"/>
  <c r="E165" i="94"/>
  <c r="E166" i="94"/>
  <c r="E167" i="94"/>
  <c r="E168" i="94"/>
  <c r="E169" i="94"/>
  <c r="E170" i="94"/>
  <c r="E171" i="94"/>
  <c r="E172" i="94"/>
  <c r="E173" i="94"/>
  <c r="E174" i="94"/>
  <c r="E175" i="94"/>
  <c r="E176" i="94"/>
  <c r="E177" i="94"/>
  <c r="E178" i="94"/>
  <c r="E179" i="94"/>
  <c r="E180" i="94"/>
  <c r="E181" i="94"/>
  <c r="E182" i="94"/>
  <c r="E183" i="94"/>
  <c r="E184" i="94"/>
  <c r="E186" i="94"/>
  <c r="E187" i="94"/>
  <c r="E188" i="94"/>
  <c r="E189" i="94"/>
  <c r="E190" i="94"/>
  <c r="E191" i="94"/>
  <c r="E192" i="94"/>
  <c r="E197" i="94"/>
  <c r="E198" i="94"/>
  <c r="E199" i="94"/>
  <c r="E200" i="94"/>
  <c r="E201" i="94"/>
  <c r="E202" i="94"/>
  <c r="E203" i="94"/>
  <c r="E204" i="94"/>
  <c r="E205" i="94"/>
  <c r="E206" i="94"/>
  <c r="E207" i="94"/>
  <c r="E208" i="94"/>
  <c r="E209" i="94"/>
  <c r="E210" i="94"/>
  <c r="E211" i="94"/>
  <c r="E212" i="94"/>
  <c r="E213" i="94"/>
  <c r="E214" i="94"/>
  <c r="E215" i="94"/>
  <c r="E216" i="94"/>
  <c r="E217" i="94"/>
  <c r="E218" i="94"/>
  <c r="E219" i="94"/>
  <c r="E220" i="94"/>
  <c r="E221" i="94"/>
  <c r="E222" i="94"/>
  <c r="E223" i="94"/>
  <c r="E224" i="94"/>
  <c r="E225" i="94"/>
  <c r="E226" i="94"/>
  <c r="E227" i="94"/>
  <c r="E228" i="94"/>
  <c r="E229" i="94"/>
  <c r="E230" i="94"/>
  <c r="E231" i="94"/>
  <c r="E232" i="94"/>
  <c r="E233" i="94"/>
  <c r="E234" i="94"/>
  <c r="E235" i="94"/>
  <c r="E236" i="94"/>
  <c r="E237" i="94"/>
  <c r="E238" i="94"/>
  <c r="E239" i="94"/>
  <c r="E240" i="94"/>
  <c r="E241" i="94"/>
  <c r="E242" i="94"/>
  <c r="E243" i="94"/>
  <c r="E244" i="94"/>
  <c r="E245" i="94"/>
  <c r="E246" i="94"/>
  <c r="E247" i="94"/>
  <c r="E248" i="94"/>
  <c r="E249" i="94"/>
  <c r="E250" i="94"/>
  <c r="E251" i="94"/>
  <c r="E252" i="94"/>
  <c r="E253" i="94"/>
  <c r="E254" i="94"/>
  <c r="E255" i="94"/>
  <c r="E256" i="94"/>
  <c r="E257" i="94"/>
  <c r="E258" i="94"/>
  <c r="E259" i="94"/>
  <c r="E6" i="93"/>
  <c r="E7" i="93"/>
  <c r="E8" i="93"/>
  <c r="E9" i="93"/>
  <c r="E10" i="93"/>
  <c r="E11" i="93"/>
  <c r="E12" i="93"/>
  <c r="E13" i="93"/>
  <c r="E14" i="93"/>
  <c r="E15" i="93"/>
  <c r="E16" i="93"/>
  <c r="E17" i="93"/>
  <c r="E18" i="93"/>
  <c r="E19" i="93"/>
  <c r="E20" i="93"/>
  <c r="E21" i="93"/>
  <c r="E22" i="93"/>
  <c r="E23" i="93"/>
  <c r="E24" i="93"/>
  <c r="E25" i="93"/>
  <c r="E26" i="93"/>
  <c r="E27" i="93"/>
  <c r="E28" i="93"/>
  <c r="E29" i="93"/>
  <c r="E30" i="93"/>
  <c r="E31" i="93"/>
  <c r="E32" i="93"/>
  <c r="E33" i="93"/>
  <c r="E34" i="93"/>
  <c r="E35" i="93"/>
  <c r="E36" i="93"/>
  <c r="E37" i="93"/>
  <c r="E38" i="93"/>
  <c r="E39" i="93"/>
  <c r="E40" i="93"/>
  <c r="E41" i="93"/>
  <c r="E42" i="93"/>
  <c r="E43" i="93"/>
  <c r="E44" i="93"/>
  <c r="E45" i="93"/>
  <c r="E46" i="93"/>
  <c r="E47" i="93"/>
  <c r="E48" i="93"/>
  <c r="E49" i="93"/>
  <c r="E50" i="93"/>
  <c r="E51" i="93"/>
  <c r="E52" i="93"/>
  <c r="E53" i="93"/>
  <c r="E54" i="93"/>
  <c r="E55" i="93"/>
  <c r="E56" i="93"/>
  <c r="E57" i="93"/>
  <c r="E58" i="93"/>
  <c r="E59" i="93"/>
  <c r="E60" i="93"/>
  <c r="E61" i="93"/>
  <c r="E62" i="93"/>
  <c r="E63" i="93"/>
  <c r="E64" i="93"/>
  <c r="E65" i="93"/>
  <c r="E66" i="93"/>
  <c r="E67" i="93"/>
  <c r="E68" i="93"/>
  <c r="E69" i="93"/>
  <c r="E70" i="93"/>
  <c r="E71" i="93"/>
  <c r="E72" i="93"/>
  <c r="E73" i="93"/>
  <c r="E74" i="93"/>
  <c r="E75" i="93"/>
  <c r="E76" i="93"/>
  <c r="E77" i="93"/>
  <c r="E78" i="93"/>
  <c r="E79" i="93"/>
  <c r="E80" i="93"/>
  <c r="E81" i="93"/>
  <c r="E82" i="93"/>
  <c r="E83" i="93"/>
  <c r="E84" i="93"/>
  <c r="E85" i="93"/>
  <c r="E86" i="93"/>
  <c r="E87" i="93"/>
  <c r="E88" i="93"/>
  <c r="E89" i="93"/>
  <c r="E90" i="93"/>
  <c r="E91" i="93"/>
  <c r="E92" i="93"/>
  <c r="E93" i="93"/>
  <c r="E94" i="93"/>
  <c r="E95" i="93"/>
  <c r="E96" i="93"/>
  <c r="E97" i="93"/>
  <c r="E98" i="93"/>
  <c r="E99" i="93"/>
  <c r="E100" i="93"/>
  <c r="E101" i="93"/>
  <c r="E102" i="93"/>
  <c r="E103" i="93"/>
  <c r="E104" i="93"/>
  <c r="E105" i="93"/>
  <c r="E106" i="93"/>
  <c r="E107" i="93"/>
  <c r="E108" i="93"/>
  <c r="E109" i="93"/>
  <c r="E110" i="93"/>
  <c r="E111" i="93"/>
  <c r="E112" i="93"/>
  <c r="E113" i="93"/>
  <c r="E114" i="93"/>
  <c r="E115" i="93"/>
  <c r="E116" i="93"/>
  <c r="E117" i="93"/>
  <c r="E118" i="93"/>
  <c r="E119" i="93"/>
  <c r="E120" i="93"/>
  <c r="E121" i="93"/>
  <c r="E122" i="93"/>
  <c r="E123" i="93"/>
  <c r="E124" i="93"/>
  <c r="E125" i="93"/>
  <c r="E126" i="93"/>
  <c r="E127" i="93"/>
  <c r="E128" i="93"/>
  <c r="E129" i="93"/>
  <c r="E130" i="93"/>
  <c r="E131" i="93"/>
  <c r="E132" i="93"/>
  <c r="E133" i="93"/>
  <c r="E134" i="93"/>
  <c r="E135" i="93"/>
  <c r="E136" i="93"/>
  <c r="E137" i="93"/>
  <c r="E138" i="93"/>
  <c r="E139" i="93"/>
  <c r="E140" i="93"/>
  <c r="E141" i="93"/>
  <c r="E142" i="93"/>
  <c r="E143" i="93"/>
  <c r="E144" i="93"/>
  <c r="E145" i="93"/>
  <c r="E146" i="93"/>
  <c r="E147" i="93"/>
  <c r="E148" i="93"/>
  <c r="E149" i="93"/>
  <c r="E150" i="93"/>
  <c r="E151" i="93"/>
  <c r="E152" i="93"/>
  <c r="E153" i="93"/>
  <c r="E154" i="93"/>
  <c r="E155" i="93"/>
  <c r="E156" i="93"/>
  <c r="E157" i="93"/>
  <c r="E158" i="93"/>
  <c r="E159" i="93"/>
  <c r="E160" i="93"/>
  <c r="E161" i="93"/>
  <c r="E162" i="93"/>
  <c r="E163" i="93"/>
  <c r="E164" i="93"/>
  <c r="E165" i="93"/>
  <c r="E166" i="93"/>
  <c r="E167" i="93"/>
  <c r="E168" i="93"/>
  <c r="E169" i="93"/>
  <c r="E170" i="93"/>
  <c r="E171" i="93"/>
  <c r="E172" i="93"/>
  <c r="E173" i="93"/>
  <c r="E174" i="93"/>
  <c r="E175" i="93"/>
  <c r="E176" i="93"/>
  <c r="E177" i="93"/>
  <c r="E178" i="93"/>
  <c r="E179" i="93"/>
  <c r="E180" i="93"/>
  <c r="E181" i="93"/>
  <c r="E182" i="93"/>
  <c r="E183" i="93"/>
  <c r="E184" i="93"/>
  <c r="E185" i="93"/>
  <c r="E186" i="93"/>
  <c r="E187" i="93"/>
  <c r="E188" i="93"/>
  <c r="E189" i="93"/>
  <c r="E190" i="93"/>
  <c r="E191" i="93"/>
  <c r="E192" i="93"/>
  <c r="E193" i="93"/>
  <c r="E194" i="93"/>
  <c r="E195" i="93"/>
  <c r="E196" i="93"/>
  <c r="E197" i="93"/>
  <c r="E198" i="93"/>
  <c r="E199" i="93"/>
  <c r="E200" i="93"/>
  <c r="E201" i="93"/>
  <c r="E202" i="93"/>
  <c r="E203" i="93"/>
  <c r="E204" i="93"/>
  <c r="E205" i="93"/>
  <c r="E206" i="93"/>
  <c r="E207" i="93"/>
  <c r="E208" i="93"/>
  <c r="E209" i="93"/>
  <c r="E210" i="93"/>
  <c r="E211" i="93"/>
  <c r="E212" i="93"/>
  <c r="E213" i="93"/>
  <c r="E214" i="93"/>
  <c r="E215" i="93"/>
  <c r="E216" i="93"/>
  <c r="E217" i="93"/>
  <c r="E218" i="93"/>
  <c r="E219" i="93"/>
  <c r="E220" i="93"/>
  <c r="E221" i="93"/>
  <c r="E222" i="93"/>
  <c r="E223" i="93"/>
  <c r="E224" i="93"/>
  <c r="E225" i="93"/>
  <c r="E226" i="93"/>
  <c r="E227" i="93"/>
  <c r="E228" i="93"/>
  <c r="E229" i="93"/>
  <c r="E230" i="93"/>
  <c r="E231" i="93"/>
  <c r="E232" i="93"/>
  <c r="E233" i="93"/>
  <c r="E234" i="93"/>
  <c r="E235" i="93"/>
  <c r="E236" i="93"/>
  <c r="E237" i="93"/>
  <c r="E238" i="93"/>
  <c r="E239" i="93"/>
  <c r="E240" i="93"/>
  <c r="E241" i="93"/>
  <c r="E242" i="93"/>
  <c r="E243" i="93"/>
  <c r="E244" i="93"/>
  <c r="E245" i="93"/>
  <c r="E246" i="93"/>
  <c r="E247" i="93"/>
  <c r="E248" i="93"/>
  <c r="E249" i="93"/>
  <c r="E250" i="93"/>
  <c r="E251" i="93"/>
  <c r="E252" i="93"/>
  <c r="E253" i="93"/>
  <c r="E254" i="93"/>
  <c r="E255" i="93"/>
  <c r="E256" i="93"/>
  <c r="E257" i="93"/>
  <c r="E258" i="93"/>
  <c r="E259" i="93"/>
  <c r="E75" i="92"/>
  <c r="E6" i="92"/>
  <c r="E7" i="92"/>
  <c r="E8" i="92"/>
  <c r="E9" i="92"/>
  <c r="E10" i="92"/>
  <c r="E11" i="92"/>
  <c r="E12" i="92"/>
  <c r="E13" i="92"/>
  <c r="E14" i="92"/>
  <c r="E15" i="92"/>
  <c r="E16" i="92"/>
  <c r="E17" i="92"/>
  <c r="E18" i="92"/>
  <c r="E19" i="92"/>
  <c r="E20" i="92"/>
  <c r="E21" i="92"/>
  <c r="E22" i="92"/>
  <c r="E23" i="92"/>
  <c r="E25" i="92"/>
  <c r="E26" i="92"/>
  <c r="E27" i="92"/>
  <c r="E29" i="92"/>
  <c r="E30" i="92"/>
  <c r="E31" i="92"/>
  <c r="E32" i="92"/>
  <c r="E33" i="92"/>
  <c r="E34" i="92"/>
  <c r="E35" i="92"/>
  <c r="E36" i="92"/>
  <c r="E37" i="92"/>
  <c r="E38" i="92"/>
  <c r="E39" i="92"/>
  <c r="E40" i="92"/>
  <c r="E41" i="92"/>
  <c r="E42" i="92"/>
  <c r="E43" i="92"/>
  <c r="E44" i="92"/>
  <c r="E45" i="92"/>
  <c r="E46" i="92"/>
  <c r="E47" i="92"/>
  <c r="E48" i="92"/>
  <c r="E49" i="92"/>
  <c r="E50" i="92"/>
  <c r="E51" i="92"/>
  <c r="E52" i="92"/>
  <c r="E53" i="92"/>
  <c r="E54" i="92"/>
  <c r="E55" i="92"/>
  <c r="E56" i="92"/>
  <c r="E57" i="92"/>
  <c r="E58" i="92"/>
  <c r="E59" i="92"/>
  <c r="E60" i="92"/>
  <c r="E61" i="92"/>
  <c r="E62" i="92"/>
  <c r="E63" i="92"/>
  <c r="E64" i="92"/>
  <c r="E65" i="92"/>
  <c r="E66" i="92"/>
  <c r="E67" i="92"/>
  <c r="E68" i="92"/>
  <c r="E69" i="92"/>
  <c r="E70" i="92"/>
  <c r="E71" i="92"/>
  <c r="E72" i="92"/>
  <c r="E73" i="92"/>
  <c r="E74" i="92"/>
  <c r="E76" i="92"/>
  <c r="E77" i="92"/>
  <c r="E78" i="92"/>
  <c r="E79" i="92"/>
  <c r="E80" i="92"/>
  <c r="E81" i="92"/>
  <c r="E82" i="92"/>
  <c r="E83" i="92"/>
  <c r="E84" i="92"/>
  <c r="E85" i="92"/>
  <c r="E86" i="92"/>
  <c r="E87" i="92"/>
  <c r="E88" i="92"/>
  <c r="E89" i="92"/>
  <c r="E90" i="92"/>
  <c r="E91" i="92"/>
  <c r="E92" i="92"/>
  <c r="E93" i="92"/>
  <c r="E94" i="92"/>
  <c r="E95" i="92"/>
  <c r="E96" i="92"/>
  <c r="E97" i="92"/>
  <c r="E98" i="92"/>
  <c r="E99" i="92"/>
  <c r="E100" i="92"/>
  <c r="E101" i="92"/>
  <c r="E102" i="92"/>
  <c r="E103" i="92"/>
  <c r="E104" i="92"/>
  <c r="E105" i="92"/>
  <c r="E106" i="92"/>
  <c r="E107" i="92"/>
  <c r="E108" i="92"/>
  <c r="E109" i="92"/>
  <c r="E110" i="92"/>
  <c r="E111" i="92"/>
  <c r="E112" i="92"/>
  <c r="E113" i="92"/>
  <c r="E114" i="92"/>
  <c r="E115" i="92"/>
  <c r="E116" i="92"/>
  <c r="E117" i="92"/>
  <c r="E118" i="92"/>
  <c r="E119" i="92"/>
  <c r="E120" i="92"/>
  <c r="E121" i="92"/>
  <c r="E122" i="92"/>
  <c r="E123" i="92"/>
  <c r="E124" i="92"/>
  <c r="E125" i="92"/>
  <c r="E126" i="92"/>
  <c r="E127" i="92"/>
  <c r="E128" i="92"/>
  <c r="E129" i="92"/>
  <c r="E130" i="92"/>
  <c r="E131" i="92"/>
  <c r="E132" i="92"/>
  <c r="E133" i="92"/>
  <c r="E134" i="92"/>
  <c r="E135" i="92"/>
  <c r="E136" i="92"/>
  <c r="E137" i="92"/>
  <c r="E138" i="92"/>
  <c r="E139" i="92"/>
  <c r="E140" i="92"/>
  <c r="E141" i="92"/>
  <c r="E142" i="92"/>
  <c r="E143" i="92"/>
  <c r="E144" i="92"/>
  <c r="E145" i="92"/>
  <c r="E146" i="92"/>
  <c r="E147" i="92"/>
  <c r="E148" i="92"/>
  <c r="E149" i="92"/>
  <c r="E150" i="92"/>
  <c r="E151" i="92"/>
  <c r="E152" i="92"/>
  <c r="E153" i="92"/>
  <c r="E154" i="92"/>
  <c r="E155" i="92"/>
  <c r="E156" i="92"/>
  <c r="E157" i="92"/>
  <c r="E158" i="92"/>
  <c r="E159" i="92"/>
  <c r="E160" i="92"/>
  <c r="E161" i="92"/>
  <c r="E162" i="92"/>
  <c r="E163" i="92"/>
  <c r="E164" i="92"/>
  <c r="E165" i="92"/>
  <c r="E166" i="92"/>
  <c r="E167" i="92"/>
  <c r="E168" i="92"/>
  <c r="E169" i="92"/>
  <c r="E170" i="92"/>
  <c r="E171" i="92"/>
  <c r="E172" i="92"/>
  <c r="E173" i="92"/>
  <c r="E174" i="92"/>
  <c r="E175" i="92"/>
  <c r="E176" i="92"/>
  <c r="E177" i="92"/>
  <c r="E178" i="92"/>
  <c r="E179" i="92"/>
  <c r="E180" i="92"/>
  <c r="E181" i="92"/>
  <c r="E182" i="92"/>
  <c r="E183" i="92"/>
  <c r="E184" i="92"/>
  <c r="E185" i="92"/>
  <c r="E186" i="92"/>
  <c r="E187" i="92"/>
  <c r="E188" i="92"/>
  <c r="E189" i="92"/>
  <c r="E190" i="92"/>
  <c r="E191" i="92"/>
  <c r="E192" i="92"/>
  <c r="E193" i="92"/>
  <c r="E194" i="92"/>
  <c r="E195" i="92"/>
  <c r="E196" i="92"/>
  <c r="E197" i="92"/>
  <c r="E198" i="92"/>
  <c r="E199" i="92"/>
  <c r="E200" i="92"/>
  <c r="E201" i="92"/>
  <c r="E202" i="92"/>
  <c r="E203" i="92"/>
  <c r="E204" i="92"/>
  <c r="E205" i="92"/>
  <c r="E206" i="92"/>
  <c r="E207" i="92"/>
  <c r="E208" i="92"/>
  <c r="E209" i="92"/>
  <c r="E210" i="92"/>
  <c r="E211" i="92"/>
  <c r="E212" i="92"/>
  <c r="E213" i="92"/>
  <c r="E214" i="92"/>
  <c r="E215" i="92"/>
  <c r="E216" i="92"/>
  <c r="E217" i="92"/>
  <c r="E218" i="92"/>
  <c r="E219" i="92"/>
  <c r="E220" i="92"/>
  <c r="E221" i="92"/>
  <c r="E222" i="92"/>
  <c r="E223" i="92"/>
  <c r="E224" i="92"/>
  <c r="E225" i="92"/>
  <c r="E226" i="92"/>
  <c r="E227" i="92"/>
  <c r="E228" i="92"/>
  <c r="E229" i="92"/>
  <c r="E230" i="92"/>
  <c r="E231" i="92"/>
  <c r="E232" i="92"/>
  <c r="E233" i="92"/>
  <c r="E234" i="92"/>
  <c r="E235" i="92"/>
  <c r="E236" i="92"/>
  <c r="E237" i="92"/>
  <c r="E238" i="92"/>
  <c r="E239" i="92"/>
  <c r="E240" i="92"/>
  <c r="E241" i="92"/>
  <c r="E242" i="92"/>
  <c r="E243" i="92"/>
  <c r="E244" i="92"/>
  <c r="E6" i="91"/>
  <c r="E7" i="91"/>
  <c r="E8" i="91"/>
  <c r="E9" i="91"/>
  <c r="E10" i="91"/>
  <c r="E11" i="91"/>
  <c r="E12" i="91"/>
  <c r="E13" i="91"/>
  <c r="E14" i="91"/>
  <c r="E15" i="91"/>
  <c r="E16" i="91"/>
  <c r="E17" i="91"/>
  <c r="E18" i="91"/>
  <c r="E19" i="91"/>
  <c r="E20" i="91"/>
  <c r="E21" i="91"/>
  <c r="E22" i="91"/>
  <c r="E23" i="91"/>
  <c r="E24" i="91"/>
  <c r="E25" i="91"/>
  <c r="E26" i="91"/>
  <c r="E27" i="91"/>
  <c r="E28" i="91"/>
  <c r="E29" i="91"/>
  <c r="E30" i="91"/>
  <c r="E31" i="91"/>
  <c r="E32" i="91"/>
  <c r="E33" i="91"/>
  <c r="E34" i="91"/>
  <c r="E35" i="91"/>
  <c r="E36" i="91"/>
  <c r="E37" i="91"/>
  <c r="E38" i="91"/>
  <c r="E39" i="91"/>
  <c r="E40" i="91"/>
  <c r="E41" i="91"/>
  <c r="E42" i="91"/>
  <c r="E43" i="91"/>
  <c r="E44" i="91"/>
  <c r="E45" i="91"/>
  <c r="E46" i="91"/>
  <c r="E47" i="91"/>
  <c r="E48" i="91"/>
  <c r="E49" i="91"/>
  <c r="E50" i="91"/>
  <c r="E51" i="91"/>
  <c r="E52" i="91"/>
  <c r="E53" i="91"/>
  <c r="E54" i="91"/>
  <c r="E55" i="91"/>
  <c r="E56" i="91"/>
  <c r="E57" i="91"/>
  <c r="E58" i="91"/>
  <c r="E59" i="91"/>
  <c r="E60" i="91"/>
  <c r="E61" i="91"/>
  <c r="E62" i="91"/>
  <c r="E63" i="91"/>
  <c r="E64" i="91"/>
  <c r="E65" i="91"/>
  <c r="E66" i="91"/>
  <c r="E67" i="91"/>
  <c r="E68" i="91"/>
  <c r="E69" i="91"/>
  <c r="E70" i="91"/>
  <c r="E71" i="91"/>
  <c r="E72" i="91"/>
  <c r="E73" i="91"/>
  <c r="E74" i="91"/>
  <c r="E75" i="91"/>
  <c r="E76" i="91"/>
  <c r="E77" i="91"/>
  <c r="E78" i="91"/>
  <c r="E79" i="91"/>
  <c r="E80" i="91"/>
  <c r="E81" i="91"/>
  <c r="E82" i="91"/>
  <c r="E83" i="91"/>
  <c r="E84" i="91"/>
  <c r="E85" i="91"/>
  <c r="E86" i="91"/>
  <c r="E87" i="91"/>
  <c r="E88" i="91"/>
  <c r="E89" i="91"/>
  <c r="E90" i="91"/>
  <c r="E91" i="91"/>
  <c r="E92" i="91"/>
  <c r="E93" i="91"/>
  <c r="E94" i="91"/>
  <c r="E95" i="91"/>
  <c r="E96" i="91"/>
  <c r="E97" i="91"/>
  <c r="E98" i="91"/>
  <c r="E99" i="91"/>
  <c r="E100" i="91"/>
  <c r="E101" i="91"/>
  <c r="E102" i="91"/>
  <c r="E103" i="91"/>
  <c r="E104" i="91"/>
  <c r="E105" i="91"/>
  <c r="E106" i="91"/>
  <c r="E107" i="91"/>
  <c r="E108" i="91"/>
  <c r="E109" i="91"/>
  <c r="E110" i="91"/>
  <c r="E111" i="91"/>
  <c r="E112" i="91"/>
  <c r="E113" i="91"/>
  <c r="E114" i="91"/>
  <c r="E115" i="91"/>
  <c r="E116" i="91"/>
  <c r="E117" i="91"/>
  <c r="E118" i="91"/>
  <c r="E119" i="91"/>
  <c r="E120" i="91"/>
  <c r="E121" i="91"/>
  <c r="E122" i="91"/>
  <c r="E123" i="91"/>
  <c r="E124" i="91"/>
  <c r="E125" i="91"/>
  <c r="E126" i="91"/>
  <c r="E127" i="91"/>
  <c r="E128" i="91"/>
  <c r="E129" i="91"/>
  <c r="E130" i="91"/>
  <c r="E131" i="91"/>
  <c r="E132" i="91"/>
  <c r="E133" i="91"/>
  <c r="E134" i="91"/>
  <c r="E135" i="91"/>
  <c r="E136" i="91"/>
  <c r="E137" i="91"/>
  <c r="E138" i="91"/>
  <c r="E139" i="91"/>
  <c r="E140" i="91"/>
  <c r="E141" i="91"/>
  <c r="E142" i="91"/>
  <c r="E143" i="91"/>
  <c r="E144" i="91"/>
  <c r="E145" i="91"/>
  <c r="E146" i="91"/>
  <c r="E147" i="91"/>
  <c r="E148" i="91"/>
  <c r="E149" i="91"/>
  <c r="E150" i="91"/>
  <c r="E151" i="91"/>
  <c r="E152" i="91"/>
  <c r="E153" i="91"/>
  <c r="E154" i="91"/>
  <c r="E155" i="91"/>
  <c r="E156" i="91"/>
  <c r="E157" i="91"/>
  <c r="E158" i="91"/>
  <c r="E159" i="91"/>
  <c r="E160" i="91"/>
  <c r="E161" i="91"/>
  <c r="E162" i="91"/>
  <c r="E163" i="91"/>
  <c r="E164" i="91"/>
  <c r="E165" i="91"/>
  <c r="E166" i="91"/>
  <c r="E167" i="91"/>
  <c r="E168" i="91"/>
  <c r="E169" i="91"/>
  <c r="E170" i="91"/>
  <c r="E171" i="91"/>
  <c r="E172" i="91"/>
  <c r="E173" i="91"/>
  <c r="E174" i="91"/>
  <c r="E175" i="91"/>
  <c r="E176" i="91"/>
  <c r="E177" i="91"/>
  <c r="E178" i="91"/>
  <c r="E179" i="91"/>
  <c r="E180" i="91"/>
  <c r="E181" i="91"/>
  <c r="E182" i="91"/>
  <c r="E183" i="91"/>
  <c r="E184" i="91"/>
  <c r="E185" i="91"/>
  <c r="E186" i="91"/>
  <c r="E187" i="91"/>
  <c r="E188" i="91"/>
  <c r="E189" i="91"/>
  <c r="E190" i="91"/>
  <c r="E191" i="91"/>
  <c r="E192" i="91"/>
  <c r="E193" i="91"/>
  <c r="E194" i="91"/>
  <c r="E195" i="91"/>
  <c r="E196" i="91"/>
  <c r="E197" i="91"/>
  <c r="E198" i="91"/>
  <c r="E199" i="91"/>
  <c r="E200" i="91"/>
  <c r="E201" i="91"/>
  <c r="E202" i="91"/>
  <c r="E203" i="91"/>
  <c r="E204" i="91"/>
  <c r="E205" i="91"/>
  <c r="E206" i="91"/>
  <c r="E207" i="91"/>
  <c r="E208" i="91"/>
  <c r="E209" i="91"/>
  <c r="E210" i="91"/>
  <c r="E211" i="91"/>
  <c r="E212" i="91"/>
  <c r="E213" i="91"/>
  <c r="E214" i="91"/>
  <c r="E215" i="91"/>
  <c r="E216" i="91"/>
  <c r="E217" i="91"/>
  <c r="E218" i="91"/>
  <c r="E219" i="91"/>
  <c r="E220" i="91"/>
  <c r="E221" i="91"/>
  <c r="E222" i="91"/>
  <c r="E223" i="91"/>
  <c r="E224" i="91"/>
  <c r="E225" i="91"/>
  <c r="E226" i="91"/>
  <c r="E227" i="91"/>
  <c r="E228" i="91"/>
  <c r="E229" i="91"/>
  <c r="E230" i="91"/>
  <c r="E231" i="91"/>
  <c r="E232" i="91"/>
  <c r="E233" i="91"/>
  <c r="E234" i="91"/>
  <c r="E235" i="91"/>
  <c r="E236" i="91"/>
  <c r="E237" i="91"/>
  <c r="E238" i="91"/>
  <c r="E239" i="91"/>
  <c r="E240" i="91"/>
  <c r="E241" i="91"/>
  <c r="E242" i="91"/>
  <c r="E243" i="91"/>
  <c r="E244" i="91"/>
  <c r="E5" i="91"/>
  <c r="E85" i="90"/>
  <c r="E86" i="90"/>
  <c r="E87" i="90"/>
  <c r="E88" i="90"/>
  <c r="E89" i="90"/>
  <c r="E6" i="90"/>
  <c r="E7" i="90"/>
  <c r="E8" i="90"/>
  <c r="E9" i="90"/>
  <c r="E10" i="90"/>
  <c r="E11" i="90"/>
  <c r="E12" i="90"/>
  <c r="E13" i="90"/>
  <c r="E14" i="90"/>
  <c r="E15" i="90"/>
  <c r="E16" i="90"/>
  <c r="E17" i="90"/>
  <c r="E18" i="90"/>
  <c r="E19" i="90"/>
  <c r="E20" i="90"/>
  <c r="E21" i="90"/>
  <c r="E23" i="90"/>
  <c r="E24" i="90"/>
  <c r="E25" i="90"/>
  <c r="E26" i="90"/>
  <c r="E27" i="90"/>
  <c r="E28" i="90"/>
  <c r="E29" i="90"/>
  <c r="E30" i="90"/>
  <c r="E32" i="90"/>
  <c r="E33" i="90"/>
  <c r="E34" i="90"/>
  <c r="E35" i="90"/>
  <c r="E36" i="90"/>
  <c r="E37" i="90"/>
  <c r="E38" i="90"/>
  <c r="E39" i="90"/>
  <c r="E40" i="90"/>
  <c r="E41" i="90"/>
  <c r="E42" i="90"/>
  <c r="E43" i="90"/>
  <c r="E44" i="90"/>
  <c r="E45" i="90"/>
  <c r="E46" i="90"/>
  <c r="E47" i="90"/>
  <c r="E48" i="90"/>
  <c r="E49" i="90"/>
  <c r="E50" i="90"/>
  <c r="E51" i="90"/>
  <c r="E52" i="90"/>
  <c r="E53" i="90"/>
  <c r="E54" i="90"/>
  <c r="E55" i="90"/>
  <c r="E56" i="90"/>
  <c r="E57" i="90"/>
  <c r="E58" i="90"/>
  <c r="E59" i="90"/>
  <c r="E60" i="90"/>
  <c r="E61" i="90"/>
  <c r="E62" i="90"/>
  <c r="E63" i="90"/>
  <c r="E64" i="90"/>
  <c r="E66" i="90"/>
  <c r="E67" i="90"/>
  <c r="E68" i="90"/>
  <c r="E69" i="90"/>
  <c r="E70" i="90"/>
  <c r="E71" i="90"/>
  <c r="E72" i="90"/>
  <c r="E73" i="90"/>
  <c r="E74" i="90"/>
  <c r="E75" i="90"/>
  <c r="E76" i="90"/>
  <c r="E77" i="90"/>
  <c r="E78" i="90"/>
  <c r="E79" i="90"/>
  <c r="E80" i="90"/>
  <c r="E81" i="90"/>
  <c r="E82" i="90"/>
  <c r="E83" i="90"/>
  <c r="E84" i="90"/>
  <c r="E90" i="90"/>
  <c r="E91" i="90"/>
  <c r="E92" i="90"/>
  <c r="E93" i="90"/>
  <c r="E94" i="90"/>
  <c r="E95" i="90"/>
  <c r="E96" i="90"/>
  <c r="E97" i="90"/>
  <c r="E98" i="90"/>
  <c r="E99" i="90"/>
  <c r="E100" i="90"/>
  <c r="E101" i="90"/>
  <c r="E102" i="90"/>
  <c r="E103" i="90"/>
  <c r="E104" i="90"/>
  <c r="E105" i="90"/>
  <c r="E106" i="90"/>
  <c r="E107" i="90"/>
  <c r="E108" i="90"/>
  <c r="E109" i="90"/>
  <c r="E110" i="90"/>
  <c r="E111" i="90"/>
  <c r="E112" i="90"/>
  <c r="E113" i="90"/>
  <c r="E114" i="90"/>
  <c r="E115" i="90"/>
  <c r="E116" i="90"/>
  <c r="E117" i="90"/>
  <c r="E118" i="90"/>
  <c r="E119" i="90"/>
  <c r="E120" i="90"/>
  <c r="E121" i="90"/>
  <c r="E122" i="90"/>
  <c r="E123" i="90"/>
  <c r="E124" i="90"/>
  <c r="E125" i="90"/>
  <c r="E126" i="90"/>
  <c r="E127" i="90"/>
  <c r="E128" i="90"/>
  <c r="E129" i="90"/>
  <c r="E130" i="90"/>
  <c r="E131" i="90"/>
  <c r="E132" i="90"/>
  <c r="E133" i="90"/>
  <c r="E134" i="90"/>
  <c r="E135" i="90"/>
  <c r="E136" i="90"/>
  <c r="E137" i="90"/>
  <c r="E138" i="90"/>
  <c r="E139" i="90"/>
  <c r="E140" i="90"/>
  <c r="E141" i="90"/>
  <c r="E142" i="90"/>
  <c r="E143" i="90"/>
  <c r="E144" i="90"/>
  <c r="E145" i="90"/>
  <c r="E146" i="90"/>
  <c r="E147" i="90"/>
  <c r="E148" i="90"/>
  <c r="E149" i="90"/>
  <c r="E150" i="90"/>
  <c r="E151" i="90"/>
  <c r="E152" i="90"/>
  <c r="E153" i="90"/>
  <c r="E154" i="90"/>
  <c r="E155" i="90"/>
  <c r="E156" i="90"/>
  <c r="E157" i="90"/>
  <c r="E158" i="90"/>
  <c r="E159" i="90"/>
  <c r="E160" i="90"/>
  <c r="E161" i="90"/>
  <c r="E162" i="90"/>
  <c r="E163" i="90"/>
  <c r="E164" i="90"/>
  <c r="E165" i="90"/>
  <c r="E166" i="90"/>
  <c r="E167" i="90"/>
  <c r="E168" i="90"/>
  <c r="E169" i="90"/>
  <c r="E170" i="90"/>
  <c r="E171" i="90"/>
  <c r="E172" i="90"/>
  <c r="E173" i="90"/>
  <c r="E174" i="90"/>
  <c r="E175" i="90"/>
  <c r="E176" i="90"/>
  <c r="E177" i="90"/>
  <c r="E178" i="90"/>
  <c r="E179" i="90"/>
  <c r="E180" i="90"/>
  <c r="E181" i="90"/>
  <c r="E182" i="90"/>
  <c r="E183" i="90"/>
  <c r="E184" i="90"/>
  <c r="E185" i="90"/>
  <c r="E186" i="90"/>
  <c r="E187" i="90"/>
  <c r="E188" i="90"/>
  <c r="E189" i="90"/>
  <c r="E190" i="90"/>
  <c r="E191" i="90"/>
  <c r="E192" i="90"/>
  <c r="E193" i="90"/>
  <c r="E194" i="90"/>
  <c r="E195" i="90"/>
  <c r="E196" i="90"/>
  <c r="E197" i="90"/>
  <c r="E198" i="90"/>
  <c r="E199" i="90"/>
  <c r="E200" i="90"/>
  <c r="E201" i="90"/>
  <c r="E202" i="90"/>
  <c r="E203" i="90"/>
  <c r="E204" i="90"/>
  <c r="E205" i="90"/>
  <c r="E206" i="90"/>
  <c r="E207" i="90"/>
  <c r="E208" i="90"/>
  <c r="E209" i="90"/>
  <c r="E210" i="90"/>
  <c r="E211" i="90"/>
  <c r="E212" i="90"/>
  <c r="E213" i="90"/>
  <c r="E214" i="90"/>
  <c r="E215" i="90"/>
  <c r="E216" i="90"/>
  <c r="E217" i="90"/>
  <c r="E218" i="90"/>
  <c r="E219" i="90"/>
  <c r="E220" i="90"/>
  <c r="E221" i="90"/>
  <c r="E222" i="90"/>
  <c r="E223" i="90"/>
  <c r="E224" i="90"/>
  <c r="E225" i="90"/>
  <c r="E226" i="90"/>
  <c r="E227" i="90"/>
  <c r="E228" i="90"/>
  <c r="E229" i="90"/>
  <c r="E230" i="90"/>
  <c r="E231" i="90"/>
  <c r="E232" i="90"/>
  <c r="E233" i="90"/>
  <c r="E234" i="90"/>
  <c r="E235" i="90"/>
  <c r="E236" i="90"/>
  <c r="E237" i="90"/>
  <c r="E238" i="90"/>
  <c r="E239" i="90"/>
  <c r="E240" i="90"/>
  <c r="E241" i="90"/>
  <c r="E242" i="90"/>
  <c r="E243" i="90"/>
  <c r="E244" i="90"/>
  <c r="E25" i="89"/>
  <c r="E26" i="89"/>
  <c r="E27" i="89"/>
  <c r="E28" i="89"/>
  <c r="E29" i="89"/>
  <c r="E30" i="89"/>
  <c r="E31" i="89"/>
  <c r="E32" i="89"/>
  <c r="E33" i="89"/>
  <c r="E34" i="89"/>
  <c r="E35" i="89"/>
  <c r="E36" i="89"/>
  <c r="E37" i="89"/>
  <c r="E38" i="89"/>
  <c r="E39" i="89"/>
  <c r="E40" i="89"/>
  <c r="E41" i="89"/>
  <c r="E42" i="89"/>
  <c r="E43" i="89"/>
  <c r="E44" i="89"/>
  <c r="E45" i="89"/>
  <c r="E46" i="89"/>
  <c r="E47" i="89"/>
  <c r="E48" i="89"/>
  <c r="E49" i="89"/>
  <c r="E50" i="89"/>
  <c r="E51" i="89"/>
  <c r="E52" i="89"/>
  <c r="E53" i="89"/>
  <c r="E54" i="89"/>
  <c r="E55" i="89"/>
  <c r="E56" i="89"/>
  <c r="E57" i="89"/>
  <c r="E58" i="89"/>
  <c r="E59" i="89"/>
  <c r="E60" i="89"/>
  <c r="E61" i="89"/>
  <c r="E62" i="89"/>
  <c r="E63" i="89"/>
  <c r="E64" i="89"/>
  <c r="E65" i="89"/>
  <c r="E66" i="89"/>
  <c r="E67" i="89"/>
  <c r="E68" i="89"/>
  <c r="E69" i="89"/>
  <c r="E70" i="89"/>
  <c r="E71" i="89"/>
  <c r="E72" i="89"/>
  <c r="E73" i="89"/>
  <c r="E74" i="89"/>
  <c r="E75" i="89"/>
  <c r="E76" i="89"/>
  <c r="E77" i="89"/>
  <c r="E78" i="89"/>
  <c r="E79" i="89"/>
  <c r="E80" i="89"/>
  <c r="E81" i="89"/>
  <c r="E82" i="89"/>
  <c r="E83" i="89"/>
  <c r="E84" i="89"/>
  <c r="E85" i="89"/>
  <c r="E86" i="89"/>
  <c r="E87" i="89"/>
  <c r="E88" i="89"/>
  <c r="E89" i="89"/>
  <c r="E90" i="89"/>
  <c r="E91" i="89"/>
  <c r="E92" i="89"/>
  <c r="E93" i="89"/>
  <c r="E94" i="89"/>
  <c r="E95" i="89"/>
  <c r="E96" i="89"/>
  <c r="E97" i="89"/>
  <c r="E98" i="89"/>
  <c r="E99" i="89"/>
  <c r="E100" i="89"/>
  <c r="E101" i="89"/>
  <c r="E102" i="89"/>
  <c r="E103" i="89"/>
  <c r="E104" i="89"/>
  <c r="E105" i="89"/>
  <c r="E106" i="89"/>
  <c r="E107" i="89"/>
  <c r="E108" i="89"/>
  <c r="E109" i="89"/>
  <c r="E110" i="89"/>
  <c r="E111" i="89"/>
  <c r="E112" i="89"/>
  <c r="E113" i="89"/>
  <c r="E114" i="89"/>
  <c r="E115" i="89"/>
  <c r="E116" i="89"/>
  <c r="E117" i="89"/>
  <c r="E118" i="89"/>
  <c r="E119" i="89"/>
  <c r="E120" i="89"/>
  <c r="E121" i="89"/>
  <c r="E122" i="89"/>
  <c r="E123" i="89"/>
  <c r="E124" i="89"/>
  <c r="E125" i="89"/>
  <c r="E126" i="89"/>
  <c r="E127" i="89"/>
  <c r="E128" i="89"/>
  <c r="E129" i="89"/>
  <c r="E130" i="89"/>
  <c r="E131" i="89"/>
  <c r="E132" i="89"/>
  <c r="E133" i="89"/>
  <c r="E134" i="89"/>
  <c r="E135" i="89"/>
  <c r="E136" i="89"/>
  <c r="E137" i="89"/>
  <c r="E138" i="89"/>
  <c r="E139" i="89"/>
  <c r="E140" i="89"/>
  <c r="E141" i="89"/>
  <c r="E142" i="89"/>
  <c r="E143" i="89"/>
  <c r="E144" i="89"/>
  <c r="E145" i="89"/>
  <c r="E146" i="89"/>
  <c r="E147" i="89"/>
  <c r="E148" i="89"/>
  <c r="E149" i="89"/>
  <c r="E150" i="89"/>
  <c r="E151" i="89"/>
  <c r="E152" i="89"/>
  <c r="E153" i="89"/>
  <c r="E154" i="89"/>
  <c r="E155" i="89"/>
  <c r="E156" i="89"/>
  <c r="E157" i="89"/>
  <c r="E158" i="89"/>
  <c r="E159" i="89"/>
  <c r="E160" i="89"/>
  <c r="E161" i="89"/>
  <c r="E162" i="89"/>
  <c r="E163" i="89"/>
  <c r="E164" i="89"/>
  <c r="E165" i="89"/>
  <c r="E166" i="89"/>
  <c r="E167" i="89"/>
  <c r="E168" i="89"/>
  <c r="E169" i="89"/>
  <c r="E170" i="89"/>
  <c r="E171" i="89"/>
  <c r="E172" i="89"/>
  <c r="E173" i="89"/>
  <c r="E174" i="89"/>
  <c r="E175" i="89"/>
  <c r="E176" i="89"/>
  <c r="E177" i="89"/>
  <c r="E178" i="89"/>
  <c r="E179" i="89"/>
  <c r="E180" i="89"/>
  <c r="E181" i="89"/>
  <c r="E182" i="89"/>
  <c r="E183" i="89"/>
  <c r="E184" i="89"/>
  <c r="E185" i="89"/>
  <c r="E186" i="89"/>
  <c r="E187" i="89"/>
  <c r="E188" i="89"/>
  <c r="E189" i="89"/>
  <c r="E190" i="89"/>
  <c r="E191" i="89"/>
  <c r="E192" i="89"/>
  <c r="E193" i="89"/>
  <c r="E194" i="89"/>
  <c r="E195" i="89"/>
  <c r="E196" i="89"/>
  <c r="E197" i="89"/>
  <c r="E198" i="89"/>
  <c r="E199" i="89"/>
  <c r="E200" i="89"/>
  <c r="E201" i="89"/>
  <c r="E202" i="89"/>
  <c r="E203" i="89"/>
  <c r="E204" i="89"/>
  <c r="E205" i="89"/>
  <c r="E206" i="89"/>
  <c r="E207" i="89"/>
  <c r="E208" i="89"/>
  <c r="E209" i="89"/>
  <c r="E210" i="89"/>
  <c r="E211" i="89"/>
  <c r="E212" i="89"/>
  <c r="E213" i="89"/>
  <c r="E214" i="89"/>
  <c r="E215" i="89"/>
  <c r="E216" i="89"/>
  <c r="E217" i="89"/>
  <c r="E218" i="89"/>
  <c r="E219" i="89"/>
  <c r="E220" i="89"/>
  <c r="E221" i="89"/>
  <c r="E222" i="89"/>
  <c r="E223" i="89"/>
  <c r="E224" i="89"/>
  <c r="E225" i="89"/>
  <c r="E226" i="89"/>
  <c r="E227" i="89"/>
  <c r="E228" i="89"/>
  <c r="E229" i="89"/>
  <c r="E230" i="89"/>
  <c r="E231" i="89"/>
  <c r="E232" i="89"/>
  <c r="E233" i="89"/>
  <c r="E234" i="89"/>
  <c r="E235" i="89"/>
  <c r="E236" i="89"/>
  <c r="E237" i="89"/>
  <c r="E238" i="89"/>
  <c r="E239" i="89"/>
  <c r="E240" i="89"/>
  <c r="E241" i="89"/>
  <c r="E242" i="89"/>
  <c r="E243" i="89"/>
  <c r="E244" i="89"/>
  <c r="E245" i="89"/>
  <c r="E6" i="89"/>
  <c r="E7" i="89"/>
  <c r="E8" i="89"/>
  <c r="E9" i="89"/>
  <c r="E10" i="89"/>
  <c r="E11" i="89"/>
  <c r="E12" i="89"/>
  <c r="E13" i="89"/>
  <c r="E14" i="89"/>
  <c r="E15" i="89"/>
  <c r="E16" i="89"/>
  <c r="E17" i="89"/>
  <c r="E18" i="89"/>
  <c r="E19" i="89"/>
  <c r="E20" i="89"/>
  <c r="E21" i="89"/>
  <c r="E22" i="89"/>
  <c r="E23" i="89"/>
  <c r="E24" i="89"/>
  <c r="E6" i="88"/>
  <c r="E7" i="88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7" i="88"/>
  <c r="E28" i="88"/>
  <c r="E29" i="88"/>
  <c r="E30" i="88"/>
  <c r="E31" i="88"/>
  <c r="E32" i="88"/>
  <c r="E33" i="88"/>
  <c r="E34" i="88"/>
  <c r="E35" i="88"/>
  <c r="E36" i="88"/>
  <c r="E37" i="88"/>
  <c r="E38" i="88"/>
  <c r="E39" i="88"/>
  <c r="E40" i="88"/>
  <c r="E41" i="88"/>
  <c r="E42" i="88"/>
  <c r="E43" i="88"/>
  <c r="E44" i="88"/>
  <c r="E45" i="88"/>
  <c r="E46" i="88"/>
  <c r="E47" i="88"/>
  <c r="E48" i="88"/>
  <c r="E49" i="88"/>
  <c r="E50" i="88"/>
  <c r="E51" i="88"/>
  <c r="E52" i="88"/>
  <c r="E53" i="88"/>
  <c r="E54" i="88"/>
  <c r="E55" i="88"/>
  <c r="E56" i="88"/>
  <c r="E57" i="88"/>
  <c r="E58" i="88"/>
  <c r="E59" i="88"/>
  <c r="E60" i="88"/>
  <c r="E61" i="88"/>
  <c r="E62" i="88"/>
  <c r="E63" i="88"/>
  <c r="E64" i="88"/>
  <c r="E65" i="88"/>
  <c r="E66" i="88"/>
  <c r="E67" i="88"/>
  <c r="E68" i="88"/>
  <c r="E69" i="88"/>
  <c r="E70" i="88"/>
  <c r="E71" i="88"/>
  <c r="E72" i="88"/>
  <c r="E73" i="88"/>
  <c r="E74" i="88"/>
  <c r="E75" i="88"/>
  <c r="E76" i="88"/>
  <c r="E77" i="88"/>
  <c r="E78" i="88"/>
  <c r="E79" i="88"/>
  <c r="E80" i="88"/>
  <c r="E81" i="88"/>
  <c r="E82" i="88"/>
  <c r="E83" i="88"/>
  <c r="E84" i="88"/>
  <c r="E85" i="88"/>
  <c r="E86" i="88"/>
  <c r="E87" i="88"/>
  <c r="E88" i="88"/>
  <c r="E89" i="88"/>
  <c r="E90" i="88"/>
  <c r="E91" i="88"/>
  <c r="E92" i="88"/>
  <c r="E93" i="88"/>
  <c r="E94" i="88"/>
  <c r="E95" i="88"/>
  <c r="E96" i="88"/>
  <c r="E97" i="88"/>
  <c r="E98" i="88"/>
  <c r="E99" i="88"/>
  <c r="E100" i="88"/>
  <c r="E101" i="88"/>
  <c r="E102" i="88"/>
  <c r="E103" i="88"/>
  <c r="E104" i="88"/>
  <c r="E105" i="88"/>
  <c r="E106" i="88"/>
  <c r="E107" i="88"/>
  <c r="E108" i="88"/>
  <c r="E109" i="88"/>
  <c r="E110" i="88"/>
  <c r="E111" i="88"/>
  <c r="E112" i="88"/>
  <c r="E113" i="88"/>
  <c r="E114" i="88"/>
  <c r="E115" i="88"/>
  <c r="E116" i="88"/>
  <c r="E117" i="88"/>
  <c r="E118" i="88"/>
  <c r="E119" i="88"/>
  <c r="E120" i="88"/>
  <c r="E121" i="88"/>
  <c r="E122" i="88"/>
  <c r="E123" i="88"/>
  <c r="E124" i="88"/>
  <c r="E125" i="88"/>
  <c r="E126" i="88"/>
  <c r="E127" i="88"/>
  <c r="E128" i="88"/>
  <c r="E129" i="88"/>
  <c r="E130" i="88"/>
  <c r="E131" i="88"/>
  <c r="E132" i="88"/>
  <c r="E133" i="88"/>
  <c r="E134" i="88"/>
  <c r="E135" i="88"/>
  <c r="E136" i="88"/>
  <c r="E137" i="88"/>
  <c r="E138" i="88"/>
  <c r="E139" i="88"/>
  <c r="E140" i="88"/>
  <c r="E141" i="88"/>
  <c r="E142" i="88"/>
  <c r="E143" i="88"/>
  <c r="E144" i="88"/>
  <c r="E145" i="88"/>
  <c r="E146" i="88"/>
  <c r="E147" i="88"/>
  <c r="E148" i="88"/>
  <c r="E149" i="88"/>
  <c r="E150" i="88"/>
  <c r="E151" i="88"/>
  <c r="E152" i="88"/>
  <c r="E153" i="88"/>
  <c r="E154" i="88"/>
  <c r="E155" i="88"/>
  <c r="E156" i="88"/>
  <c r="E157" i="88"/>
  <c r="E158" i="88"/>
  <c r="E159" i="88"/>
  <c r="E160" i="88"/>
  <c r="E161" i="88"/>
  <c r="E162" i="88"/>
  <c r="E163" i="88"/>
  <c r="E164" i="88"/>
  <c r="E165" i="88"/>
  <c r="E166" i="88"/>
  <c r="E167" i="88"/>
  <c r="E168" i="88"/>
  <c r="E169" i="88"/>
  <c r="E170" i="88"/>
  <c r="E171" i="88"/>
  <c r="E172" i="88"/>
  <c r="E173" i="88"/>
  <c r="E174" i="88"/>
  <c r="E175" i="88"/>
  <c r="E176" i="88"/>
  <c r="E177" i="88"/>
  <c r="E178" i="88"/>
  <c r="E179" i="88"/>
  <c r="E180" i="88"/>
  <c r="E181" i="88"/>
  <c r="E182" i="88"/>
  <c r="E183" i="88"/>
  <c r="E184" i="88"/>
  <c r="E185" i="88"/>
  <c r="E186" i="88"/>
  <c r="E187" i="88"/>
  <c r="E188" i="88"/>
  <c r="E189" i="88"/>
  <c r="E190" i="88"/>
  <c r="E191" i="88"/>
  <c r="E192" i="88"/>
  <c r="E193" i="88"/>
  <c r="E194" i="88"/>
  <c r="E195" i="88"/>
  <c r="E196" i="88"/>
  <c r="E197" i="88"/>
  <c r="E198" i="88"/>
  <c r="E199" i="88"/>
  <c r="E200" i="88"/>
  <c r="E201" i="88"/>
  <c r="E202" i="88"/>
  <c r="E203" i="88"/>
  <c r="E204" i="88"/>
  <c r="E205" i="88"/>
  <c r="E206" i="88"/>
  <c r="E207" i="88"/>
  <c r="E208" i="88"/>
  <c r="E209" i="88"/>
  <c r="E210" i="88"/>
  <c r="E211" i="88"/>
  <c r="E212" i="88"/>
  <c r="E213" i="88"/>
  <c r="E214" i="88"/>
  <c r="E215" i="88"/>
  <c r="E216" i="88"/>
  <c r="E217" i="88"/>
  <c r="E218" i="88"/>
  <c r="E219" i="88"/>
  <c r="E220" i="88"/>
  <c r="E221" i="88"/>
  <c r="E222" i="88"/>
  <c r="E223" i="88"/>
  <c r="E224" i="88"/>
  <c r="E225" i="88"/>
  <c r="E226" i="88"/>
  <c r="E227" i="88"/>
  <c r="E228" i="88"/>
  <c r="E229" i="88"/>
  <c r="E230" i="88"/>
  <c r="E231" i="88"/>
  <c r="E232" i="88"/>
  <c r="E233" i="88"/>
  <c r="E234" i="88"/>
  <c r="E235" i="88"/>
  <c r="E236" i="88"/>
  <c r="E237" i="88"/>
  <c r="E238" i="88"/>
  <c r="E239" i="88"/>
  <c r="E240" i="88"/>
  <c r="E241" i="88"/>
  <c r="E242" i="88"/>
  <c r="E243" i="88"/>
  <c r="E244" i="88"/>
  <c r="E245" i="88"/>
  <c r="E246" i="88"/>
  <c r="E247" i="88"/>
  <c r="E248" i="88"/>
  <c r="E249" i="88"/>
  <c r="E250" i="88"/>
  <c r="E251" i="88"/>
  <c r="E252" i="88"/>
  <c r="E253" i="88"/>
  <c r="E254" i="88"/>
  <c r="E255" i="88"/>
  <c r="E256" i="88"/>
  <c r="E257" i="88"/>
  <c r="E258" i="88"/>
  <c r="E259" i="88"/>
  <c r="E5" i="88"/>
  <c r="P62" i="82"/>
  <c r="P57" i="82"/>
  <c r="P39" i="80"/>
  <c r="P28" i="80"/>
  <c r="E241" i="83"/>
  <c r="E240" i="83"/>
  <c r="E222" i="83"/>
  <c r="E223" i="83"/>
  <c r="E224" i="83"/>
  <c r="E225" i="83"/>
  <c r="E226" i="83"/>
  <c r="E227" i="83"/>
  <c r="E228" i="83"/>
  <c r="E229" i="83"/>
  <c r="E230" i="83"/>
  <c r="E231" i="83"/>
  <c r="E232" i="83"/>
  <c r="E233" i="83"/>
  <c r="E234" i="83"/>
  <c r="E235" i="83"/>
  <c r="E236" i="83"/>
  <c r="E237" i="83"/>
  <c r="E238" i="83"/>
  <c r="E239" i="83"/>
  <c r="E204" i="83"/>
  <c r="E205" i="83"/>
  <c r="E206" i="83"/>
  <c r="E207" i="83"/>
  <c r="E208" i="83"/>
  <c r="E209" i="83"/>
  <c r="E210" i="83"/>
  <c r="E211" i="83"/>
  <c r="E212" i="83"/>
  <c r="E213" i="83"/>
  <c r="E214" i="83"/>
  <c r="E215" i="83"/>
  <c r="E216" i="83"/>
  <c r="E217" i="83"/>
  <c r="E218" i="83"/>
  <c r="E219" i="83"/>
  <c r="E220" i="83"/>
  <c r="E221" i="83"/>
  <c r="E183" i="83"/>
  <c r="E184" i="83"/>
  <c r="E186" i="83"/>
  <c r="E187" i="83"/>
  <c r="E188" i="83"/>
  <c r="E189" i="83"/>
  <c r="E190" i="83"/>
  <c r="E191" i="83"/>
  <c r="E192" i="83"/>
  <c r="E197" i="83"/>
  <c r="E199" i="83"/>
  <c r="E200" i="83"/>
  <c r="E201" i="83"/>
  <c r="E202" i="83"/>
  <c r="E203" i="83"/>
  <c r="E164" i="83"/>
  <c r="E165" i="83"/>
  <c r="E166" i="83"/>
  <c r="E167" i="83"/>
  <c r="E168" i="83"/>
  <c r="E169" i="83"/>
  <c r="E170" i="83"/>
  <c r="E171" i="83"/>
  <c r="E172" i="83"/>
  <c r="E174" i="83"/>
  <c r="E176" i="83"/>
  <c r="E177" i="83"/>
  <c r="E178" i="83"/>
  <c r="E179" i="83"/>
  <c r="E180" i="83"/>
  <c r="E181" i="83"/>
  <c r="E182" i="83"/>
  <c r="E145" i="83"/>
  <c r="E146" i="83"/>
  <c r="E147" i="83"/>
  <c r="E148" i="83"/>
  <c r="E149" i="83"/>
  <c r="E150" i="83"/>
  <c r="E151" i="83"/>
  <c r="E152" i="83"/>
  <c r="E153" i="83"/>
  <c r="E154" i="83"/>
  <c r="E155" i="83"/>
  <c r="E156" i="83"/>
  <c r="E157" i="83"/>
  <c r="E158" i="83"/>
  <c r="E159" i="83"/>
  <c r="E160" i="83"/>
  <c r="E161" i="83"/>
  <c r="E162" i="83"/>
  <c r="E163" i="83"/>
  <c r="E126" i="83"/>
  <c r="E127" i="83"/>
  <c r="E128" i="83"/>
  <c r="E129" i="83"/>
  <c r="E130" i="83"/>
  <c r="E131" i="83"/>
  <c r="E132" i="83"/>
  <c r="E135" i="83"/>
  <c r="E136" i="83"/>
  <c r="E137" i="83"/>
  <c r="E138" i="83"/>
  <c r="E139" i="83"/>
  <c r="E140" i="83"/>
  <c r="E141" i="83"/>
  <c r="E142" i="83"/>
  <c r="E143" i="83"/>
  <c r="E144" i="83"/>
  <c r="E107" i="83"/>
  <c r="E108" i="83"/>
  <c r="E109" i="83"/>
  <c r="E110" i="83"/>
  <c r="E111" i="83"/>
  <c r="E112" i="83"/>
  <c r="E113" i="83"/>
  <c r="E114" i="83"/>
  <c r="E116" i="83"/>
  <c r="E117" i="83"/>
  <c r="E118" i="83"/>
  <c r="E119" i="83"/>
  <c r="E120" i="83"/>
  <c r="E121" i="83"/>
  <c r="E122" i="83"/>
  <c r="E123" i="83"/>
  <c r="E124" i="83"/>
  <c r="E125" i="83"/>
  <c r="E83" i="83"/>
  <c r="E85" i="83"/>
  <c r="E86" i="83"/>
  <c r="E87" i="83"/>
  <c r="E88" i="83"/>
  <c r="E89" i="83"/>
  <c r="E90" i="83"/>
  <c r="E91" i="83"/>
  <c r="E92" i="83"/>
  <c r="E93" i="83"/>
  <c r="E94" i="83"/>
  <c r="E95" i="83"/>
  <c r="E96" i="83"/>
  <c r="E97" i="83"/>
  <c r="E98" i="83"/>
  <c r="E100" i="83"/>
  <c r="E101" i="83"/>
  <c r="E102" i="83"/>
  <c r="E103" i="83"/>
  <c r="E104" i="83"/>
  <c r="E105" i="83"/>
  <c r="E106" i="83"/>
  <c r="E63" i="83"/>
  <c r="E64" i="83"/>
  <c r="E65" i="83"/>
  <c r="E66" i="83"/>
  <c r="E67" i="83"/>
  <c r="E68" i="83"/>
  <c r="E69" i="83"/>
  <c r="E70" i="83"/>
  <c r="E71" i="83"/>
  <c r="E73" i="83"/>
  <c r="E75" i="83"/>
  <c r="E76" i="83"/>
  <c r="E78" i="83"/>
  <c r="E81" i="83"/>
  <c r="E82" i="83"/>
  <c r="E45" i="83"/>
  <c r="E47" i="83"/>
  <c r="E51" i="83"/>
  <c r="E52" i="83"/>
  <c r="E54" i="83"/>
  <c r="E56" i="83"/>
  <c r="E58" i="83"/>
  <c r="E59" i="83"/>
  <c r="E60" i="83"/>
  <c r="E61" i="83"/>
  <c r="E25" i="83"/>
  <c r="E26" i="83"/>
  <c r="E27" i="83"/>
  <c r="E29" i="83"/>
  <c r="E30" i="83"/>
  <c r="E33" i="83"/>
  <c r="E34" i="83"/>
  <c r="E36" i="83"/>
  <c r="E37" i="83"/>
  <c r="E38" i="83"/>
  <c r="E42" i="83"/>
  <c r="E43" i="83"/>
  <c r="E44" i="83"/>
  <c r="E8" i="83"/>
  <c r="E9" i="83"/>
  <c r="E10" i="83"/>
  <c r="E12" i="83"/>
  <c r="E13" i="83"/>
  <c r="E14" i="83"/>
  <c r="E15" i="83"/>
  <c r="E16" i="83"/>
  <c r="E17" i="83"/>
  <c r="E18" i="83"/>
  <c r="E19" i="83"/>
  <c r="E20" i="83"/>
  <c r="E169" i="82"/>
  <c r="E170" i="82"/>
  <c r="E171" i="82"/>
  <c r="E172" i="82"/>
  <c r="E174" i="82"/>
  <c r="E176" i="82"/>
  <c r="E177" i="82"/>
  <c r="E178" i="82"/>
  <c r="E179" i="82"/>
  <c r="E180" i="82"/>
  <c r="E181" i="82"/>
  <c r="E182" i="82"/>
  <c r="E183" i="82"/>
  <c r="E184" i="82"/>
  <c r="E186" i="82"/>
  <c r="E187" i="82"/>
  <c r="E188" i="82"/>
  <c r="E189" i="82"/>
  <c r="E190" i="82"/>
  <c r="E191" i="82"/>
  <c r="E192" i="82"/>
  <c r="E197" i="82"/>
  <c r="E199" i="82"/>
  <c r="E200" i="82"/>
  <c r="E201" i="82"/>
  <c r="E202" i="82"/>
  <c r="E203" i="82"/>
  <c r="E204" i="82"/>
  <c r="E205" i="82"/>
  <c r="E206" i="82"/>
  <c r="E207" i="82"/>
  <c r="E208" i="82"/>
  <c r="E209" i="82"/>
  <c r="E210" i="82"/>
  <c r="E211" i="82"/>
  <c r="E212" i="82"/>
  <c r="E213" i="82"/>
  <c r="E214" i="82"/>
  <c r="E215" i="82"/>
  <c r="E216" i="82"/>
  <c r="E217" i="82"/>
  <c r="E218" i="82"/>
  <c r="E219" i="82"/>
  <c r="E220" i="82"/>
  <c r="E221" i="82"/>
  <c r="E222" i="82"/>
  <c r="E223" i="82"/>
  <c r="E224" i="82"/>
  <c r="E225" i="82"/>
  <c r="E226" i="82"/>
  <c r="E227" i="82"/>
  <c r="E228" i="82"/>
  <c r="E229" i="82"/>
  <c r="E230" i="82"/>
  <c r="E231" i="82"/>
  <c r="E232" i="82"/>
  <c r="E233" i="82"/>
  <c r="E234" i="82"/>
  <c r="E235" i="82"/>
  <c r="E236" i="82"/>
  <c r="E237" i="82"/>
  <c r="E238" i="82"/>
  <c r="E239" i="82"/>
  <c r="E240" i="82"/>
  <c r="E241" i="82"/>
  <c r="E151" i="82"/>
  <c r="E152" i="82"/>
  <c r="E153" i="82"/>
  <c r="E154" i="82"/>
  <c r="E155" i="82"/>
  <c r="E156" i="82"/>
  <c r="E157" i="82"/>
  <c r="E158" i="82"/>
  <c r="E159" i="82"/>
  <c r="E160" i="82"/>
  <c r="E161" i="82"/>
  <c r="E162" i="82"/>
  <c r="E163" i="82"/>
  <c r="E164" i="82"/>
  <c r="E165" i="82"/>
  <c r="E166" i="82"/>
  <c r="E167" i="82"/>
  <c r="E168" i="82"/>
  <c r="E135" i="82"/>
  <c r="E136" i="82"/>
  <c r="E137" i="82"/>
  <c r="E138" i="82"/>
  <c r="E139" i="82"/>
  <c r="E140" i="82"/>
  <c r="E141" i="82"/>
  <c r="E142" i="82"/>
  <c r="E143" i="82"/>
  <c r="E144" i="82"/>
  <c r="E145" i="82"/>
  <c r="E146" i="82"/>
  <c r="E147" i="82"/>
  <c r="E148" i="82"/>
  <c r="E149" i="82"/>
  <c r="E150" i="82"/>
  <c r="E119" i="82"/>
  <c r="E120" i="82"/>
  <c r="E121" i="82"/>
  <c r="E122" i="82"/>
  <c r="E123" i="82"/>
  <c r="E124" i="82"/>
  <c r="E125" i="82"/>
  <c r="E126" i="82"/>
  <c r="E127" i="82"/>
  <c r="E128" i="82"/>
  <c r="E129" i="82"/>
  <c r="E130" i="82"/>
  <c r="E131" i="82"/>
  <c r="E132" i="82"/>
  <c r="E96" i="82"/>
  <c r="E97" i="82"/>
  <c r="E98" i="82"/>
  <c r="E100" i="82"/>
  <c r="E101" i="82"/>
  <c r="E102" i="82"/>
  <c r="E103" i="82"/>
  <c r="E104" i="82"/>
  <c r="E105" i="82"/>
  <c r="E106" i="82"/>
  <c r="E107" i="82"/>
  <c r="E108" i="82"/>
  <c r="E109" i="82"/>
  <c r="E110" i="82"/>
  <c r="E111" i="82"/>
  <c r="E112" i="82"/>
  <c r="E113" i="82"/>
  <c r="E114" i="82"/>
  <c r="E116" i="82"/>
  <c r="E117" i="82"/>
  <c r="E118" i="82"/>
  <c r="E81" i="82"/>
  <c r="E82" i="82"/>
  <c r="E83" i="82"/>
  <c r="E84" i="82"/>
  <c r="E85" i="82"/>
  <c r="E86" i="82"/>
  <c r="E87" i="82"/>
  <c r="E88" i="82"/>
  <c r="E89" i="82"/>
  <c r="E90" i="82"/>
  <c r="E91" i="82"/>
  <c r="E92" i="82"/>
  <c r="E93" i="82"/>
  <c r="E94" i="82"/>
  <c r="E95" i="82"/>
  <c r="E66" i="82"/>
  <c r="E67" i="82"/>
  <c r="E68" i="82"/>
  <c r="E69" i="82"/>
  <c r="E70" i="82"/>
  <c r="E71" i="82"/>
  <c r="E73" i="82"/>
  <c r="E75" i="82"/>
  <c r="E76" i="82"/>
  <c r="E78" i="82"/>
  <c r="E50" i="82"/>
  <c r="E51" i="82"/>
  <c r="E52" i="82"/>
  <c r="E54" i="82"/>
  <c r="E56" i="82"/>
  <c r="E57" i="82"/>
  <c r="E58" i="82"/>
  <c r="E59" i="82"/>
  <c r="E60" i="82"/>
  <c r="E61" i="82"/>
  <c r="E63" i="82"/>
  <c r="E64" i="82"/>
  <c r="E65" i="82"/>
  <c r="E26" i="82"/>
  <c r="E27" i="82"/>
  <c r="E29" i="82"/>
  <c r="E30" i="82"/>
  <c r="E33" i="82"/>
  <c r="E34" i="82"/>
  <c r="E36" i="82"/>
  <c r="E37" i="82"/>
  <c r="E38" i="82"/>
  <c r="E41" i="82"/>
  <c r="E42" i="82"/>
  <c r="E43" i="82"/>
  <c r="E44" i="82"/>
  <c r="E45" i="82"/>
  <c r="E47" i="82"/>
  <c r="E8" i="82"/>
  <c r="E9" i="82"/>
  <c r="E10" i="82"/>
  <c r="E12" i="82"/>
  <c r="E13" i="82"/>
  <c r="E14" i="82"/>
  <c r="E15" i="82"/>
  <c r="E16" i="82"/>
  <c r="E17" i="82"/>
  <c r="E18" i="82"/>
  <c r="E19" i="82"/>
  <c r="E20" i="82"/>
  <c r="E21" i="82"/>
  <c r="E23" i="82"/>
  <c r="E25" i="82"/>
  <c r="E147" i="81"/>
  <c r="E148" i="81"/>
  <c r="E149" i="81"/>
  <c r="E150" i="81"/>
  <c r="E151" i="81"/>
  <c r="E152" i="81"/>
  <c r="E153" i="81"/>
  <c r="E154" i="81"/>
  <c r="E155" i="81"/>
  <c r="E156" i="81"/>
  <c r="E157" i="81"/>
  <c r="E158" i="81"/>
  <c r="E159" i="81"/>
  <c r="E160" i="81"/>
  <c r="E161" i="81"/>
  <c r="E162" i="81"/>
  <c r="E163" i="81"/>
  <c r="E164" i="81"/>
  <c r="E165" i="81"/>
  <c r="E166" i="81"/>
  <c r="E167" i="81"/>
  <c r="E168" i="81"/>
  <c r="E169" i="81"/>
  <c r="E170" i="81"/>
  <c r="E171" i="81"/>
  <c r="E172" i="81"/>
  <c r="E174" i="81"/>
  <c r="E176" i="81"/>
  <c r="E177" i="81"/>
  <c r="E178" i="81"/>
  <c r="E179" i="81"/>
  <c r="E180" i="81"/>
  <c r="E181" i="81"/>
  <c r="E182" i="81"/>
  <c r="E183" i="81"/>
  <c r="E184" i="81"/>
  <c r="E185" i="81"/>
  <c r="E186" i="81"/>
  <c r="E187" i="81"/>
  <c r="E188" i="81"/>
  <c r="E189" i="81"/>
  <c r="E190" i="81"/>
  <c r="E191" i="81"/>
  <c r="E192" i="81"/>
  <c r="E193" i="81"/>
  <c r="E194" i="81"/>
  <c r="E195" i="81"/>
  <c r="E196" i="81"/>
  <c r="E197" i="81"/>
  <c r="E199" i="81"/>
  <c r="E200" i="81"/>
  <c r="E201" i="81"/>
  <c r="E202" i="81"/>
  <c r="E203" i="81"/>
  <c r="E204" i="81"/>
  <c r="E205" i="81"/>
  <c r="E206" i="81"/>
  <c r="E207" i="81"/>
  <c r="E208" i="81"/>
  <c r="E209" i="81"/>
  <c r="E210" i="81"/>
  <c r="E211" i="81"/>
  <c r="E212" i="81"/>
  <c r="E213" i="81"/>
  <c r="E214" i="81"/>
  <c r="E215" i="81"/>
  <c r="E216" i="81"/>
  <c r="E217" i="81"/>
  <c r="E218" i="81"/>
  <c r="E219" i="81"/>
  <c r="E220" i="81"/>
  <c r="E221" i="81"/>
  <c r="E222" i="81"/>
  <c r="E223" i="81"/>
  <c r="E224" i="81"/>
  <c r="E225" i="81"/>
  <c r="E226" i="81"/>
  <c r="E227" i="81"/>
  <c r="E228" i="81"/>
  <c r="E229" i="81"/>
  <c r="E230" i="81"/>
  <c r="E231" i="81"/>
  <c r="E232" i="81"/>
  <c r="E233" i="81"/>
  <c r="E234" i="81"/>
  <c r="E235" i="81"/>
  <c r="E236" i="81"/>
  <c r="E237" i="81"/>
  <c r="E238" i="81"/>
  <c r="E239" i="81"/>
  <c r="E240" i="81"/>
  <c r="E241" i="81"/>
  <c r="E131" i="81"/>
  <c r="E132" i="81"/>
  <c r="E135" i="81"/>
  <c r="E136" i="81"/>
  <c r="E137" i="81"/>
  <c r="E138" i="81"/>
  <c r="E139" i="81"/>
  <c r="E140" i="81"/>
  <c r="E141" i="81"/>
  <c r="E142" i="81"/>
  <c r="E143" i="81"/>
  <c r="E144" i="81"/>
  <c r="E145" i="81"/>
  <c r="E146" i="81"/>
  <c r="E114" i="81"/>
  <c r="E115" i="81"/>
  <c r="E116" i="81"/>
  <c r="E117" i="81"/>
  <c r="E118" i="81"/>
  <c r="E119" i="81"/>
  <c r="E120" i="81"/>
  <c r="E121" i="81"/>
  <c r="E122" i="81"/>
  <c r="E123" i="81"/>
  <c r="E124" i="81"/>
  <c r="E125" i="81"/>
  <c r="E126" i="81"/>
  <c r="E127" i="81"/>
  <c r="E128" i="81"/>
  <c r="E129" i="81"/>
  <c r="E130" i="81"/>
  <c r="E101" i="81"/>
  <c r="E102" i="81"/>
  <c r="E103" i="81"/>
  <c r="E104" i="81"/>
  <c r="E105" i="81"/>
  <c r="E106" i="81"/>
  <c r="E107" i="81"/>
  <c r="E108" i="81"/>
  <c r="E109" i="81"/>
  <c r="E110" i="81"/>
  <c r="E111" i="81"/>
  <c r="E112" i="81"/>
  <c r="E113" i="81"/>
  <c r="E86" i="81"/>
  <c r="E87" i="81"/>
  <c r="E88" i="81"/>
  <c r="E89" i="81"/>
  <c r="E90" i="81"/>
  <c r="E91" i="81"/>
  <c r="E92" i="81"/>
  <c r="E93" i="81"/>
  <c r="E94" i="81"/>
  <c r="E95" i="81"/>
  <c r="E96" i="81"/>
  <c r="E97" i="81"/>
  <c r="E98" i="81"/>
  <c r="E100" i="81"/>
  <c r="E76" i="81"/>
  <c r="E78" i="81"/>
  <c r="E81" i="81"/>
  <c r="E82" i="81"/>
  <c r="E83" i="81"/>
  <c r="E84" i="81"/>
  <c r="E85" i="81"/>
  <c r="E63" i="81"/>
  <c r="E64" i="81"/>
  <c r="E65" i="81"/>
  <c r="E66" i="81"/>
  <c r="E67" i="81"/>
  <c r="E68" i="81"/>
  <c r="E69" i="81"/>
  <c r="E70" i="81"/>
  <c r="E71" i="81"/>
  <c r="E72" i="81"/>
  <c r="E73" i="81"/>
  <c r="E75" i="81"/>
  <c r="E50" i="81"/>
  <c r="E51" i="81"/>
  <c r="E52" i="81"/>
  <c r="E53" i="81"/>
  <c r="E54" i="81"/>
  <c r="E55" i="81"/>
  <c r="E56" i="81"/>
  <c r="E57" i="81"/>
  <c r="E58" i="81"/>
  <c r="E59" i="81"/>
  <c r="E60" i="81"/>
  <c r="E61" i="81"/>
  <c r="E38" i="81"/>
  <c r="E40" i="81"/>
  <c r="E41" i="81"/>
  <c r="E42" i="81"/>
  <c r="E43" i="81"/>
  <c r="E44" i="81"/>
  <c r="E45" i="81"/>
  <c r="E46" i="81"/>
  <c r="E47" i="81"/>
  <c r="E48" i="81"/>
  <c r="E49" i="81"/>
  <c r="E26" i="81"/>
  <c r="E27" i="81"/>
  <c r="E29" i="81"/>
  <c r="E30" i="81"/>
  <c r="E32" i="81"/>
  <c r="E33" i="81"/>
  <c r="E34" i="81"/>
  <c r="E36" i="81"/>
  <c r="E37" i="81"/>
  <c r="E8" i="81"/>
  <c r="E9" i="81"/>
  <c r="E10" i="81"/>
  <c r="E11" i="81"/>
  <c r="E12" i="81"/>
  <c r="E13" i="81"/>
  <c r="E14" i="81"/>
  <c r="E15" i="81"/>
  <c r="E16" i="81"/>
  <c r="E17" i="81"/>
  <c r="E18" i="81"/>
  <c r="E19" i="81"/>
  <c r="E20" i="81"/>
  <c r="E21" i="81"/>
  <c r="E23" i="81"/>
  <c r="E25" i="81"/>
  <c r="E5" i="81"/>
  <c r="E226" i="80"/>
  <c r="E227" i="80"/>
  <c r="E228" i="80"/>
  <c r="E229" i="80"/>
  <c r="E230" i="80"/>
  <c r="E231" i="80"/>
  <c r="E232" i="80"/>
  <c r="E233" i="80"/>
  <c r="E234" i="80"/>
  <c r="E235" i="80"/>
  <c r="E236" i="80"/>
  <c r="E237" i="80"/>
  <c r="E238" i="80"/>
  <c r="E239" i="80"/>
  <c r="E240" i="80"/>
  <c r="E241" i="80"/>
  <c r="E217" i="80"/>
  <c r="E218" i="80"/>
  <c r="E219" i="80"/>
  <c r="E220" i="80"/>
  <c r="E221" i="80"/>
  <c r="E222" i="80"/>
  <c r="E223" i="80"/>
  <c r="E224" i="80"/>
  <c r="E225" i="80"/>
  <c r="E203" i="80"/>
  <c r="E204" i="80"/>
  <c r="E205" i="80"/>
  <c r="E206" i="80"/>
  <c r="E207" i="80"/>
  <c r="E208" i="80"/>
  <c r="E209" i="80"/>
  <c r="E210" i="80"/>
  <c r="E211" i="80"/>
  <c r="E212" i="80"/>
  <c r="E213" i="80"/>
  <c r="E214" i="80"/>
  <c r="E215" i="80"/>
  <c r="E216" i="80"/>
  <c r="E186" i="80"/>
  <c r="E187" i="80"/>
  <c r="E188" i="80"/>
  <c r="E189" i="80"/>
  <c r="E190" i="80"/>
  <c r="E191" i="80"/>
  <c r="E192" i="80"/>
  <c r="E193" i="80"/>
  <c r="E194" i="80"/>
  <c r="E195" i="80"/>
  <c r="E196" i="80"/>
  <c r="E197" i="80"/>
  <c r="E198" i="80"/>
  <c r="E199" i="80"/>
  <c r="E200" i="80"/>
  <c r="E201" i="80"/>
  <c r="E202" i="80"/>
  <c r="E169" i="80"/>
  <c r="E170" i="80"/>
  <c r="E171" i="80"/>
  <c r="E172" i="80"/>
  <c r="E173" i="80"/>
  <c r="E174" i="80"/>
  <c r="E175" i="80"/>
  <c r="E176" i="80"/>
  <c r="E177" i="80"/>
  <c r="E178" i="80"/>
  <c r="E179" i="80"/>
  <c r="E180" i="80"/>
  <c r="E181" i="80"/>
  <c r="E182" i="80"/>
  <c r="E183" i="80"/>
  <c r="E184" i="80"/>
  <c r="E185" i="80"/>
  <c r="E157" i="80"/>
  <c r="E158" i="80"/>
  <c r="E159" i="80"/>
  <c r="E160" i="80"/>
  <c r="E161" i="80"/>
  <c r="E162" i="80"/>
  <c r="E163" i="80"/>
  <c r="E164" i="80"/>
  <c r="E165" i="80"/>
  <c r="E166" i="80"/>
  <c r="E167" i="80"/>
  <c r="E168" i="80"/>
  <c r="E144" i="80"/>
  <c r="E145" i="80"/>
  <c r="E146" i="80"/>
  <c r="E147" i="80"/>
  <c r="E148" i="80"/>
  <c r="E149" i="80"/>
  <c r="E150" i="80"/>
  <c r="E151" i="80"/>
  <c r="E152" i="80"/>
  <c r="E153" i="80"/>
  <c r="E154" i="80"/>
  <c r="E155" i="80"/>
  <c r="E156" i="80"/>
  <c r="E126" i="80"/>
  <c r="E127" i="80"/>
  <c r="E128" i="80"/>
  <c r="E129" i="80"/>
  <c r="E130" i="80"/>
  <c r="E131" i="80"/>
  <c r="E132" i="80"/>
  <c r="E133" i="80"/>
  <c r="E134" i="80"/>
  <c r="E135" i="80"/>
  <c r="E136" i="80"/>
  <c r="E137" i="80"/>
  <c r="E138" i="80"/>
  <c r="E139" i="80"/>
  <c r="E140" i="80"/>
  <c r="E141" i="80"/>
  <c r="E142" i="80"/>
  <c r="E143" i="80"/>
  <c r="E111" i="80"/>
  <c r="E112" i="80"/>
  <c r="E113" i="80"/>
  <c r="E114" i="80"/>
  <c r="E115" i="80"/>
  <c r="E116" i="80"/>
  <c r="E117" i="80"/>
  <c r="E118" i="80"/>
  <c r="E119" i="80"/>
  <c r="E120" i="80"/>
  <c r="E121" i="80"/>
  <c r="E122" i="80"/>
  <c r="E123" i="80"/>
  <c r="E124" i="80"/>
  <c r="E125" i="80"/>
  <c r="E90" i="80"/>
  <c r="E91" i="80"/>
  <c r="E92" i="80"/>
  <c r="E93" i="80"/>
  <c r="E94" i="80"/>
  <c r="E95" i="80"/>
  <c r="E96" i="80"/>
  <c r="E97" i="80"/>
  <c r="E98" i="80"/>
  <c r="E99" i="80"/>
  <c r="E100" i="80"/>
  <c r="E101" i="80"/>
  <c r="E102" i="80"/>
  <c r="E103" i="80"/>
  <c r="E104" i="80"/>
  <c r="E105" i="80"/>
  <c r="E106" i="80"/>
  <c r="E107" i="80"/>
  <c r="E108" i="80"/>
  <c r="E109" i="80"/>
  <c r="E110" i="80"/>
  <c r="E74" i="80"/>
  <c r="E75" i="80"/>
  <c r="E76" i="80"/>
  <c r="E77" i="80"/>
  <c r="E78" i="80"/>
  <c r="E79" i="80"/>
  <c r="E80" i="80"/>
  <c r="E81" i="80"/>
  <c r="E82" i="80"/>
  <c r="E83" i="80"/>
  <c r="E84" i="80"/>
  <c r="E85" i="80"/>
  <c r="E86" i="80"/>
  <c r="E87" i="80"/>
  <c r="E88" i="80"/>
  <c r="E89" i="80"/>
  <c r="E59" i="80"/>
  <c r="E60" i="80"/>
  <c r="E61" i="80"/>
  <c r="E62" i="80"/>
  <c r="E63" i="80"/>
  <c r="E64" i="80"/>
  <c r="E65" i="80"/>
  <c r="E66" i="80"/>
  <c r="E67" i="80"/>
  <c r="E68" i="80"/>
  <c r="E69" i="80"/>
  <c r="E70" i="80"/>
  <c r="E71" i="80"/>
  <c r="E72" i="80"/>
  <c r="E73" i="80"/>
  <c r="E39" i="80"/>
  <c r="E40" i="80"/>
  <c r="E41" i="80"/>
  <c r="E42" i="80"/>
  <c r="E43" i="80"/>
  <c r="E44" i="80"/>
  <c r="E45" i="80"/>
  <c r="E46" i="80"/>
  <c r="E47" i="80"/>
  <c r="E48" i="80"/>
  <c r="E49" i="80"/>
  <c r="E50" i="80"/>
  <c r="E51" i="80"/>
  <c r="E52" i="80"/>
  <c r="E53" i="80"/>
  <c r="E54" i="80"/>
  <c r="E55" i="80"/>
  <c r="E56" i="80"/>
  <c r="E57" i="80"/>
  <c r="E58" i="80"/>
  <c r="E26" i="80"/>
  <c r="E27" i="80"/>
  <c r="E28" i="80"/>
  <c r="E29" i="80"/>
  <c r="E30" i="80"/>
  <c r="E31" i="80"/>
  <c r="E32" i="80"/>
  <c r="E33" i="80"/>
  <c r="E34" i="80"/>
  <c r="E35" i="80"/>
  <c r="E36" i="80"/>
  <c r="E37" i="80"/>
  <c r="E38" i="80"/>
  <c r="E6" i="80"/>
  <c r="E7" i="80"/>
  <c r="E8" i="80"/>
  <c r="E9" i="80"/>
  <c r="E10" i="80"/>
  <c r="E11" i="80"/>
  <c r="E12" i="80"/>
  <c r="E13" i="80"/>
  <c r="E14" i="80"/>
  <c r="E15" i="80"/>
  <c r="E16" i="80"/>
  <c r="E17" i="80"/>
  <c r="E18" i="80"/>
  <c r="E19" i="80"/>
  <c r="E20" i="80"/>
  <c r="E21" i="80"/>
  <c r="E22" i="80"/>
  <c r="E23" i="80"/>
  <c r="E24" i="80"/>
  <c r="E25" i="80"/>
  <c r="E5" i="80"/>
  <c r="P22" i="79"/>
  <c r="E234" i="79"/>
  <c r="E235" i="79"/>
  <c r="E236" i="79"/>
  <c r="E237" i="79"/>
  <c r="E238" i="79"/>
  <c r="E239" i="79"/>
  <c r="E240" i="79"/>
  <c r="E241" i="79"/>
  <c r="E219" i="79"/>
  <c r="E220" i="79"/>
  <c r="E221" i="79"/>
  <c r="E222" i="79"/>
  <c r="E223" i="79"/>
  <c r="E224" i="79"/>
  <c r="E225" i="79"/>
  <c r="E226" i="79"/>
  <c r="E227" i="79"/>
  <c r="E228" i="79"/>
  <c r="E229" i="79"/>
  <c r="E230" i="79"/>
  <c r="E231" i="79"/>
  <c r="E232" i="79"/>
  <c r="E233" i="79"/>
  <c r="E207" i="79"/>
  <c r="E208" i="79"/>
  <c r="E209" i="79"/>
  <c r="E210" i="79"/>
  <c r="E211" i="79"/>
  <c r="E212" i="79"/>
  <c r="E213" i="79"/>
  <c r="E214" i="79"/>
  <c r="E215" i="79"/>
  <c r="E216" i="79"/>
  <c r="E217" i="79"/>
  <c r="E218" i="79"/>
  <c r="E192" i="79"/>
  <c r="E193" i="79"/>
  <c r="E194" i="79"/>
  <c r="E195" i="79"/>
  <c r="E196" i="79"/>
  <c r="E197" i="79"/>
  <c r="E198" i="79"/>
  <c r="E199" i="79"/>
  <c r="E200" i="79"/>
  <c r="E201" i="79"/>
  <c r="E202" i="79"/>
  <c r="E203" i="79"/>
  <c r="E204" i="79"/>
  <c r="E205" i="79"/>
  <c r="E206" i="79"/>
  <c r="E179" i="79"/>
  <c r="E180" i="79"/>
  <c r="E181" i="79"/>
  <c r="E182" i="79"/>
  <c r="E183" i="79"/>
  <c r="E184" i="79"/>
  <c r="E185" i="79"/>
  <c r="E186" i="79"/>
  <c r="E187" i="79"/>
  <c r="E188" i="79"/>
  <c r="E189" i="79"/>
  <c r="E190" i="79"/>
  <c r="E191" i="79"/>
  <c r="E162" i="79"/>
  <c r="E163" i="79"/>
  <c r="E164" i="79"/>
  <c r="E165" i="79"/>
  <c r="E166" i="79"/>
  <c r="E167" i="79"/>
  <c r="E168" i="79"/>
  <c r="E169" i="79"/>
  <c r="E170" i="79"/>
  <c r="E171" i="79"/>
  <c r="E172" i="79"/>
  <c r="E173" i="79"/>
  <c r="E174" i="79"/>
  <c r="E175" i="79"/>
  <c r="E176" i="79"/>
  <c r="E177" i="79"/>
  <c r="E178" i="79"/>
  <c r="E150" i="79"/>
  <c r="E151" i="79"/>
  <c r="E152" i="79"/>
  <c r="E153" i="79"/>
  <c r="E154" i="79"/>
  <c r="E155" i="79"/>
  <c r="E156" i="79"/>
  <c r="E157" i="79"/>
  <c r="E158" i="79"/>
  <c r="E159" i="79"/>
  <c r="E160" i="79"/>
  <c r="E161" i="79"/>
  <c r="E135" i="79"/>
  <c r="E136" i="79"/>
  <c r="E137" i="79"/>
  <c r="E138" i="79"/>
  <c r="E139" i="79"/>
  <c r="E140" i="79"/>
  <c r="E141" i="79"/>
  <c r="E142" i="79"/>
  <c r="E143" i="79"/>
  <c r="E144" i="79"/>
  <c r="E145" i="79"/>
  <c r="E146" i="79"/>
  <c r="E147" i="79"/>
  <c r="E148" i="79"/>
  <c r="E149" i="79"/>
  <c r="E123" i="79"/>
  <c r="E124" i="79"/>
  <c r="E125" i="79"/>
  <c r="E126" i="79"/>
  <c r="E127" i="79"/>
  <c r="E128" i="79"/>
  <c r="E129" i="79"/>
  <c r="E130" i="79"/>
  <c r="E131" i="79"/>
  <c r="E132" i="79"/>
  <c r="E133" i="79"/>
  <c r="E134" i="79"/>
  <c r="E110" i="79"/>
  <c r="E111" i="79"/>
  <c r="E112" i="79"/>
  <c r="E113" i="79"/>
  <c r="E114" i="79"/>
  <c r="E115" i="79"/>
  <c r="E116" i="79"/>
  <c r="E117" i="79"/>
  <c r="E118" i="79"/>
  <c r="E119" i="79"/>
  <c r="E120" i="79"/>
  <c r="E121" i="79"/>
  <c r="E122" i="79"/>
  <c r="E96" i="79"/>
  <c r="E97" i="79"/>
  <c r="E98" i="79"/>
  <c r="E99" i="79"/>
  <c r="E100" i="79"/>
  <c r="E101" i="79"/>
  <c r="E102" i="79"/>
  <c r="E103" i="79"/>
  <c r="E104" i="79"/>
  <c r="E105" i="79"/>
  <c r="E106" i="79"/>
  <c r="E107" i="79"/>
  <c r="E108" i="79"/>
  <c r="E109" i="79"/>
  <c r="E83" i="79"/>
  <c r="E84" i="79"/>
  <c r="E85" i="79"/>
  <c r="E86" i="79"/>
  <c r="E87" i="79"/>
  <c r="E88" i="79"/>
  <c r="E89" i="79"/>
  <c r="E90" i="79"/>
  <c r="E91" i="79"/>
  <c r="E92" i="79"/>
  <c r="E93" i="79"/>
  <c r="E94" i="79"/>
  <c r="E95" i="79"/>
  <c r="E70" i="79"/>
  <c r="E71" i="79"/>
  <c r="E72" i="79"/>
  <c r="E73" i="79"/>
  <c r="E74" i="79"/>
  <c r="E75" i="79"/>
  <c r="E76" i="79"/>
  <c r="E77" i="79"/>
  <c r="E78" i="79"/>
  <c r="E79" i="79"/>
  <c r="E80" i="79"/>
  <c r="E81" i="79"/>
  <c r="E82" i="79"/>
  <c r="E52" i="79"/>
  <c r="E53" i="79"/>
  <c r="E54" i="79"/>
  <c r="E55" i="79"/>
  <c r="E56" i="79"/>
  <c r="E57" i="79"/>
  <c r="E58" i="79"/>
  <c r="E59" i="79"/>
  <c r="E60" i="79"/>
  <c r="E61" i="79"/>
  <c r="E62" i="79"/>
  <c r="E63" i="79"/>
  <c r="E64" i="79"/>
  <c r="E65" i="79"/>
  <c r="E66" i="79"/>
  <c r="E67" i="79"/>
  <c r="E68" i="79"/>
  <c r="E69" i="79"/>
  <c r="E37" i="79"/>
  <c r="E38" i="79"/>
  <c r="E39" i="79"/>
  <c r="E40" i="79"/>
  <c r="E41" i="79"/>
  <c r="E42" i="79"/>
  <c r="E43" i="79"/>
  <c r="E44" i="79"/>
  <c r="E45" i="79"/>
  <c r="E46" i="79"/>
  <c r="E47" i="79"/>
  <c r="E48" i="79"/>
  <c r="E49" i="79"/>
  <c r="E50" i="79"/>
  <c r="E51" i="79"/>
  <c r="E22" i="79"/>
  <c r="E23" i="79"/>
  <c r="E24" i="79"/>
  <c r="E25" i="79"/>
  <c r="E26" i="79"/>
  <c r="E27" i="79"/>
  <c r="E28" i="79"/>
  <c r="E29" i="79"/>
  <c r="E30" i="79"/>
  <c r="E31" i="79"/>
  <c r="E32" i="79"/>
  <c r="E33" i="79"/>
  <c r="E34" i="79"/>
  <c r="E35" i="79"/>
  <c r="E36" i="79"/>
  <c r="E6" i="79"/>
  <c r="E7" i="79"/>
  <c r="E8" i="79"/>
  <c r="E9" i="79"/>
  <c r="E10" i="79"/>
  <c r="E11" i="79"/>
  <c r="E12" i="79"/>
  <c r="E13" i="79"/>
  <c r="E14" i="79"/>
  <c r="E15" i="79"/>
  <c r="E16" i="79"/>
  <c r="E17" i="79"/>
  <c r="E18" i="79"/>
  <c r="E19" i="79"/>
  <c r="E20" i="79"/>
  <c r="E21" i="79"/>
  <c r="E5" i="79"/>
  <c r="M94" i="103"/>
  <c r="F18" i="8"/>
  <c r="H18" i="8"/>
  <c r="I18" i="8"/>
  <c r="K18" i="8"/>
  <c r="F19" i="8"/>
  <c r="H19" i="8"/>
  <c r="I19" i="8"/>
  <c r="K19" i="8"/>
  <c r="F20" i="8"/>
  <c r="H20" i="8"/>
  <c r="I20" i="8"/>
  <c r="K20" i="8"/>
  <c r="M20" i="8" s="1"/>
  <c r="F21" i="8"/>
  <c r="H21" i="8"/>
  <c r="I21" i="8"/>
  <c r="K21" i="8"/>
  <c r="F22" i="8"/>
  <c r="H22" i="8"/>
  <c r="I22" i="8"/>
  <c r="K22" i="8"/>
  <c r="M94" i="8"/>
  <c r="F187" i="8"/>
  <c r="H187" i="8"/>
  <c r="I187" i="8"/>
  <c r="K187" i="8"/>
  <c r="F188" i="8"/>
  <c r="H188" i="8"/>
  <c r="I188" i="8"/>
  <c r="K188" i="8"/>
  <c r="F189" i="8"/>
  <c r="H189" i="8"/>
  <c r="I189" i="8"/>
  <c r="K189" i="8"/>
  <c r="F248" i="8"/>
  <c r="H248" i="8"/>
  <c r="I248" i="8"/>
  <c r="K248" i="8"/>
  <c r="E249" i="8"/>
  <c r="F249" i="8"/>
  <c r="H249" i="8"/>
  <c r="I249" i="8"/>
  <c r="K249" i="8"/>
  <c r="P249" i="8" s="1"/>
  <c r="F250" i="8"/>
  <c r="H250" i="8"/>
  <c r="I250" i="8"/>
  <c r="K250" i="8"/>
  <c r="P250" i="8" s="1"/>
  <c r="F251" i="8"/>
  <c r="H251" i="8"/>
  <c r="I251" i="8"/>
  <c r="K251" i="8"/>
  <c r="P251" i="8" s="1"/>
  <c r="F252" i="8"/>
  <c r="H252" i="8"/>
  <c r="I252" i="8"/>
  <c r="K252" i="8"/>
  <c r="P252" i="8" s="1"/>
  <c r="F253" i="8"/>
  <c r="H253" i="8"/>
  <c r="I253" i="8"/>
  <c r="K253" i="8"/>
  <c r="P253" i="8" s="1"/>
  <c r="F254" i="8"/>
  <c r="H254" i="8"/>
  <c r="I254" i="8"/>
  <c r="K254" i="8"/>
  <c r="F255" i="8"/>
  <c r="H255" i="8"/>
  <c r="I255" i="8"/>
  <c r="K255" i="8"/>
  <c r="F256" i="8"/>
  <c r="H256" i="8"/>
  <c r="I256" i="8"/>
  <c r="K256" i="8"/>
  <c r="F257" i="8"/>
  <c r="H257" i="8"/>
  <c r="I257" i="8"/>
  <c r="K257" i="8"/>
  <c r="P257" i="8" s="1"/>
  <c r="F258" i="8"/>
  <c r="H258" i="8"/>
  <c r="I258" i="8"/>
  <c r="K258" i="8"/>
  <c r="F259" i="8"/>
  <c r="H259" i="8"/>
  <c r="I259" i="8"/>
  <c r="K259" i="8"/>
  <c r="P259" i="8" s="1"/>
  <c r="R257" i="74"/>
  <c r="M257" i="74"/>
  <c r="P257" i="74" s="1"/>
  <c r="G257" i="74"/>
  <c r="J257" i="74" s="1"/>
  <c r="R257" i="77"/>
  <c r="M257" i="77"/>
  <c r="P257" i="77" s="1"/>
  <c r="G257" i="77"/>
  <c r="J257" i="77" s="1"/>
  <c r="R257" i="78"/>
  <c r="M257" i="78"/>
  <c r="P257" i="78" s="1"/>
  <c r="J257" i="78"/>
  <c r="G257" i="78"/>
  <c r="R257" i="79"/>
  <c r="M257" i="79"/>
  <c r="P257" i="79" s="1"/>
  <c r="J257" i="79"/>
  <c r="G257" i="79"/>
  <c r="R257" i="80"/>
  <c r="P257" i="80"/>
  <c r="M257" i="80"/>
  <c r="J257" i="80"/>
  <c r="G257" i="80"/>
  <c r="R257" i="81"/>
  <c r="P257" i="81"/>
  <c r="M257" i="81"/>
  <c r="G257" i="81"/>
  <c r="J257" i="81" s="1"/>
  <c r="R257" i="83"/>
  <c r="M257" i="83"/>
  <c r="P257" i="83" s="1"/>
  <c r="G257" i="83"/>
  <c r="J257" i="83" s="1"/>
  <c r="R257" i="84"/>
  <c r="M257" i="84"/>
  <c r="P257" i="84" s="1"/>
  <c r="G257" i="84"/>
  <c r="J257" i="84" s="1"/>
  <c r="R257" i="85"/>
  <c r="M257" i="85"/>
  <c r="P257" i="85" s="1"/>
  <c r="G257" i="85"/>
  <c r="J257" i="85" s="1"/>
  <c r="R257" i="86"/>
  <c r="M257" i="86"/>
  <c r="P257" i="86" s="1"/>
  <c r="G257" i="86"/>
  <c r="J257" i="86" s="1"/>
  <c r="R257" i="87"/>
  <c r="M257" i="87"/>
  <c r="P257" i="87" s="1"/>
  <c r="J257" i="87"/>
  <c r="G257" i="87"/>
  <c r="R257" i="88"/>
  <c r="M257" i="88"/>
  <c r="P257" i="88" s="1"/>
  <c r="G257" i="88"/>
  <c r="J257" i="88" s="1"/>
  <c r="R257" i="89"/>
  <c r="M257" i="89"/>
  <c r="P257" i="89" s="1"/>
  <c r="G257" i="89"/>
  <c r="J257" i="89" s="1"/>
  <c r="R257" i="90"/>
  <c r="M257" i="90"/>
  <c r="P257" i="90" s="1"/>
  <c r="G257" i="90"/>
  <c r="J257" i="90" s="1"/>
  <c r="R257" i="91"/>
  <c r="M257" i="91"/>
  <c r="P257" i="91" s="1"/>
  <c r="G257" i="91"/>
  <c r="J257" i="91" s="1"/>
  <c r="R257" i="92"/>
  <c r="M257" i="92"/>
  <c r="P257" i="92" s="1"/>
  <c r="G257" i="92"/>
  <c r="J257" i="92" s="1"/>
  <c r="R257" i="93"/>
  <c r="M257" i="93"/>
  <c r="P257" i="93" s="1"/>
  <c r="G257" i="93"/>
  <c r="J257" i="93" s="1"/>
  <c r="R257" i="94"/>
  <c r="M257" i="94"/>
  <c r="P257" i="94" s="1"/>
  <c r="G257" i="94"/>
  <c r="J257" i="94" s="1"/>
  <c r="R257" i="95"/>
  <c r="M257" i="95"/>
  <c r="P257" i="95" s="1"/>
  <c r="G257" i="95"/>
  <c r="J257" i="95" s="1"/>
  <c r="R257" i="96"/>
  <c r="M257" i="96"/>
  <c r="P257" i="96" s="1"/>
  <c r="G257" i="96"/>
  <c r="J257" i="96" s="1"/>
  <c r="E257" i="97" s="1"/>
  <c r="G257" i="97" s="1"/>
  <c r="J257" i="97" s="1"/>
  <c r="R257" i="97"/>
  <c r="P257" i="97"/>
  <c r="M257" i="97"/>
  <c r="R257" i="98"/>
  <c r="M257" i="98"/>
  <c r="P257" i="98" s="1"/>
  <c r="G257" i="98"/>
  <c r="J257" i="98" s="1"/>
  <c r="R257" i="99"/>
  <c r="M257" i="99"/>
  <c r="P257" i="99" s="1"/>
  <c r="G257" i="99"/>
  <c r="J257" i="99" s="1"/>
  <c r="R257" i="100"/>
  <c r="M257" i="100"/>
  <c r="P257" i="100" s="1"/>
  <c r="G257" i="100"/>
  <c r="J257" i="100" s="1"/>
  <c r="R257" i="101"/>
  <c r="M257" i="101"/>
  <c r="P257" i="101" s="1"/>
  <c r="G257" i="101"/>
  <c r="J257" i="101" s="1"/>
  <c r="R257" i="102"/>
  <c r="M257" i="102"/>
  <c r="P257" i="102" s="1"/>
  <c r="G257" i="102"/>
  <c r="J257" i="102" s="1"/>
  <c r="R257" i="103"/>
  <c r="M257" i="103"/>
  <c r="P257" i="103" s="1"/>
  <c r="G257" i="103"/>
  <c r="J257" i="103" s="1"/>
  <c r="R257" i="104"/>
  <c r="M257" i="104"/>
  <c r="P257" i="104" s="1"/>
  <c r="G257" i="104"/>
  <c r="J257" i="104" s="1"/>
  <c r="R257" i="105"/>
  <c r="M257" i="105"/>
  <c r="P257" i="105" s="1"/>
  <c r="G257" i="105"/>
  <c r="J257" i="105" s="1"/>
  <c r="R257" i="106"/>
  <c r="M257" i="106"/>
  <c r="P257" i="106" s="1"/>
  <c r="G257" i="106"/>
  <c r="J257" i="106" s="1"/>
  <c r="R257" i="107"/>
  <c r="M257" i="107"/>
  <c r="P257" i="107" s="1"/>
  <c r="G257" i="107"/>
  <c r="J257" i="107" s="1"/>
  <c r="R257" i="82"/>
  <c r="P257" i="82"/>
  <c r="M257" i="82"/>
  <c r="G257" i="82"/>
  <c r="J257" i="82" s="1"/>
  <c r="R88" i="74"/>
  <c r="M88" i="74"/>
  <c r="P88" i="74" s="1"/>
  <c r="G88" i="74"/>
  <c r="J88" i="74" s="1"/>
  <c r="R88" i="77"/>
  <c r="M88" i="77"/>
  <c r="P88" i="77" s="1"/>
  <c r="G88" i="77"/>
  <c r="J88" i="77" s="1"/>
  <c r="E142" i="78" s="1"/>
  <c r="R88" i="78"/>
  <c r="M88" i="78"/>
  <c r="P88" i="78" s="1"/>
  <c r="R88" i="79"/>
  <c r="M88" i="79"/>
  <c r="P88" i="79" s="1"/>
  <c r="R88" i="80"/>
  <c r="M88" i="80"/>
  <c r="P88" i="80" s="1"/>
  <c r="R88" i="81"/>
  <c r="M88" i="81"/>
  <c r="P88" i="81" s="1"/>
  <c r="R88" i="82"/>
  <c r="M88" i="82"/>
  <c r="P88" i="82" s="1"/>
  <c r="R88" i="83"/>
  <c r="M88" i="83"/>
  <c r="P88" i="83" s="1"/>
  <c r="R88" i="84"/>
  <c r="M88" i="84"/>
  <c r="P88" i="84" s="1"/>
  <c r="R88" i="85"/>
  <c r="M88" i="85"/>
  <c r="P88" i="85" s="1"/>
  <c r="R88" i="86"/>
  <c r="M88" i="86"/>
  <c r="P88" i="86" s="1"/>
  <c r="R88" i="87"/>
  <c r="M88" i="87"/>
  <c r="P88" i="87" s="1"/>
  <c r="R88" i="88"/>
  <c r="M88" i="88"/>
  <c r="P88" i="88" s="1"/>
  <c r="R88" i="89"/>
  <c r="M88" i="89"/>
  <c r="P88" i="89" s="1"/>
  <c r="R88" i="90"/>
  <c r="M88" i="90"/>
  <c r="P88" i="90" s="1"/>
  <c r="R88" i="91"/>
  <c r="M88" i="91"/>
  <c r="P88" i="91" s="1"/>
  <c r="R88" i="92"/>
  <c r="M88" i="92"/>
  <c r="P88" i="92" s="1"/>
  <c r="R88" i="93"/>
  <c r="M88" i="93"/>
  <c r="P88" i="93" s="1"/>
  <c r="R88" i="94"/>
  <c r="M88" i="94"/>
  <c r="P88" i="94" s="1"/>
  <c r="R88" i="95"/>
  <c r="M88" i="95"/>
  <c r="P88" i="95" s="1"/>
  <c r="R88" i="96"/>
  <c r="M88" i="96"/>
  <c r="P88" i="96" s="1"/>
  <c r="R88" i="97"/>
  <c r="M88" i="97"/>
  <c r="P88" i="97" s="1"/>
  <c r="R88" i="98"/>
  <c r="M88" i="98"/>
  <c r="P88" i="98" s="1"/>
  <c r="R88" i="99"/>
  <c r="M88" i="99"/>
  <c r="P88" i="99" s="1"/>
  <c r="R88" i="100"/>
  <c r="M88" i="100"/>
  <c r="P88" i="100" s="1"/>
  <c r="R88" i="101"/>
  <c r="M88" i="101"/>
  <c r="P88" i="101" s="1"/>
  <c r="R88" i="102"/>
  <c r="M88" i="102"/>
  <c r="P88" i="102" s="1"/>
  <c r="R88" i="103"/>
  <c r="M88" i="103"/>
  <c r="P88" i="103" s="1"/>
  <c r="R88" i="104"/>
  <c r="M88" i="104"/>
  <c r="P88" i="104" s="1"/>
  <c r="R88" i="105"/>
  <c r="M88" i="105"/>
  <c r="P88" i="105" s="1"/>
  <c r="R88" i="106"/>
  <c r="M88" i="106"/>
  <c r="P88" i="106" s="1"/>
  <c r="R88" i="107"/>
  <c r="M88" i="107"/>
  <c r="P88" i="107" s="1"/>
  <c r="K88" i="8"/>
  <c r="P88" i="8" s="1"/>
  <c r="I88" i="8"/>
  <c r="H88" i="8"/>
  <c r="F88" i="8"/>
  <c r="R87" i="74"/>
  <c r="M87" i="74"/>
  <c r="P87" i="74" s="1"/>
  <c r="G87" i="74"/>
  <c r="J87" i="74" s="1"/>
  <c r="E88" i="8" s="1"/>
  <c r="R87" i="77"/>
  <c r="M87" i="77"/>
  <c r="R87" i="78"/>
  <c r="M87" i="78"/>
  <c r="P87" i="78" s="1"/>
  <c r="R87" i="79"/>
  <c r="M87" i="79"/>
  <c r="P87" i="79" s="1"/>
  <c r="R87" i="80"/>
  <c r="M87" i="80"/>
  <c r="P87" i="80" s="1"/>
  <c r="R87" i="81"/>
  <c r="M87" i="81"/>
  <c r="P87" i="81" s="1"/>
  <c r="R87" i="82"/>
  <c r="M87" i="82"/>
  <c r="P87" i="82" s="1"/>
  <c r="R87" i="83"/>
  <c r="M87" i="83"/>
  <c r="P87" i="83" s="1"/>
  <c r="R87" i="84"/>
  <c r="M87" i="84"/>
  <c r="P87" i="84" s="1"/>
  <c r="R87" i="85"/>
  <c r="M87" i="85"/>
  <c r="P87" i="85" s="1"/>
  <c r="R87" i="86"/>
  <c r="M87" i="86"/>
  <c r="P87" i="86" s="1"/>
  <c r="R87" i="87"/>
  <c r="M87" i="87"/>
  <c r="P87" i="87" s="1"/>
  <c r="R87" i="88"/>
  <c r="M87" i="88"/>
  <c r="P87" i="88" s="1"/>
  <c r="R87" i="89"/>
  <c r="M87" i="89"/>
  <c r="P87" i="89" s="1"/>
  <c r="R87" i="90"/>
  <c r="M87" i="90"/>
  <c r="P87" i="90" s="1"/>
  <c r="R87" i="91"/>
  <c r="M87" i="91"/>
  <c r="P87" i="91" s="1"/>
  <c r="R87" i="92"/>
  <c r="M87" i="92"/>
  <c r="P87" i="92" s="1"/>
  <c r="R87" i="93"/>
  <c r="M87" i="93"/>
  <c r="P87" i="93" s="1"/>
  <c r="R87" i="94"/>
  <c r="M87" i="94"/>
  <c r="P87" i="94" s="1"/>
  <c r="R87" i="95"/>
  <c r="M87" i="95"/>
  <c r="P87" i="95" s="1"/>
  <c r="R87" i="96"/>
  <c r="M87" i="96"/>
  <c r="P87" i="96" s="1"/>
  <c r="R87" i="97"/>
  <c r="M87" i="97"/>
  <c r="P87" i="97" s="1"/>
  <c r="R87" i="98"/>
  <c r="M87" i="98"/>
  <c r="P87" i="98" s="1"/>
  <c r="R87" i="99"/>
  <c r="M87" i="99"/>
  <c r="P87" i="99" s="1"/>
  <c r="R87" i="100"/>
  <c r="M87" i="100"/>
  <c r="P87" i="100" s="1"/>
  <c r="R87" i="101"/>
  <c r="M87" i="101"/>
  <c r="P87" i="101" s="1"/>
  <c r="R87" i="102"/>
  <c r="M87" i="102"/>
  <c r="P87" i="102" s="1"/>
  <c r="R87" i="103"/>
  <c r="M87" i="103"/>
  <c r="P87" i="103" s="1"/>
  <c r="R87" i="104"/>
  <c r="M87" i="104"/>
  <c r="P87" i="104" s="1"/>
  <c r="R87" i="105"/>
  <c r="M87" i="105"/>
  <c r="P87" i="105" s="1"/>
  <c r="R87" i="106"/>
  <c r="M87" i="106"/>
  <c r="P87" i="106" s="1"/>
  <c r="R87" i="107"/>
  <c r="M87" i="107"/>
  <c r="P87" i="107" s="1"/>
  <c r="K87" i="8"/>
  <c r="P87" i="8" s="1"/>
  <c r="I87" i="8"/>
  <c r="H87" i="8"/>
  <c r="F87" i="8"/>
  <c r="R253" i="74"/>
  <c r="P253" i="74"/>
  <c r="M253" i="74"/>
  <c r="G253" i="74"/>
  <c r="J253" i="74" s="1"/>
  <c r="R252" i="74"/>
  <c r="M252" i="74"/>
  <c r="P252" i="74" s="1"/>
  <c r="G252" i="74"/>
  <c r="J252" i="74" s="1"/>
  <c r="R251" i="74"/>
  <c r="M251" i="74"/>
  <c r="P251" i="74" s="1"/>
  <c r="G251" i="74"/>
  <c r="J251" i="74" s="1"/>
  <c r="R250" i="74"/>
  <c r="M250" i="74"/>
  <c r="P250" i="74" s="1"/>
  <c r="G250" i="74"/>
  <c r="J250" i="74" s="1"/>
  <c r="R249" i="74"/>
  <c r="M249" i="74"/>
  <c r="P249" i="74" s="1"/>
  <c r="G249" i="74"/>
  <c r="J249" i="74" s="1"/>
  <c r="R253" i="77"/>
  <c r="M253" i="77"/>
  <c r="P253" i="77" s="1"/>
  <c r="R252" i="77"/>
  <c r="P252" i="77"/>
  <c r="M252" i="77"/>
  <c r="R251" i="77"/>
  <c r="M251" i="77"/>
  <c r="P251" i="77" s="1"/>
  <c r="R250" i="77"/>
  <c r="M250" i="77"/>
  <c r="P250" i="77" s="1"/>
  <c r="R249" i="77"/>
  <c r="M249" i="77"/>
  <c r="P249" i="77" s="1"/>
  <c r="R253" i="78"/>
  <c r="M253" i="78"/>
  <c r="P253" i="78" s="1"/>
  <c r="R252" i="78"/>
  <c r="M252" i="78"/>
  <c r="P252" i="78" s="1"/>
  <c r="R251" i="78"/>
  <c r="P251" i="78"/>
  <c r="M251" i="78"/>
  <c r="R250" i="78"/>
  <c r="P250" i="78"/>
  <c r="M250" i="78"/>
  <c r="R249" i="78"/>
  <c r="P249" i="78"/>
  <c r="M249" i="78"/>
  <c r="R253" i="79"/>
  <c r="M253" i="79"/>
  <c r="P253" i="79" s="1"/>
  <c r="R252" i="79"/>
  <c r="P252" i="79"/>
  <c r="M252" i="79"/>
  <c r="R251" i="79"/>
  <c r="P251" i="79"/>
  <c r="M251" i="79"/>
  <c r="R250" i="79"/>
  <c r="P250" i="79"/>
  <c r="M250" i="79"/>
  <c r="R249" i="79"/>
  <c r="M249" i="79"/>
  <c r="P249" i="79" s="1"/>
  <c r="R253" i="80"/>
  <c r="M253" i="80"/>
  <c r="P253" i="80" s="1"/>
  <c r="R252" i="80"/>
  <c r="P252" i="80"/>
  <c r="M252" i="80"/>
  <c r="R251" i="80"/>
  <c r="M251" i="80"/>
  <c r="P251" i="80" s="1"/>
  <c r="R250" i="80"/>
  <c r="M250" i="80"/>
  <c r="P250" i="80" s="1"/>
  <c r="R249" i="80"/>
  <c r="P249" i="80"/>
  <c r="M249" i="80"/>
  <c r="R253" i="81"/>
  <c r="M253" i="81"/>
  <c r="P253" i="81" s="1"/>
  <c r="R252" i="81"/>
  <c r="M252" i="81"/>
  <c r="P252" i="81" s="1"/>
  <c r="R251" i="81"/>
  <c r="M251" i="81"/>
  <c r="P251" i="81" s="1"/>
  <c r="R250" i="81"/>
  <c r="M250" i="81"/>
  <c r="P250" i="81" s="1"/>
  <c r="R249" i="81"/>
  <c r="M249" i="81"/>
  <c r="P249" i="81" s="1"/>
  <c r="R253" i="82"/>
  <c r="M253" i="82"/>
  <c r="P253" i="82" s="1"/>
  <c r="R252" i="82"/>
  <c r="M252" i="82"/>
  <c r="P252" i="82" s="1"/>
  <c r="R251" i="82"/>
  <c r="M251" i="82"/>
  <c r="P251" i="82" s="1"/>
  <c r="R250" i="82"/>
  <c r="P250" i="82"/>
  <c r="M250" i="82"/>
  <c r="R249" i="82"/>
  <c r="M249" i="82"/>
  <c r="P249" i="82" s="1"/>
  <c r="R253" i="83"/>
  <c r="M253" i="83"/>
  <c r="P253" i="83" s="1"/>
  <c r="R252" i="83"/>
  <c r="M252" i="83"/>
  <c r="P252" i="83" s="1"/>
  <c r="R251" i="83"/>
  <c r="M251" i="83"/>
  <c r="P251" i="83" s="1"/>
  <c r="R250" i="83"/>
  <c r="M250" i="83"/>
  <c r="P250" i="83" s="1"/>
  <c r="R249" i="83"/>
  <c r="M249" i="83"/>
  <c r="P249" i="83" s="1"/>
  <c r="R253" i="84"/>
  <c r="M253" i="84"/>
  <c r="P253" i="84" s="1"/>
  <c r="R252" i="84"/>
  <c r="M252" i="84"/>
  <c r="P252" i="84" s="1"/>
  <c r="R251" i="84"/>
  <c r="M251" i="84"/>
  <c r="P251" i="84" s="1"/>
  <c r="R250" i="84"/>
  <c r="M250" i="84"/>
  <c r="P250" i="84" s="1"/>
  <c r="R249" i="84"/>
  <c r="M249" i="84"/>
  <c r="P249" i="84" s="1"/>
  <c r="R253" i="85"/>
  <c r="M253" i="85"/>
  <c r="P253" i="85" s="1"/>
  <c r="R252" i="85"/>
  <c r="M252" i="85"/>
  <c r="P252" i="85" s="1"/>
  <c r="R251" i="85"/>
  <c r="M251" i="85"/>
  <c r="P251" i="85" s="1"/>
  <c r="R250" i="85"/>
  <c r="M250" i="85"/>
  <c r="P250" i="85" s="1"/>
  <c r="R249" i="85"/>
  <c r="M249" i="85"/>
  <c r="P249" i="85" s="1"/>
  <c r="R253" i="86"/>
  <c r="M253" i="86"/>
  <c r="P253" i="86" s="1"/>
  <c r="R252" i="86"/>
  <c r="M252" i="86"/>
  <c r="P252" i="86" s="1"/>
  <c r="R251" i="86"/>
  <c r="M251" i="86"/>
  <c r="P251" i="86" s="1"/>
  <c r="R250" i="86"/>
  <c r="M250" i="86"/>
  <c r="P250" i="86" s="1"/>
  <c r="R249" i="86"/>
  <c r="M249" i="86"/>
  <c r="P249" i="86" s="1"/>
  <c r="R253" i="87"/>
  <c r="M253" i="87"/>
  <c r="P253" i="87" s="1"/>
  <c r="R252" i="87"/>
  <c r="M252" i="87"/>
  <c r="P252" i="87" s="1"/>
  <c r="R251" i="87"/>
  <c r="M251" i="87"/>
  <c r="P251" i="87" s="1"/>
  <c r="R250" i="87"/>
  <c r="M250" i="87"/>
  <c r="P250" i="87" s="1"/>
  <c r="R249" i="87"/>
  <c r="M249" i="87"/>
  <c r="P249" i="87" s="1"/>
  <c r="R253" i="88"/>
  <c r="M253" i="88"/>
  <c r="P253" i="88" s="1"/>
  <c r="R252" i="88"/>
  <c r="M252" i="88"/>
  <c r="P252" i="88" s="1"/>
  <c r="R251" i="88"/>
  <c r="M251" i="88"/>
  <c r="P251" i="88" s="1"/>
  <c r="R250" i="88"/>
  <c r="M250" i="88"/>
  <c r="P250" i="88" s="1"/>
  <c r="R249" i="88"/>
  <c r="M249" i="88"/>
  <c r="P249" i="88" s="1"/>
  <c r="R253" i="89"/>
  <c r="P253" i="89"/>
  <c r="M253" i="89"/>
  <c r="R252" i="89"/>
  <c r="M252" i="89"/>
  <c r="P252" i="89" s="1"/>
  <c r="R251" i="89"/>
  <c r="M251" i="89"/>
  <c r="P251" i="89" s="1"/>
  <c r="R250" i="89"/>
  <c r="M250" i="89"/>
  <c r="P250" i="89" s="1"/>
  <c r="R249" i="89"/>
  <c r="M249" i="89"/>
  <c r="P249" i="89" s="1"/>
  <c r="R253" i="90"/>
  <c r="M253" i="90"/>
  <c r="P253" i="90" s="1"/>
  <c r="R252" i="90"/>
  <c r="M252" i="90"/>
  <c r="P252" i="90" s="1"/>
  <c r="R251" i="90"/>
  <c r="M251" i="90"/>
  <c r="P251" i="90" s="1"/>
  <c r="R250" i="90"/>
  <c r="M250" i="90"/>
  <c r="P250" i="90" s="1"/>
  <c r="R249" i="90"/>
  <c r="M249" i="90"/>
  <c r="P249" i="90" s="1"/>
  <c r="R253" i="91"/>
  <c r="M253" i="91"/>
  <c r="P253" i="91" s="1"/>
  <c r="R252" i="91"/>
  <c r="M252" i="91"/>
  <c r="P252" i="91" s="1"/>
  <c r="R251" i="91"/>
  <c r="M251" i="91"/>
  <c r="P251" i="91" s="1"/>
  <c r="R250" i="91"/>
  <c r="M250" i="91"/>
  <c r="P250" i="91" s="1"/>
  <c r="R249" i="91"/>
  <c r="M249" i="91"/>
  <c r="P249" i="91" s="1"/>
  <c r="R253" i="92"/>
  <c r="M253" i="92"/>
  <c r="P253" i="92" s="1"/>
  <c r="R252" i="92"/>
  <c r="P252" i="92"/>
  <c r="M252" i="92"/>
  <c r="R251" i="92"/>
  <c r="M251" i="92"/>
  <c r="P251" i="92" s="1"/>
  <c r="R250" i="92"/>
  <c r="M250" i="92"/>
  <c r="P250" i="92" s="1"/>
  <c r="R249" i="92"/>
  <c r="M249" i="92"/>
  <c r="P249" i="92" s="1"/>
  <c r="R253" i="93"/>
  <c r="M253" i="93"/>
  <c r="P253" i="93" s="1"/>
  <c r="R252" i="93"/>
  <c r="M252" i="93"/>
  <c r="P252" i="93" s="1"/>
  <c r="R251" i="93"/>
  <c r="M251" i="93"/>
  <c r="P251" i="93" s="1"/>
  <c r="R250" i="93"/>
  <c r="M250" i="93"/>
  <c r="P250" i="93" s="1"/>
  <c r="R249" i="93"/>
  <c r="M249" i="93"/>
  <c r="P249" i="93" s="1"/>
  <c r="R253" i="94"/>
  <c r="M253" i="94"/>
  <c r="P253" i="94" s="1"/>
  <c r="R252" i="94"/>
  <c r="M252" i="94"/>
  <c r="P252" i="94" s="1"/>
  <c r="R251" i="94"/>
  <c r="M251" i="94"/>
  <c r="P251" i="94" s="1"/>
  <c r="R250" i="94"/>
  <c r="M250" i="94"/>
  <c r="P250" i="94" s="1"/>
  <c r="R249" i="94"/>
  <c r="M249" i="94"/>
  <c r="P249" i="94" s="1"/>
  <c r="R253" i="95"/>
  <c r="M253" i="95"/>
  <c r="P253" i="95" s="1"/>
  <c r="R252" i="95"/>
  <c r="M252" i="95"/>
  <c r="P252" i="95" s="1"/>
  <c r="R251" i="95"/>
  <c r="M251" i="95"/>
  <c r="P251" i="95" s="1"/>
  <c r="R250" i="95"/>
  <c r="M250" i="95"/>
  <c r="P250" i="95" s="1"/>
  <c r="R249" i="95"/>
  <c r="M249" i="95"/>
  <c r="P249" i="95" s="1"/>
  <c r="R253" i="96"/>
  <c r="M253" i="96"/>
  <c r="P253" i="96" s="1"/>
  <c r="R252" i="96"/>
  <c r="M252" i="96"/>
  <c r="P252" i="96" s="1"/>
  <c r="R251" i="96"/>
  <c r="M251" i="96"/>
  <c r="P251" i="96" s="1"/>
  <c r="R250" i="96"/>
  <c r="M250" i="96"/>
  <c r="P250" i="96" s="1"/>
  <c r="R249" i="96"/>
  <c r="M249" i="96"/>
  <c r="P249" i="96" s="1"/>
  <c r="R253" i="97"/>
  <c r="M253" i="97"/>
  <c r="P253" i="97" s="1"/>
  <c r="R252" i="97"/>
  <c r="M252" i="97"/>
  <c r="P252" i="97" s="1"/>
  <c r="R251" i="97"/>
  <c r="M251" i="97"/>
  <c r="P251" i="97" s="1"/>
  <c r="R250" i="97"/>
  <c r="M250" i="97"/>
  <c r="P250" i="97" s="1"/>
  <c r="R249" i="97"/>
  <c r="M249" i="97"/>
  <c r="P249" i="97" s="1"/>
  <c r="R253" i="98"/>
  <c r="M253" i="98"/>
  <c r="P253" i="98" s="1"/>
  <c r="R252" i="98"/>
  <c r="M252" i="98"/>
  <c r="P252" i="98" s="1"/>
  <c r="R251" i="98"/>
  <c r="M251" i="98"/>
  <c r="P251" i="98" s="1"/>
  <c r="R250" i="98"/>
  <c r="M250" i="98"/>
  <c r="P250" i="98" s="1"/>
  <c r="R249" i="98"/>
  <c r="M249" i="98"/>
  <c r="P249" i="98" s="1"/>
  <c r="R253" i="99"/>
  <c r="M253" i="99"/>
  <c r="P253" i="99" s="1"/>
  <c r="R252" i="99"/>
  <c r="M252" i="99"/>
  <c r="P252" i="99" s="1"/>
  <c r="R251" i="99"/>
  <c r="M251" i="99"/>
  <c r="P251" i="99" s="1"/>
  <c r="R250" i="99"/>
  <c r="M250" i="99"/>
  <c r="P250" i="99" s="1"/>
  <c r="R249" i="99"/>
  <c r="M249" i="99"/>
  <c r="P249" i="99" s="1"/>
  <c r="R253" i="100"/>
  <c r="M253" i="100"/>
  <c r="P253" i="100" s="1"/>
  <c r="R252" i="100"/>
  <c r="M252" i="100"/>
  <c r="P252" i="100" s="1"/>
  <c r="R251" i="100"/>
  <c r="M251" i="100"/>
  <c r="P251" i="100" s="1"/>
  <c r="R250" i="100"/>
  <c r="M250" i="100"/>
  <c r="P250" i="100" s="1"/>
  <c r="R249" i="100"/>
  <c r="M249" i="100"/>
  <c r="P249" i="100" s="1"/>
  <c r="R253" i="101"/>
  <c r="M253" i="101"/>
  <c r="P253" i="101" s="1"/>
  <c r="R252" i="101"/>
  <c r="M252" i="101"/>
  <c r="P252" i="101" s="1"/>
  <c r="G252" i="101"/>
  <c r="J252" i="101" s="1"/>
  <c r="R251" i="101"/>
  <c r="M251" i="101"/>
  <c r="P251" i="101" s="1"/>
  <c r="R250" i="101"/>
  <c r="M250" i="101"/>
  <c r="P250" i="101" s="1"/>
  <c r="R249" i="101"/>
  <c r="M249" i="101"/>
  <c r="P249" i="101" s="1"/>
  <c r="R253" i="102"/>
  <c r="M253" i="102"/>
  <c r="P253" i="102" s="1"/>
  <c r="R252" i="102"/>
  <c r="M252" i="102"/>
  <c r="P252" i="102" s="1"/>
  <c r="R251" i="102"/>
  <c r="M251" i="102"/>
  <c r="P251" i="102" s="1"/>
  <c r="R250" i="102"/>
  <c r="M250" i="102"/>
  <c r="P250" i="102" s="1"/>
  <c r="R249" i="102"/>
  <c r="M249" i="102"/>
  <c r="P249" i="102" s="1"/>
  <c r="R253" i="103"/>
  <c r="M253" i="103"/>
  <c r="P253" i="103" s="1"/>
  <c r="R252" i="103"/>
  <c r="M252" i="103"/>
  <c r="P252" i="103" s="1"/>
  <c r="R251" i="103"/>
  <c r="M251" i="103"/>
  <c r="P251" i="103" s="1"/>
  <c r="R250" i="103"/>
  <c r="M250" i="103"/>
  <c r="P250" i="103" s="1"/>
  <c r="R249" i="103"/>
  <c r="M249" i="103"/>
  <c r="P249" i="103" s="1"/>
  <c r="R253" i="104"/>
  <c r="M253" i="104"/>
  <c r="P253" i="104" s="1"/>
  <c r="R252" i="104"/>
  <c r="M252" i="104"/>
  <c r="P252" i="104" s="1"/>
  <c r="R251" i="104"/>
  <c r="M251" i="104"/>
  <c r="P251" i="104" s="1"/>
  <c r="R250" i="104"/>
  <c r="M250" i="104"/>
  <c r="P250" i="104" s="1"/>
  <c r="R249" i="104"/>
  <c r="M249" i="104"/>
  <c r="P249" i="104" s="1"/>
  <c r="R253" i="105"/>
  <c r="M253" i="105"/>
  <c r="P253" i="105" s="1"/>
  <c r="R252" i="105"/>
  <c r="M252" i="105"/>
  <c r="P252" i="105" s="1"/>
  <c r="R251" i="105"/>
  <c r="M251" i="105"/>
  <c r="P251" i="105" s="1"/>
  <c r="R250" i="105"/>
  <c r="M250" i="105"/>
  <c r="P250" i="105" s="1"/>
  <c r="R249" i="105"/>
  <c r="M249" i="105"/>
  <c r="P249" i="105" s="1"/>
  <c r="R253" i="106"/>
  <c r="M253" i="106"/>
  <c r="P253" i="106" s="1"/>
  <c r="R252" i="106"/>
  <c r="M252" i="106"/>
  <c r="P252" i="106" s="1"/>
  <c r="R251" i="106"/>
  <c r="M251" i="106"/>
  <c r="P251" i="106" s="1"/>
  <c r="R250" i="106"/>
  <c r="M250" i="106"/>
  <c r="P250" i="106" s="1"/>
  <c r="R249" i="106"/>
  <c r="M249" i="106"/>
  <c r="P249" i="106" s="1"/>
  <c r="R253" i="107"/>
  <c r="M253" i="107"/>
  <c r="P253" i="107" s="1"/>
  <c r="R252" i="107"/>
  <c r="M252" i="107"/>
  <c r="P252" i="107" s="1"/>
  <c r="R251" i="107"/>
  <c r="M251" i="107"/>
  <c r="P251" i="107" s="1"/>
  <c r="R250" i="107"/>
  <c r="M250" i="107"/>
  <c r="P250" i="107" s="1"/>
  <c r="R249" i="107"/>
  <c r="M249" i="107"/>
  <c r="P249" i="107" s="1"/>
  <c r="R246" i="74"/>
  <c r="M246" i="74"/>
  <c r="P246" i="74" s="1"/>
  <c r="G246" i="74"/>
  <c r="J246" i="74" s="1"/>
  <c r="E259" i="8" s="1"/>
  <c r="R245" i="74"/>
  <c r="M245" i="74"/>
  <c r="P245" i="74" s="1"/>
  <c r="G245" i="74"/>
  <c r="J245" i="74" s="1"/>
  <c r="E258" i="8" s="1"/>
  <c r="R244" i="74"/>
  <c r="M244" i="74"/>
  <c r="P244" i="74" s="1"/>
  <c r="G244" i="74"/>
  <c r="J244" i="74" s="1"/>
  <c r="E257" i="8" s="1"/>
  <c r="R243" i="74"/>
  <c r="M243" i="74"/>
  <c r="P243" i="74" s="1"/>
  <c r="G243" i="74"/>
  <c r="J243" i="74" s="1"/>
  <c r="G251" i="77" s="1"/>
  <c r="J251" i="77" s="1"/>
  <c r="R242" i="74"/>
  <c r="M242" i="74"/>
  <c r="P242" i="74" s="1"/>
  <c r="G242" i="74"/>
  <c r="J242" i="74" s="1"/>
  <c r="E255" i="8" s="1"/>
  <c r="R246" i="77"/>
  <c r="M246" i="77"/>
  <c r="P246" i="77" s="1"/>
  <c r="R245" i="77"/>
  <c r="M245" i="77"/>
  <c r="P245" i="77" s="1"/>
  <c r="R244" i="77"/>
  <c r="M244" i="77"/>
  <c r="P244" i="77" s="1"/>
  <c r="R243" i="77"/>
  <c r="M243" i="77"/>
  <c r="P243" i="77" s="1"/>
  <c r="R242" i="77"/>
  <c r="M242" i="77"/>
  <c r="R246" i="78"/>
  <c r="M246" i="78"/>
  <c r="P246" i="78" s="1"/>
  <c r="R245" i="78"/>
  <c r="M245" i="78"/>
  <c r="P245" i="78" s="1"/>
  <c r="R244" i="78"/>
  <c r="M244" i="78"/>
  <c r="P244" i="78" s="1"/>
  <c r="R243" i="78"/>
  <c r="M243" i="78"/>
  <c r="P243" i="78" s="1"/>
  <c r="R242" i="78"/>
  <c r="M242" i="78"/>
  <c r="P242" i="78" s="1"/>
  <c r="R246" i="79"/>
  <c r="M246" i="79"/>
  <c r="P246" i="79" s="1"/>
  <c r="R245" i="79"/>
  <c r="M245" i="79"/>
  <c r="P245" i="79" s="1"/>
  <c r="R244" i="79"/>
  <c r="M244" i="79"/>
  <c r="P244" i="79" s="1"/>
  <c r="R243" i="79"/>
  <c r="M243" i="79"/>
  <c r="P243" i="79" s="1"/>
  <c r="R242" i="79"/>
  <c r="M242" i="79"/>
  <c r="P242" i="79" s="1"/>
  <c r="R246" i="80"/>
  <c r="M246" i="80"/>
  <c r="P246" i="80" s="1"/>
  <c r="R245" i="80"/>
  <c r="M245" i="80"/>
  <c r="P245" i="80" s="1"/>
  <c r="R244" i="80"/>
  <c r="M244" i="80"/>
  <c r="P244" i="80" s="1"/>
  <c r="R243" i="80"/>
  <c r="M243" i="80"/>
  <c r="P243" i="80" s="1"/>
  <c r="R242" i="80"/>
  <c r="M242" i="80"/>
  <c r="P242" i="80" s="1"/>
  <c r="R246" i="81"/>
  <c r="M246" i="81"/>
  <c r="P246" i="81" s="1"/>
  <c r="R245" i="81"/>
  <c r="P245" i="81"/>
  <c r="M245" i="81"/>
  <c r="R244" i="81"/>
  <c r="M244" i="81"/>
  <c r="P244" i="81" s="1"/>
  <c r="R243" i="81"/>
  <c r="M243" i="81"/>
  <c r="P243" i="81" s="1"/>
  <c r="R242" i="81"/>
  <c r="M242" i="81"/>
  <c r="P242" i="81" s="1"/>
  <c r="R246" i="82"/>
  <c r="M246" i="82"/>
  <c r="P246" i="82" s="1"/>
  <c r="R245" i="82"/>
  <c r="M245" i="82"/>
  <c r="P245" i="82" s="1"/>
  <c r="R244" i="82"/>
  <c r="M244" i="82"/>
  <c r="P244" i="82" s="1"/>
  <c r="R243" i="82"/>
  <c r="M243" i="82"/>
  <c r="P243" i="82" s="1"/>
  <c r="R242" i="82"/>
  <c r="M242" i="82"/>
  <c r="P242" i="82" s="1"/>
  <c r="R246" i="83"/>
  <c r="M246" i="83"/>
  <c r="P246" i="83" s="1"/>
  <c r="R245" i="83"/>
  <c r="M245" i="83"/>
  <c r="P245" i="83" s="1"/>
  <c r="R244" i="83"/>
  <c r="M244" i="83"/>
  <c r="P244" i="83" s="1"/>
  <c r="R243" i="83"/>
  <c r="M243" i="83"/>
  <c r="P243" i="83" s="1"/>
  <c r="R242" i="83"/>
  <c r="M242" i="83"/>
  <c r="P242" i="83" s="1"/>
  <c r="R246" i="84"/>
  <c r="M246" i="84"/>
  <c r="P246" i="84" s="1"/>
  <c r="R245" i="84"/>
  <c r="M245" i="84"/>
  <c r="P245" i="84" s="1"/>
  <c r="R244" i="84"/>
  <c r="M244" i="84"/>
  <c r="P244" i="84" s="1"/>
  <c r="R243" i="84"/>
  <c r="M243" i="84"/>
  <c r="P243" i="84" s="1"/>
  <c r="R242" i="84"/>
  <c r="M242" i="84"/>
  <c r="P242" i="84" s="1"/>
  <c r="R246" i="85"/>
  <c r="M246" i="85"/>
  <c r="P246" i="85" s="1"/>
  <c r="R245" i="85"/>
  <c r="M245" i="85"/>
  <c r="P245" i="85" s="1"/>
  <c r="R244" i="85"/>
  <c r="M244" i="85"/>
  <c r="P244" i="85" s="1"/>
  <c r="R243" i="85"/>
  <c r="M243" i="85"/>
  <c r="P243" i="85" s="1"/>
  <c r="R242" i="85"/>
  <c r="M242" i="85"/>
  <c r="P242" i="85" s="1"/>
  <c r="R246" i="86"/>
  <c r="M246" i="86"/>
  <c r="P246" i="86" s="1"/>
  <c r="R245" i="86"/>
  <c r="M245" i="86"/>
  <c r="P245" i="86" s="1"/>
  <c r="R244" i="86"/>
  <c r="M244" i="86"/>
  <c r="P244" i="86" s="1"/>
  <c r="R243" i="86"/>
  <c r="M243" i="86"/>
  <c r="P243" i="86" s="1"/>
  <c r="R242" i="86"/>
  <c r="M242" i="86"/>
  <c r="P242" i="86" s="1"/>
  <c r="R246" i="87"/>
  <c r="M246" i="87"/>
  <c r="P246" i="87" s="1"/>
  <c r="R245" i="87"/>
  <c r="M245" i="87"/>
  <c r="P245" i="87" s="1"/>
  <c r="R244" i="87"/>
  <c r="M244" i="87"/>
  <c r="P244" i="87" s="1"/>
  <c r="R243" i="87"/>
  <c r="M243" i="87"/>
  <c r="P243" i="87" s="1"/>
  <c r="R242" i="87"/>
  <c r="M242" i="87"/>
  <c r="P242" i="87" s="1"/>
  <c r="R246" i="88"/>
  <c r="M246" i="88"/>
  <c r="P246" i="88" s="1"/>
  <c r="R245" i="88"/>
  <c r="M245" i="88"/>
  <c r="P245" i="88" s="1"/>
  <c r="R244" i="88"/>
  <c r="M244" i="88"/>
  <c r="P244" i="88" s="1"/>
  <c r="R243" i="88"/>
  <c r="M243" i="88"/>
  <c r="P243" i="88" s="1"/>
  <c r="R242" i="88"/>
  <c r="M242" i="88"/>
  <c r="P242" i="88" s="1"/>
  <c r="R246" i="89"/>
  <c r="M246" i="89"/>
  <c r="P246" i="89" s="1"/>
  <c r="R245" i="89"/>
  <c r="M245" i="89"/>
  <c r="P245" i="89" s="1"/>
  <c r="R244" i="89"/>
  <c r="M244" i="89"/>
  <c r="P244" i="89" s="1"/>
  <c r="R243" i="89"/>
  <c r="M243" i="89"/>
  <c r="P243" i="89" s="1"/>
  <c r="R242" i="89"/>
  <c r="M242" i="89"/>
  <c r="P242" i="89" s="1"/>
  <c r="R246" i="90"/>
  <c r="M246" i="90"/>
  <c r="P246" i="90" s="1"/>
  <c r="R245" i="90"/>
  <c r="M245" i="90"/>
  <c r="P245" i="90" s="1"/>
  <c r="R244" i="90"/>
  <c r="M244" i="90"/>
  <c r="P244" i="90" s="1"/>
  <c r="R243" i="90"/>
  <c r="M243" i="90"/>
  <c r="P243" i="90" s="1"/>
  <c r="R242" i="90"/>
  <c r="M242" i="90"/>
  <c r="P242" i="90" s="1"/>
  <c r="R246" i="91"/>
  <c r="M246" i="91"/>
  <c r="P246" i="91" s="1"/>
  <c r="R245" i="91"/>
  <c r="M245" i="91"/>
  <c r="P245" i="91" s="1"/>
  <c r="R244" i="91"/>
  <c r="M244" i="91"/>
  <c r="P244" i="91" s="1"/>
  <c r="R243" i="91"/>
  <c r="M243" i="91"/>
  <c r="P243" i="91" s="1"/>
  <c r="R242" i="91"/>
  <c r="M242" i="91"/>
  <c r="P242" i="91" s="1"/>
  <c r="R246" i="92"/>
  <c r="M246" i="92"/>
  <c r="P246" i="92" s="1"/>
  <c r="R245" i="92"/>
  <c r="M245" i="92"/>
  <c r="P245" i="92" s="1"/>
  <c r="R244" i="92"/>
  <c r="M244" i="92"/>
  <c r="P244" i="92" s="1"/>
  <c r="R243" i="92"/>
  <c r="M243" i="92"/>
  <c r="P243" i="92" s="1"/>
  <c r="R242" i="92"/>
  <c r="M242" i="92"/>
  <c r="P242" i="92" s="1"/>
  <c r="R246" i="93"/>
  <c r="M246" i="93"/>
  <c r="P246" i="93" s="1"/>
  <c r="R245" i="93"/>
  <c r="M245" i="93"/>
  <c r="P245" i="93" s="1"/>
  <c r="R244" i="93"/>
  <c r="M244" i="93"/>
  <c r="P244" i="93" s="1"/>
  <c r="R243" i="93"/>
  <c r="M243" i="93"/>
  <c r="P243" i="93" s="1"/>
  <c r="R242" i="93"/>
  <c r="M242" i="93"/>
  <c r="P242" i="93" s="1"/>
  <c r="R246" i="94"/>
  <c r="M246" i="94"/>
  <c r="P246" i="94" s="1"/>
  <c r="R245" i="94"/>
  <c r="M245" i="94"/>
  <c r="P245" i="94" s="1"/>
  <c r="R244" i="94"/>
  <c r="M244" i="94"/>
  <c r="P244" i="94" s="1"/>
  <c r="R243" i="94"/>
  <c r="M243" i="94"/>
  <c r="P243" i="94" s="1"/>
  <c r="R242" i="94"/>
  <c r="M242" i="94"/>
  <c r="P242" i="94" s="1"/>
  <c r="R246" i="95"/>
  <c r="M246" i="95"/>
  <c r="P246" i="95" s="1"/>
  <c r="R245" i="95"/>
  <c r="M245" i="95"/>
  <c r="P245" i="95" s="1"/>
  <c r="R244" i="95"/>
  <c r="M244" i="95"/>
  <c r="P244" i="95" s="1"/>
  <c r="R243" i="95"/>
  <c r="M243" i="95"/>
  <c r="P243" i="95" s="1"/>
  <c r="R242" i="95"/>
  <c r="M242" i="95"/>
  <c r="P242" i="95" s="1"/>
  <c r="R246" i="96"/>
  <c r="M246" i="96"/>
  <c r="P246" i="96" s="1"/>
  <c r="R245" i="96"/>
  <c r="M245" i="96"/>
  <c r="P245" i="96" s="1"/>
  <c r="R244" i="96"/>
  <c r="M244" i="96"/>
  <c r="P244" i="96" s="1"/>
  <c r="R243" i="96"/>
  <c r="M243" i="96"/>
  <c r="P243" i="96" s="1"/>
  <c r="R242" i="96"/>
  <c r="M242" i="96"/>
  <c r="P242" i="96" s="1"/>
  <c r="R246" i="97"/>
  <c r="M246" i="97"/>
  <c r="P246" i="97" s="1"/>
  <c r="R245" i="97"/>
  <c r="M245" i="97"/>
  <c r="P245" i="97" s="1"/>
  <c r="R244" i="97"/>
  <c r="M244" i="97"/>
  <c r="P244" i="97" s="1"/>
  <c r="R243" i="97"/>
  <c r="M243" i="97"/>
  <c r="P243" i="97" s="1"/>
  <c r="R242" i="97"/>
  <c r="M242" i="97"/>
  <c r="P242" i="97" s="1"/>
  <c r="R246" i="98"/>
  <c r="M246" i="98"/>
  <c r="P246" i="98" s="1"/>
  <c r="R245" i="98"/>
  <c r="M245" i="98"/>
  <c r="P245" i="98" s="1"/>
  <c r="R244" i="98"/>
  <c r="M244" i="98"/>
  <c r="P244" i="98" s="1"/>
  <c r="R243" i="98"/>
  <c r="M243" i="98"/>
  <c r="P243" i="98" s="1"/>
  <c r="R242" i="98"/>
  <c r="M242" i="98"/>
  <c r="P242" i="98" s="1"/>
  <c r="R246" i="99"/>
  <c r="M246" i="99"/>
  <c r="P246" i="99" s="1"/>
  <c r="R245" i="99"/>
  <c r="M245" i="99"/>
  <c r="P245" i="99" s="1"/>
  <c r="R244" i="99"/>
  <c r="M244" i="99"/>
  <c r="P244" i="99" s="1"/>
  <c r="R243" i="99"/>
  <c r="M243" i="99"/>
  <c r="P243" i="99" s="1"/>
  <c r="R242" i="99"/>
  <c r="M242" i="99"/>
  <c r="P242" i="99" s="1"/>
  <c r="R246" i="100"/>
  <c r="M246" i="100"/>
  <c r="P246" i="100" s="1"/>
  <c r="R245" i="100"/>
  <c r="M245" i="100"/>
  <c r="P245" i="100" s="1"/>
  <c r="R244" i="100"/>
  <c r="M244" i="100"/>
  <c r="P244" i="100" s="1"/>
  <c r="R243" i="100"/>
  <c r="M243" i="100"/>
  <c r="P243" i="100" s="1"/>
  <c r="R242" i="100"/>
  <c r="M242" i="100"/>
  <c r="P242" i="100" s="1"/>
  <c r="R246" i="101"/>
  <c r="M246" i="101"/>
  <c r="P246" i="101" s="1"/>
  <c r="R245" i="101"/>
  <c r="M245" i="101"/>
  <c r="P245" i="101" s="1"/>
  <c r="R244" i="101"/>
  <c r="M244" i="101"/>
  <c r="P244" i="101" s="1"/>
  <c r="R243" i="101"/>
  <c r="M243" i="101"/>
  <c r="P243" i="101" s="1"/>
  <c r="R242" i="101"/>
  <c r="M242" i="101"/>
  <c r="P242" i="101" s="1"/>
  <c r="R246" i="102"/>
  <c r="M246" i="102"/>
  <c r="P246" i="102" s="1"/>
  <c r="R245" i="102"/>
  <c r="M245" i="102"/>
  <c r="P245" i="102" s="1"/>
  <c r="R244" i="102"/>
  <c r="M244" i="102"/>
  <c r="P244" i="102" s="1"/>
  <c r="R243" i="102"/>
  <c r="M243" i="102"/>
  <c r="P243" i="102" s="1"/>
  <c r="R242" i="102"/>
  <c r="M242" i="102"/>
  <c r="P242" i="102" s="1"/>
  <c r="R246" i="103"/>
  <c r="M246" i="103"/>
  <c r="P246" i="103" s="1"/>
  <c r="R245" i="103"/>
  <c r="M245" i="103"/>
  <c r="P245" i="103" s="1"/>
  <c r="R244" i="103"/>
  <c r="M244" i="103"/>
  <c r="P244" i="103" s="1"/>
  <c r="R243" i="103"/>
  <c r="M243" i="103"/>
  <c r="P243" i="103" s="1"/>
  <c r="R242" i="103"/>
  <c r="M242" i="103"/>
  <c r="P242" i="103" s="1"/>
  <c r="R246" i="104"/>
  <c r="M246" i="104"/>
  <c r="P246" i="104" s="1"/>
  <c r="R245" i="104"/>
  <c r="M245" i="104"/>
  <c r="P245" i="104" s="1"/>
  <c r="R244" i="104"/>
  <c r="M244" i="104"/>
  <c r="P244" i="104" s="1"/>
  <c r="R243" i="104"/>
  <c r="M243" i="104"/>
  <c r="P243" i="104" s="1"/>
  <c r="R242" i="104"/>
  <c r="M242" i="104"/>
  <c r="P242" i="104" s="1"/>
  <c r="R246" i="105"/>
  <c r="M246" i="105"/>
  <c r="P246" i="105" s="1"/>
  <c r="R245" i="105"/>
  <c r="M245" i="105"/>
  <c r="P245" i="105" s="1"/>
  <c r="R244" i="105"/>
  <c r="M244" i="105"/>
  <c r="P244" i="105" s="1"/>
  <c r="R243" i="105"/>
  <c r="M243" i="105"/>
  <c r="P243" i="105" s="1"/>
  <c r="R242" i="105"/>
  <c r="M242" i="105"/>
  <c r="P242" i="105" s="1"/>
  <c r="R246" i="106"/>
  <c r="M246" i="106"/>
  <c r="P246" i="106" s="1"/>
  <c r="R245" i="106"/>
  <c r="M245" i="106"/>
  <c r="P245" i="106" s="1"/>
  <c r="R244" i="106"/>
  <c r="M244" i="106"/>
  <c r="P244" i="106" s="1"/>
  <c r="R243" i="106"/>
  <c r="M243" i="106"/>
  <c r="P243" i="106" s="1"/>
  <c r="R242" i="106"/>
  <c r="M242" i="106"/>
  <c r="P242" i="106" s="1"/>
  <c r="R246" i="107"/>
  <c r="M246" i="107"/>
  <c r="P246" i="107" s="1"/>
  <c r="R245" i="107"/>
  <c r="M245" i="107"/>
  <c r="P245" i="107" s="1"/>
  <c r="R244" i="107"/>
  <c r="M244" i="107"/>
  <c r="P244" i="107" s="1"/>
  <c r="R243" i="107"/>
  <c r="M243" i="107"/>
  <c r="P243" i="107" s="1"/>
  <c r="R242" i="107"/>
  <c r="M242" i="107"/>
  <c r="P242" i="107" s="1"/>
  <c r="K246" i="8"/>
  <c r="P246" i="8" s="1"/>
  <c r="I246" i="8"/>
  <c r="H246" i="8"/>
  <c r="F246" i="8"/>
  <c r="K245" i="8"/>
  <c r="P245" i="8" s="1"/>
  <c r="I245" i="8"/>
  <c r="H245" i="8"/>
  <c r="F245" i="8"/>
  <c r="K244" i="8"/>
  <c r="P244" i="8" s="1"/>
  <c r="I244" i="8"/>
  <c r="H244" i="8"/>
  <c r="F244" i="8"/>
  <c r="K243" i="8"/>
  <c r="P243" i="8" s="1"/>
  <c r="I243" i="8"/>
  <c r="H243" i="8"/>
  <c r="F243" i="8"/>
  <c r="K242" i="8"/>
  <c r="P242" i="8" s="1"/>
  <c r="I242" i="8"/>
  <c r="H242" i="8"/>
  <c r="F242" i="8"/>
  <c r="R247" i="74"/>
  <c r="P247" i="74"/>
  <c r="M247" i="74"/>
  <c r="G247" i="74"/>
  <c r="J247" i="74" s="1"/>
  <c r="R241" i="74"/>
  <c r="M241" i="74"/>
  <c r="P241" i="74" s="1"/>
  <c r="G241" i="74"/>
  <c r="J241" i="74" s="1"/>
  <c r="E254" i="8" s="1"/>
  <c r="R240" i="74"/>
  <c r="M240" i="74"/>
  <c r="P240" i="74" s="1"/>
  <c r="G240" i="74"/>
  <c r="J240" i="74" s="1"/>
  <c r="E253" i="8" s="1"/>
  <c r="R239" i="74"/>
  <c r="M239" i="74"/>
  <c r="P239" i="74" s="1"/>
  <c r="G239" i="74"/>
  <c r="J239" i="74" s="1"/>
  <c r="E252" i="8" s="1"/>
  <c r="R238" i="74"/>
  <c r="M238" i="74"/>
  <c r="P238" i="74" s="1"/>
  <c r="G238" i="74"/>
  <c r="J238" i="74" s="1"/>
  <c r="R237" i="74"/>
  <c r="M237" i="74"/>
  <c r="P237" i="74" s="1"/>
  <c r="G237" i="74"/>
  <c r="J237" i="74" s="1"/>
  <c r="G245" i="77" s="1"/>
  <c r="J245" i="77" s="1"/>
  <c r="R236" i="74"/>
  <c r="M236" i="74"/>
  <c r="P236" i="74" s="1"/>
  <c r="G236" i="74"/>
  <c r="J236" i="74" s="1"/>
  <c r="G244" i="77" s="1"/>
  <c r="J244" i="77" s="1"/>
  <c r="R235" i="74"/>
  <c r="M235" i="74"/>
  <c r="P235" i="74" s="1"/>
  <c r="G235" i="74"/>
  <c r="J235" i="74" s="1"/>
  <c r="G243" i="77" s="1"/>
  <c r="J243" i="77" s="1"/>
  <c r="G251" i="78" s="1"/>
  <c r="J251" i="78" s="1"/>
  <c r="R247" i="77"/>
  <c r="M247" i="77"/>
  <c r="P247" i="77" s="1"/>
  <c r="R241" i="77"/>
  <c r="M241" i="77"/>
  <c r="P241" i="77" s="1"/>
  <c r="R240" i="77"/>
  <c r="M240" i="77"/>
  <c r="P240" i="77" s="1"/>
  <c r="R239" i="77"/>
  <c r="M239" i="77"/>
  <c r="P239" i="77" s="1"/>
  <c r="R238" i="77"/>
  <c r="M238" i="77"/>
  <c r="R237" i="77"/>
  <c r="M237" i="77"/>
  <c r="P237" i="77" s="1"/>
  <c r="R236" i="77"/>
  <c r="M236" i="77"/>
  <c r="P236" i="77" s="1"/>
  <c r="R235" i="77"/>
  <c r="M235" i="77"/>
  <c r="P235" i="77" s="1"/>
  <c r="R247" i="78"/>
  <c r="M247" i="78"/>
  <c r="P247" i="78" s="1"/>
  <c r="R241" i="78"/>
  <c r="M241" i="78"/>
  <c r="R240" i="78"/>
  <c r="M240" i="78"/>
  <c r="P240" i="78" s="1"/>
  <c r="R239" i="78"/>
  <c r="M239" i="78"/>
  <c r="P239" i="78" s="1"/>
  <c r="R238" i="78"/>
  <c r="M238" i="78"/>
  <c r="P238" i="78" s="1"/>
  <c r="R237" i="78"/>
  <c r="M237" i="78"/>
  <c r="P237" i="78" s="1"/>
  <c r="R236" i="78"/>
  <c r="M236" i="78"/>
  <c r="P236" i="78" s="1"/>
  <c r="R235" i="78"/>
  <c r="M235" i="78"/>
  <c r="P235" i="78" s="1"/>
  <c r="R247" i="79"/>
  <c r="M247" i="79"/>
  <c r="P247" i="79" s="1"/>
  <c r="R241" i="79"/>
  <c r="M241" i="79"/>
  <c r="P241" i="79" s="1"/>
  <c r="R240" i="79"/>
  <c r="M240" i="79"/>
  <c r="P240" i="79" s="1"/>
  <c r="R239" i="79"/>
  <c r="M239" i="79"/>
  <c r="P239" i="79" s="1"/>
  <c r="R238" i="79"/>
  <c r="M238" i="79"/>
  <c r="P238" i="79" s="1"/>
  <c r="R237" i="79"/>
  <c r="M237" i="79"/>
  <c r="P237" i="79" s="1"/>
  <c r="R236" i="79"/>
  <c r="M236" i="79"/>
  <c r="P236" i="79" s="1"/>
  <c r="R235" i="79"/>
  <c r="M235" i="79"/>
  <c r="P235" i="79" s="1"/>
  <c r="R247" i="80"/>
  <c r="M247" i="80"/>
  <c r="R241" i="80"/>
  <c r="M241" i="80"/>
  <c r="P241" i="80" s="1"/>
  <c r="R240" i="80"/>
  <c r="M240" i="80"/>
  <c r="P240" i="80" s="1"/>
  <c r="R239" i="80"/>
  <c r="M239" i="80"/>
  <c r="P239" i="80" s="1"/>
  <c r="R238" i="80"/>
  <c r="M238" i="80"/>
  <c r="P238" i="80" s="1"/>
  <c r="R237" i="80"/>
  <c r="M237" i="80"/>
  <c r="P237" i="80" s="1"/>
  <c r="R236" i="80"/>
  <c r="M236" i="80"/>
  <c r="P236" i="80" s="1"/>
  <c r="R235" i="80"/>
  <c r="M235" i="80"/>
  <c r="P235" i="80" s="1"/>
  <c r="R247" i="81"/>
  <c r="M247" i="81"/>
  <c r="P247" i="81" s="1"/>
  <c r="R241" i="81"/>
  <c r="M241" i="81"/>
  <c r="P241" i="81" s="1"/>
  <c r="R240" i="81"/>
  <c r="M240" i="81"/>
  <c r="P240" i="81" s="1"/>
  <c r="R239" i="81"/>
  <c r="M239" i="81"/>
  <c r="P239" i="81" s="1"/>
  <c r="R238" i="81"/>
  <c r="M238" i="81"/>
  <c r="P238" i="81" s="1"/>
  <c r="R237" i="81"/>
  <c r="M237" i="81"/>
  <c r="P237" i="81" s="1"/>
  <c r="R236" i="81"/>
  <c r="M236" i="81"/>
  <c r="P236" i="81" s="1"/>
  <c r="R235" i="81"/>
  <c r="M235" i="81"/>
  <c r="P235" i="81" s="1"/>
  <c r="R247" i="82"/>
  <c r="M247" i="82"/>
  <c r="P247" i="82" s="1"/>
  <c r="R241" i="82"/>
  <c r="M241" i="82"/>
  <c r="P241" i="82" s="1"/>
  <c r="R240" i="82"/>
  <c r="M240" i="82"/>
  <c r="P240" i="82" s="1"/>
  <c r="R239" i="82"/>
  <c r="M239" i="82"/>
  <c r="P239" i="82" s="1"/>
  <c r="R238" i="82"/>
  <c r="M238" i="82"/>
  <c r="P238" i="82" s="1"/>
  <c r="R237" i="82"/>
  <c r="M237" i="82"/>
  <c r="R236" i="82"/>
  <c r="M236" i="82"/>
  <c r="P236" i="82" s="1"/>
  <c r="R235" i="82"/>
  <c r="M235" i="82"/>
  <c r="P235" i="82" s="1"/>
  <c r="R247" i="83"/>
  <c r="M247" i="83"/>
  <c r="P247" i="83" s="1"/>
  <c r="R241" i="83"/>
  <c r="M241" i="83"/>
  <c r="P241" i="83" s="1"/>
  <c r="R240" i="83"/>
  <c r="M240" i="83"/>
  <c r="P240" i="83" s="1"/>
  <c r="R239" i="83"/>
  <c r="M239" i="83"/>
  <c r="P239" i="83" s="1"/>
  <c r="R238" i="83"/>
  <c r="M238" i="83"/>
  <c r="P238" i="83" s="1"/>
  <c r="R237" i="83"/>
  <c r="M237" i="83"/>
  <c r="P237" i="83" s="1"/>
  <c r="R236" i="83"/>
  <c r="M236" i="83"/>
  <c r="P236" i="83" s="1"/>
  <c r="R235" i="83"/>
  <c r="M235" i="83"/>
  <c r="P235" i="83" s="1"/>
  <c r="R247" i="84"/>
  <c r="M247" i="84"/>
  <c r="P247" i="84" s="1"/>
  <c r="R241" i="84"/>
  <c r="M241" i="84"/>
  <c r="P241" i="84" s="1"/>
  <c r="R240" i="84"/>
  <c r="M240" i="84"/>
  <c r="P240" i="84" s="1"/>
  <c r="R239" i="84"/>
  <c r="M239" i="84"/>
  <c r="P239" i="84" s="1"/>
  <c r="R238" i="84"/>
  <c r="M238" i="84"/>
  <c r="P238" i="84" s="1"/>
  <c r="R237" i="84"/>
  <c r="M237" i="84"/>
  <c r="P237" i="84" s="1"/>
  <c r="R236" i="84"/>
  <c r="M236" i="84"/>
  <c r="P236" i="84" s="1"/>
  <c r="R235" i="84"/>
  <c r="M235" i="84"/>
  <c r="P235" i="84" s="1"/>
  <c r="R247" i="85"/>
  <c r="M247" i="85"/>
  <c r="P247" i="85" s="1"/>
  <c r="R241" i="85"/>
  <c r="P241" i="85"/>
  <c r="M241" i="85"/>
  <c r="R240" i="85"/>
  <c r="M240" i="85"/>
  <c r="P240" i="85" s="1"/>
  <c r="R239" i="85"/>
  <c r="M239" i="85"/>
  <c r="P239" i="85" s="1"/>
  <c r="R238" i="85"/>
  <c r="M238" i="85"/>
  <c r="P238" i="85" s="1"/>
  <c r="R237" i="85"/>
  <c r="M237" i="85"/>
  <c r="P237" i="85" s="1"/>
  <c r="R236" i="85"/>
  <c r="M236" i="85"/>
  <c r="P236" i="85" s="1"/>
  <c r="R235" i="85"/>
  <c r="M235" i="85"/>
  <c r="P235" i="85" s="1"/>
  <c r="R247" i="86"/>
  <c r="M247" i="86"/>
  <c r="P247" i="86" s="1"/>
  <c r="R241" i="86"/>
  <c r="M241" i="86"/>
  <c r="P241" i="86" s="1"/>
  <c r="R240" i="86"/>
  <c r="M240" i="86"/>
  <c r="P240" i="86" s="1"/>
  <c r="R239" i="86"/>
  <c r="M239" i="86"/>
  <c r="P239" i="86" s="1"/>
  <c r="R238" i="86"/>
  <c r="M238" i="86"/>
  <c r="P238" i="86" s="1"/>
  <c r="R237" i="86"/>
  <c r="M237" i="86"/>
  <c r="P237" i="86" s="1"/>
  <c r="R236" i="86"/>
  <c r="M236" i="86"/>
  <c r="P236" i="86" s="1"/>
  <c r="R235" i="86"/>
  <c r="M235" i="86"/>
  <c r="P235" i="86" s="1"/>
  <c r="R247" i="87"/>
  <c r="M247" i="87"/>
  <c r="P247" i="87" s="1"/>
  <c r="R241" i="87"/>
  <c r="M241" i="87"/>
  <c r="P241" i="87" s="1"/>
  <c r="R240" i="87"/>
  <c r="M240" i="87"/>
  <c r="P240" i="87" s="1"/>
  <c r="R239" i="87"/>
  <c r="M239" i="87"/>
  <c r="P239" i="87" s="1"/>
  <c r="R238" i="87"/>
  <c r="M238" i="87"/>
  <c r="P238" i="87" s="1"/>
  <c r="R237" i="87"/>
  <c r="M237" i="87"/>
  <c r="P237" i="87" s="1"/>
  <c r="R236" i="87"/>
  <c r="M236" i="87"/>
  <c r="P236" i="87" s="1"/>
  <c r="R235" i="87"/>
  <c r="M235" i="87"/>
  <c r="P235" i="87" s="1"/>
  <c r="R247" i="88"/>
  <c r="M247" i="88"/>
  <c r="P247" i="88" s="1"/>
  <c r="R241" i="88"/>
  <c r="M241" i="88"/>
  <c r="P241" i="88" s="1"/>
  <c r="R240" i="88"/>
  <c r="M240" i="88"/>
  <c r="P240" i="88" s="1"/>
  <c r="R239" i="88"/>
  <c r="M239" i="88"/>
  <c r="P239" i="88" s="1"/>
  <c r="R238" i="88"/>
  <c r="M238" i="88"/>
  <c r="P238" i="88" s="1"/>
  <c r="R237" i="88"/>
  <c r="M237" i="88"/>
  <c r="P237" i="88" s="1"/>
  <c r="R236" i="88"/>
  <c r="M236" i="88"/>
  <c r="P236" i="88" s="1"/>
  <c r="R235" i="88"/>
  <c r="M235" i="88"/>
  <c r="P235" i="88" s="1"/>
  <c r="R247" i="89"/>
  <c r="M247" i="89"/>
  <c r="P247" i="89" s="1"/>
  <c r="R241" i="89"/>
  <c r="M241" i="89"/>
  <c r="P241" i="89" s="1"/>
  <c r="R240" i="89"/>
  <c r="M240" i="89"/>
  <c r="P240" i="89" s="1"/>
  <c r="R239" i="89"/>
  <c r="M239" i="89"/>
  <c r="P239" i="89" s="1"/>
  <c r="R238" i="89"/>
  <c r="M238" i="89"/>
  <c r="P238" i="89" s="1"/>
  <c r="R237" i="89"/>
  <c r="M237" i="89"/>
  <c r="P237" i="89" s="1"/>
  <c r="R236" i="89"/>
  <c r="M236" i="89"/>
  <c r="P236" i="89" s="1"/>
  <c r="R235" i="89"/>
  <c r="M235" i="89"/>
  <c r="P235" i="89" s="1"/>
  <c r="R247" i="90"/>
  <c r="M247" i="90"/>
  <c r="P247" i="90" s="1"/>
  <c r="R241" i="90"/>
  <c r="M241" i="90"/>
  <c r="P241" i="90" s="1"/>
  <c r="R240" i="90"/>
  <c r="M240" i="90"/>
  <c r="P240" i="90" s="1"/>
  <c r="R239" i="90"/>
  <c r="M239" i="90"/>
  <c r="P239" i="90" s="1"/>
  <c r="R238" i="90"/>
  <c r="M238" i="90"/>
  <c r="P238" i="90" s="1"/>
  <c r="R237" i="90"/>
  <c r="M237" i="90"/>
  <c r="P237" i="90" s="1"/>
  <c r="R236" i="90"/>
  <c r="M236" i="90"/>
  <c r="P236" i="90" s="1"/>
  <c r="R235" i="90"/>
  <c r="M235" i="90"/>
  <c r="P235" i="90" s="1"/>
  <c r="R247" i="91"/>
  <c r="M247" i="91"/>
  <c r="P247" i="91" s="1"/>
  <c r="R241" i="91"/>
  <c r="M241" i="91"/>
  <c r="P241" i="91" s="1"/>
  <c r="R240" i="91"/>
  <c r="M240" i="91"/>
  <c r="P240" i="91" s="1"/>
  <c r="R239" i="91"/>
  <c r="M239" i="91"/>
  <c r="P239" i="91" s="1"/>
  <c r="R238" i="91"/>
  <c r="M238" i="91"/>
  <c r="P238" i="91" s="1"/>
  <c r="R237" i="91"/>
  <c r="M237" i="91"/>
  <c r="P237" i="91" s="1"/>
  <c r="R236" i="91"/>
  <c r="M236" i="91"/>
  <c r="P236" i="91" s="1"/>
  <c r="R235" i="91"/>
  <c r="M235" i="91"/>
  <c r="P235" i="91" s="1"/>
  <c r="R247" i="92"/>
  <c r="M247" i="92"/>
  <c r="P247" i="92" s="1"/>
  <c r="R241" i="92"/>
  <c r="M241" i="92"/>
  <c r="P241" i="92" s="1"/>
  <c r="R240" i="92"/>
  <c r="M240" i="92"/>
  <c r="P240" i="92" s="1"/>
  <c r="R239" i="92"/>
  <c r="M239" i="92"/>
  <c r="P239" i="92" s="1"/>
  <c r="R238" i="92"/>
  <c r="M238" i="92"/>
  <c r="P238" i="92" s="1"/>
  <c r="R237" i="92"/>
  <c r="M237" i="92"/>
  <c r="P237" i="92" s="1"/>
  <c r="R236" i="92"/>
  <c r="M236" i="92"/>
  <c r="P236" i="92" s="1"/>
  <c r="R235" i="92"/>
  <c r="M235" i="92"/>
  <c r="P235" i="92" s="1"/>
  <c r="R247" i="93"/>
  <c r="M247" i="93"/>
  <c r="P247" i="93" s="1"/>
  <c r="R241" i="93"/>
  <c r="M241" i="93"/>
  <c r="P241" i="93" s="1"/>
  <c r="R240" i="93"/>
  <c r="M240" i="93"/>
  <c r="P240" i="93" s="1"/>
  <c r="R239" i="93"/>
  <c r="M239" i="93"/>
  <c r="P239" i="93" s="1"/>
  <c r="R238" i="93"/>
  <c r="M238" i="93"/>
  <c r="P238" i="93" s="1"/>
  <c r="R237" i="93"/>
  <c r="M237" i="93"/>
  <c r="P237" i="93" s="1"/>
  <c r="R236" i="93"/>
  <c r="M236" i="93"/>
  <c r="P236" i="93" s="1"/>
  <c r="R235" i="93"/>
  <c r="M235" i="93"/>
  <c r="P235" i="93" s="1"/>
  <c r="R247" i="94"/>
  <c r="M247" i="94"/>
  <c r="P247" i="94" s="1"/>
  <c r="R241" i="94"/>
  <c r="M241" i="94"/>
  <c r="P241" i="94" s="1"/>
  <c r="R240" i="94"/>
  <c r="M240" i="94"/>
  <c r="P240" i="94" s="1"/>
  <c r="R239" i="94"/>
  <c r="M239" i="94"/>
  <c r="P239" i="94" s="1"/>
  <c r="R238" i="94"/>
  <c r="M238" i="94"/>
  <c r="P238" i="94" s="1"/>
  <c r="R237" i="94"/>
  <c r="M237" i="94"/>
  <c r="P237" i="94" s="1"/>
  <c r="R236" i="94"/>
  <c r="M236" i="94"/>
  <c r="P236" i="94" s="1"/>
  <c r="R235" i="94"/>
  <c r="M235" i="94"/>
  <c r="P235" i="94" s="1"/>
  <c r="R247" i="95"/>
  <c r="M247" i="95"/>
  <c r="P247" i="95" s="1"/>
  <c r="R241" i="95"/>
  <c r="M241" i="95"/>
  <c r="P241" i="95" s="1"/>
  <c r="R240" i="95"/>
  <c r="M240" i="95"/>
  <c r="P240" i="95" s="1"/>
  <c r="R239" i="95"/>
  <c r="M239" i="95"/>
  <c r="P239" i="95" s="1"/>
  <c r="R238" i="95"/>
  <c r="M238" i="95"/>
  <c r="P238" i="95" s="1"/>
  <c r="R237" i="95"/>
  <c r="M237" i="95"/>
  <c r="P237" i="95" s="1"/>
  <c r="R236" i="95"/>
  <c r="M236" i="95"/>
  <c r="P236" i="95" s="1"/>
  <c r="R235" i="95"/>
  <c r="M235" i="95"/>
  <c r="P235" i="95" s="1"/>
  <c r="R247" i="96"/>
  <c r="M247" i="96"/>
  <c r="P247" i="96" s="1"/>
  <c r="R241" i="96"/>
  <c r="M241" i="96"/>
  <c r="P241" i="96" s="1"/>
  <c r="R240" i="96"/>
  <c r="M240" i="96"/>
  <c r="P240" i="96" s="1"/>
  <c r="R239" i="96"/>
  <c r="M239" i="96"/>
  <c r="P239" i="96" s="1"/>
  <c r="R238" i="96"/>
  <c r="M238" i="96"/>
  <c r="P238" i="96" s="1"/>
  <c r="R237" i="96"/>
  <c r="M237" i="96"/>
  <c r="P237" i="96" s="1"/>
  <c r="R236" i="96"/>
  <c r="M236" i="96"/>
  <c r="P236" i="96" s="1"/>
  <c r="R235" i="96"/>
  <c r="M235" i="96"/>
  <c r="P235" i="96" s="1"/>
  <c r="R247" i="97"/>
  <c r="M247" i="97"/>
  <c r="P247" i="97" s="1"/>
  <c r="R241" i="97"/>
  <c r="M241" i="97"/>
  <c r="P241" i="97" s="1"/>
  <c r="R240" i="97"/>
  <c r="M240" i="97"/>
  <c r="P240" i="97" s="1"/>
  <c r="R239" i="97"/>
  <c r="M239" i="97"/>
  <c r="P239" i="97" s="1"/>
  <c r="R238" i="97"/>
  <c r="M238" i="97"/>
  <c r="P238" i="97" s="1"/>
  <c r="R237" i="97"/>
  <c r="M237" i="97"/>
  <c r="P237" i="97" s="1"/>
  <c r="R236" i="97"/>
  <c r="M236" i="97"/>
  <c r="P236" i="97" s="1"/>
  <c r="R235" i="97"/>
  <c r="M235" i="97"/>
  <c r="P235" i="97" s="1"/>
  <c r="R247" i="98"/>
  <c r="M247" i="98"/>
  <c r="P247" i="98" s="1"/>
  <c r="R241" i="98"/>
  <c r="M241" i="98"/>
  <c r="P241" i="98" s="1"/>
  <c r="R240" i="98"/>
  <c r="M240" i="98"/>
  <c r="P240" i="98" s="1"/>
  <c r="R239" i="98"/>
  <c r="M239" i="98"/>
  <c r="P239" i="98" s="1"/>
  <c r="R238" i="98"/>
  <c r="M238" i="98"/>
  <c r="P238" i="98" s="1"/>
  <c r="R237" i="98"/>
  <c r="M237" i="98"/>
  <c r="P237" i="98" s="1"/>
  <c r="R236" i="98"/>
  <c r="M236" i="98"/>
  <c r="P236" i="98" s="1"/>
  <c r="R235" i="98"/>
  <c r="M235" i="98"/>
  <c r="P235" i="98" s="1"/>
  <c r="R247" i="99"/>
  <c r="M247" i="99"/>
  <c r="P247" i="99" s="1"/>
  <c r="R241" i="99"/>
  <c r="M241" i="99"/>
  <c r="P241" i="99" s="1"/>
  <c r="R240" i="99"/>
  <c r="M240" i="99"/>
  <c r="P240" i="99" s="1"/>
  <c r="R239" i="99"/>
  <c r="M239" i="99"/>
  <c r="P239" i="99" s="1"/>
  <c r="R238" i="99"/>
  <c r="M238" i="99"/>
  <c r="P238" i="99" s="1"/>
  <c r="R237" i="99"/>
  <c r="M237" i="99"/>
  <c r="P237" i="99" s="1"/>
  <c r="R236" i="99"/>
  <c r="M236" i="99"/>
  <c r="P236" i="99" s="1"/>
  <c r="R235" i="99"/>
  <c r="M235" i="99"/>
  <c r="P235" i="99" s="1"/>
  <c r="R247" i="100"/>
  <c r="M247" i="100"/>
  <c r="P247" i="100" s="1"/>
  <c r="R241" i="100"/>
  <c r="M241" i="100"/>
  <c r="P241" i="100" s="1"/>
  <c r="R240" i="100"/>
  <c r="M240" i="100"/>
  <c r="P240" i="100" s="1"/>
  <c r="R239" i="100"/>
  <c r="M239" i="100"/>
  <c r="P239" i="100" s="1"/>
  <c r="R238" i="100"/>
  <c r="M238" i="100"/>
  <c r="P238" i="100" s="1"/>
  <c r="R237" i="100"/>
  <c r="M237" i="100"/>
  <c r="P237" i="100" s="1"/>
  <c r="R236" i="100"/>
  <c r="M236" i="100"/>
  <c r="P236" i="100" s="1"/>
  <c r="R235" i="100"/>
  <c r="M235" i="100"/>
  <c r="P235" i="100" s="1"/>
  <c r="R247" i="101"/>
  <c r="M247" i="101"/>
  <c r="P247" i="101" s="1"/>
  <c r="G247" i="101"/>
  <c r="J247" i="101" s="1"/>
  <c r="E247" i="102" s="1"/>
  <c r="R241" i="101"/>
  <c r="M241" i="101"/>
  <c r="P241" i="101" s="1"/>
  <c r="R240" i="101"/>
  <c r="M240" i="101"/>
  <c r="P240" i="101" s="1"/>
  <c r="R239" i="101"/>
  <c r="M239" i="101"/>
  <c r="P239" i="101" s="1"/>
  <c r="R238" i="101"/>
  <c r="M238" i="101"/>
  <c r="P238" i="101" s="1"/>
  <c r="R237" i="101"/>
  <c r="M237" i="101"/>
  <c r="P237" i="101" s="1"/>
  <c r="R236" i="101"/>
  <c r="M236" i="101"/>
  <c r="P236" i="101" s="1"/>
  <c r="R235" i="101"/>
  <c r="M235" i="101"/>
  <c r="P235" i="101" s="1"/>
  <c r="R247" i="102"/>
  <c r="M247" i="102"/>
  <c r="P247" i="102" s="1"/>
  <c r="R241" i="102"/>
  <c r="M241" i="102"/>
  <c r="P241" i="102" s="1"/>
  <c r="R240" i="102"/>
  <c r="M240" i="102"/>
  <c r="P240" i="102" s="1"/>
  <c r="R239" i="102"/>
  <c r="M239" i="102"/>
  <c r="P239" i="102" s="1"/>
  <c r="R238" i="102"/>
  <c r="M238" i="102"/>
  <c r="P238" i="102" s="1"/>
  <c r="R237" i="102"/>
  <c r="M237" i="102"/>
  <c r="P237" i="102" s="1"/>
  <c r="R236" i="102"/>
  <c r="M236" i="102"/>
  <c r="P236" i="102" s="1"/>
  <c r="R235" i="102"/>
  <c r="M235" i="102"/>
  <c r="P235" i="102" s="1"/>
  <c r="R247" i="103"/>
  <c r="M247" i="103"/>
  <c r="P247" i="103" s="1"/>
  <c r="R241" i="103"/>
  <c r="M241" i="103"/>
  <c r="P241" i="103" s="1"/>
  <c r="R240" i="103"/>
  <c r="M240" i="103"/>
  <c r="P240" i="103" s="1"/>
  <c r="R239" i="103"/>
  <c r="M239" i="103"/>
  <c r="P239" i="103" s="1"/>
  <c r="R238" i="103"/>
  <c r="M238" i="103"/>
  <c r="P238" i="103" s="1"/>
  <c r="R237" i="103"/>
  <c r="M237" i="103"/>
  <c r="P237" i="103" s="1"/>
  <c r="R236" i="103"/>
  <c r="M236" i="103"/>
  <c r="P236" i="103" s="1"/>
  <c r="R235" i="103"/>
  <c r="M235" i="103"/>
  <c r="P235" i="103" s="1"/>
  <c r="R247" i="104"/>
  <c r="M247" i="104"/>
  <c r="P247" i="104" s="1"/>
  <c r="R241" i="104"/>
  <c r="M241" i="104"/>
  <c r="P241" i="104" s="1"/>
  <c r="R240" i="104"/>
  <c r="M240" i="104"/>
  <c r="P240" i="104" s="1"/>
  <c r="R239" i="104"/>
  <c r="M239" i="104"/>
  <c r="P239" i="104" s="1"/>
  <c r="R238" i="104"/>
  <c r="M238" i="104"/>
  <c r="P238" i="104" s="1"/>
  <c r="R237" i="104"/>
  <c r="M237" i="104"/>
  <c r="P237" i="104" s="1"/>
  <c r="R236" i="104"/>
  <c r="M236" i="104"/>
  <c r="P236" i="104" s="1"/>
  <c r="R235" i="104"/>
  <c r="M235" i="104"/>
  <c r="P235" i="104" s="1"/>
  <c r="R247" i="105"/>
  <c r="M247" i="105"/>
  <c r="P247" i="105" s="1"/>
  <c r="R241" i="105"/>
  <c r="M241" i="105"/>
  <c r="P241" i="105" s="1"/>
  <c r="R240" i="105"/>
  <c r="M240" i="105"/>
  <c r="P240" i="105" s="1"/>
  <c r="R239" i="105"/>
  <c r="M239" i="105"/>
  <c r="P239" i="105" s="1"/>
  <c r="R238" i="105"/>
  <c r="M238" i="105"/>
  <c r="P238" i="105" s="1"/>
  <c r="R237" i="105"/>
  <c r="M237" i="105"/>
  <c r="P237" i="105" s="1"/>
  <c r="R236" i="105"/>
  <c r="M236" i="105"/>
  <c r="P236" i="105" s="1"/>
  <c r="R235" i="105"/>
  <c r="M235" i="105"/>
  <c r="P235" i="105" s="1"/>
  <c r="R247" i="106"/>
  <c r="M247" i="106"/>
  <c r="P247" i="106" s="1"/>
  <c r="R241" i="106"/>
  <c r="M241" i="106"/>
  <c r="P241" i="106" s="1"/>
  <c r="R240" i="106"/>
  <c r="M240" i="106"/>
  <c r="P240" i="106" s="1"/>
  <c r="R239" i="106"/>
  <c r="M239" i="106"/>
  <c r="P239" i="106" s="1"/>
  <c r="R238" i="106"/>
  <c r="M238" i="106"/>
  <c r="P238" i="106" s="1"/>
  <c r="R237" i="106"/>
  <c r="M237" i="106"/>
  <c r="P237" i="106" s="1"/>
  <c r="R236" i="106"/>
  <c r="M236" i="106"/>
  <c r="P236" i="106" s="1"/>
  <c r="R235" i="106"/>
  <c r="M235" i="106"/>
  <c r="P235" i="106" s="1"/>
  <c r="R247" i="107"/>
  <c r="M247" i="107"/>
  <c r="P247" i="107" s="1"/>
  <c r="R241" i="107"/>
  <c r="M241" i="107"/>
  <c r="P241" i="107" s="1"/>
  <c r="R240" i="107"/>
  <c r="M240" i="107"/>
  <c r="P240" i="107" s="1"/>
  <c r="R239" i="107"/>
  <c r="M239" i="107"/>
  <c r="P239" i="107" s="1"/>
  <c r="R238" i="107"/>
  <c r="M238" i="107"/>
  <c r="P238" i="107" s="1"/>
  <c r="R237" i="107"/>
  <c r="M237" i="107"/>
  <c r="P237" i="107" s="1"/>
  <c r="R236" i="107"/>
  <c r="M236" i="107"/>
  <c r="P236" i="107" s="1"/>
  <c r="R235" i="107"/>
  <c r="M235" i="107"/>
  <c r="P235" i="107" s="1"/>
  <c r="K247" i="8"/>
  <c r="P247" i="8" s="1"/>
  <c r="I247" i="8"/>
  <c r="H247" i="8"/>
  <c r="F247" i="8"/>
  <c r="K241" i="8"/>
  <c r="P241" i="8" s="1"/>
  <c r="I241" i="8"/>
  <c r="H241" i="8"/>
  <c r="F241" i="8"/>
  <c r="K240" i="8"/>
  <c r="P240" i="8" s="1"/>
  <c r="I240" i="8"/>
  <c r="H240" i="8"/>
  <c r="F240" i="8"/>
  <c r="K239" i="8"/>
  <c r="P239" i="8" s="1"/>
  <c r="I239" i="8"/>
  <c r="H239" i="8"/>
  <c r="F239" i="8"/>
  <c r="K238" i="8"/>
  <c r="P238" i="8" s="1"/>
  <c r="I238" i="8"/>
  <c r="H238" i="8"/>
  <c r="F238" i="8"/>
  <c r="K237" i="8"/>
  <c r="P237" i="8" s="1"/>
  <c r="I237" i="8"/>
  <c r="H237" i="8"/>
  <c r="F237" i="8"/>
  <c r="K236" i="8"/>
  <c r="P236" i="8" s="1"/>
  <c r="I236" i="8"/>
  <c r="H236" i="8"/>
  <c r="F236" i="8"/>
  <c r="K235" i="8"/>
  <c r="P235" i="8" s="1"/>
  <c r="I235" i="8"/>
  <c r="H235" i="8"/>
  <c r="F235" i="8"/>
  <c r="R259" i="74"/>
  <c r="M259" i="74"/>
  <c r="P259" i="74" s="1"/>
  <c r="G259" i="74"/>
  <c r="J259" i="74" s="1"/>
  <c r="R259" i="77"/>
  <c r="M259" i="77"/>
  <c r="P259" i="77" s="1"/>
  <c r="R259" i="78"/>
  <c r="M259" i="78"/>
  <c r="P259" i="78" s="1"/>
  <c r="R259" i="79"/>
  <c r="M259" i="79"/>
  <c r="P259" i="79" s="1"/>
  <c r="R259" i="80"/>
  <c r="M259" i="80"/>
  <c r="P259" i="80" s="1"/>
  <c r="R259" i="81"/>
  <c r="M259" i="81"/>
  <c r="P259" i="81" s="1"/>
  <c r="R259" i="82"/>
  <c r="M259" i="82"/>
  <c r="P259" i="82" s="1"/>
  <c r="R259" i="83"/>
  <c r="M259" i="83"/>
  <c r="P259" i="83" s="1"/>
  <c r="R259" i="84"/>
  <c r="M259" i="84"/>
  <c r="P259" i="84" s="1"/>
  <c r="R259" i="85"/>
  <c r="M259" i="85"/>
  <c r="P259" i="85" s="1"/>
  <c r="R259" i="86"/>
  <c r="M259" i="86"/>
  <c r="P259" i="86" s="1"/>
  <c r="R259" i="87"/>
  <c r="M259" i="87"/>
  <c r="P259" i="87" s="1"/>
  <c r="R259" i="88"/>
  <c r="M259" i="88"/>
  <c r="P259" i="88" s="1"/>
  <c r="R259" i="89"/>
  <c r="M259" i="89"/>
  <c r="P259" i="89" s="1"/>
  <c r="R259" i="90"/>
  <c r="M259" i="90"/>
  <c r="P259" i="90" s="1"/>
  <c r="R259" i="91"/>
  <c r="M259" i="91"/>
  <c r="P259" i="91" s="1"/>
  <c r="R259" i="92"/>
  <c r="M259" i="92"/>
  <c r="P259" i="92" s="1"/>
  <c r="R259" i="93"/>
  <c r="M259" i="93"/>
  <c r="P259" i="93" s="1"/>
  <c r="R259" i="94"/>
  <c r="M259" i="94"/>
  <c r="P259" i="94" s="1"/>
  <c r="R259" i="95"/>
  <c r="M259" i="95"/>
  <c r="P259" i="95" s="1"/>
  <c r="R259" i="96"/>
  <c r="M259" i="96"/>
  <c r="P259" i="96" s="1"/>
  <c r="R259" i="97"/>
  <c r="M259" i="97"/>
  <c r="P259" i="97" s="1"/>
  <c r="R259" i="98"/>
  <c r="M259" i="98"/>
  <c r="P259" i="98" s="1"/>
  <c r="R259" i="99"/>
  <c r="M259" i="99"/>
  <c r="P259" i="99" s="1"/>
  <c r="R259" i="100"/>
  <c r="M259" i="100"/>
  <c r="P259" i="100" s="1"/>
  <c r="R259" i="101"/>
  <c r="M259" i="101"/>
  <c r="P259" i="101" s="1"/>
  <c r="G259" i="101"/>
  <c r="J259" i="101" s="1"/>
  <c r="R259" i="102"/>
  <c r="M259" i="102"/>
  <c r="P259" i="102" s="1"/>
  <c r="R259" i="103"/>
  <c r="M259" i="103"/>
  <c r="P259" i="103" s="1"/>
  <c r="R259" i="104"/>
  <c r="M259" i="104"/>
  <c r="P259" i="104" s="1"/>
  <c r="R259" i="105"/>
  <c r="M259" i="105"/>
  <c r="P259" i="105" s="1"/>
  <c r="R259" i="106"/>
  <c r="M259" i="106"/>
  <c r="P259" i="106" s="1"/>
  <c r="R259" i="107"/>
  <c r="M259" i="107"/>
  <c r="P259" i="107" s="1"/>
  <c r="R174" i="74"/>
  <c r="M174" i="74"/>
  <c r="P174" i="74" s="1"/>
  <c r="G174" i="74"/>
  <c r="J174" i="74" s="1"/>
  <c r="R174" i="77"/>
  <c r="M174" i="77"/>
  <c r="P174" i="77" s="1"/>
  <c r="R174" i="78"/>
  <c r="M174" i="78"/>
  <c r="P174" i="78" s="1"/>
  <c r="R174" i="79"/>
  <c r="M174" i="79"/>
  <c r="P174" i="79" s="1"/>
  <c r="R174" i="80"/>
  <c r="M174" i="80"/>
  <c r="P174" i="80" s="1"/>
  <c r="R174" i="81"/>
  <c r="M174" i="81"/>
  <c r="P174" i="81" s="1"/>
  <c r="R174" i="82"/>
  <c r="M174" i="82"/>
  <c r="P174" i="82" s="1"/>
  <c r="R174" i="83"/>
  <c r="M174" i="83"/>
  <c r="P174" i="83" s="1"/>
  <c r="R174" i="84"/>
  <c r="M174" i="84"/>
  <c r="P174" i="84" s="1"/>
  <c r="R174" i="85"/>
  <c r="M174" i="85"/>
  <c r="P174" i="85" s="1"/>
  <c r="R174" i="86"/>
  <c r="M174" i="86"/>
  <c r="P174" i="86" s="1"/>
  <c r="R174" i="87"/>
  <c r="M174" i="87"/>
  <c r="P174" i="87" s="1"/>
  <c r="R174" i="88"/>
  <c r="M174" i="88"/>
  <c r="P174" i="88" s="1"/>
  <c r="R174" i="89"/>
  <c r="M174" i="89"/>
  <c r="P174" i="89" s="1"/>
  <c r="R174" i="90"/>
  <c r="M174" i="90"/>
  <c r="P174" i="90" s="1"/>
  <c r="R174" i="91"/>
  <c r="M174" i="91"/>
  <c r="P174" i="91" s="1"/>
  <c r="R174" i="92"/>
  <c r="M174" i="92"/>
  <c r="P174" i="92" s="1"/>
  <c r="R174" i="93"/>
  <c r="M174" i="93"/>
  <c r="P174" i="93" s="1"/>
  <c r="R174" i="94"/>
  <c r="M174" i="94"/>
  <c r="P174" i="94" s="1"/>
  <c r="R174" i="95"/>
  <c r="M174" i="95"/>
  <c r="P174" i="95" s="1"/>
  <c r="R174" i="96"/>
  <c r="M174" i="96"/>
  <c r="P174" i="96" s="1"/>
  <c r="R174" i="97"/>
  <c r="M174" i="97"/>
  <c r="P174" i="97" s="1"/>
  <c r="R174" i="98"/>
  <c r="M174" i="98"/>
  <c r="P174" i="98" s="1"/>
  <c r="R174" i="99"/>
  <c r="M174" i="99"/>
  <c r="P174" i="99" s="1"/>
  <c r="R174" i="100"/>
  <c r="M174" i="100"/>
  <c r="P174" i="100" s="1"/>
  <c r="R174" i="101"/>
  <c r="M174" i="101"/>
  <c r="P174" i="101" s="1"/>
  <c r="R174" i="102"/>
  <c r="M174" i="102"/>
  <c r="P174" i="102" s="1"/>
  <c r="R174" i="103"/>
  <c r="M174" i="103"/>
  <c r="P174" i="103" s="1"/>
  <c r="R174" i="104"/>
  <c r="M174" i="104"/>
  <c r="P174" i="104" s="1"/>
  <c r="R174" i="105"/>
  <c r="M174" i="105"/>
  <c r="P174" i="105" s="1"/>
  <c r="R174" i="106"/>
  <c r="M174" i="106"/>
  <c r="P174" i="106" s="1"/>
  <c r="R174" i="107"/>
  <c r="M174" i="107"/>
  <c r="P174" i="107" s="1"/>
  <c r="K174" i="8"/>
  <c r="P174" i="8" s="1"/>
  <c r="I174" i="8"/>
  <c r="H174" i="8"/>
  <c r="F174" i="8"/>
  <c r="R102" i="74"/>
  <c r="M102" i="74"/>
  <c r="P102" i="74" s="1"/>
  <c r="G102" i="74"/>
  <c r="J102" i="74" s="1"/>
  <c r="R102" i="77"/>
  <c r="M102" i="77"/>
  <c r="P102" i="77" s="1"/>
  <c r="R102" i="78"/>
  <c r="M102" i="78"/>
  <c r="P102" i="78" s="1"/>
  <c r="R102" i="79"/>
  <c r="M102" i="79"/>
  <c r="P102" i="79" s="1"/>
  <c r="R102" i="80"/>
  <c r="M102" i="80"/>
  <c r="P102" i="80" s="1"/>
  <c r="R102" i="81"/>
  <c r="M102" i="81"/>
  <c r="P102" i="81" s="1"/>
  <c r="R102" i="82"/>
  <c r="M102" i="82"/>
  <c r="P102" i="82" s="1"/>
  <c r="R102" i="83"/>
  <c r="M102" i="83"/>
  <c r="P102" i="83" s="1"/>
  <c r="R102" i="84"/>
  <c r="M102" i="84"/>
  <c r="P102" i="84" s="1"/>
  <c r="R102" i="85"/>
  <c r="M102" i="85"/>
  <c r="P102" i="85" s="1"/>
  <c r="R102" i="86"/>
  <c r="M102" i="86"/>
  <c r="P102" i="86" s="1"/>
  <c r="R102" i="87"/>
  <c r="M102" i="87"/>
  <c r="P102" i="87" s="1"/>
  <c r="R102" i="88"/>
  <c r="M102" i="88"/>
  <c r="P102" i="88" s="1"/>
  <c r="R102" i="89"/>
  <c r="M102" i="89"/>
  <c r="P102" i="89" s="1"/>
  <c r="R102" i="90"/>
  <c r="M102" i="90"/>
  <c r="P102" i="90" s="1"/>
  <c r="R102" i="91"/>
  <c r="M102" i="91"/>
  <c r="P102" i="91" s="1"/>
  <c r="R102" i="92"/>
  <c r="M102" i="92"/>
  <c r="P102" i="92" s="1"/>
  <c r="R102" i="93"/>
  <c r="M102" i="93"/>
  <c r="P102" i="93" s="1"/>
  <c r="R102" i="94"/>
  <c r="M102" i="94"/>
  <c r="P102" i="94" s="1"/>
  <c r="R102" i="95"/>
  <c r="M102" i="95"/>
  <c r="P102" i="95" s="1"/>
  <c r="R102" i="96"/>
  <c r="M102" i="96"/>
  <c r="P102" i="96" s="1"/>
  <c r="R102" i="97"/>
  <c r="M102" i="97"/>
  <c r="P102" i="97" s="1"/>
  <c r="R102" i="98"/>
  <c r="M102" i="98"/>
  <c r="P102" i="98" s="1"/>
  <c r="R102" i="99"/>
  <c r="M102" i="99"/>
  <c r="P102" i="99" s="1"/>
  <c r="R102" i="100"/>
  <c r="M102" i="100"/>
  <c r="P102" i="100" s="1"/>
  <c r="R102" i="101"/>
  <c r="M102" i="101"/>
  <c r="P102" i="101" s="1"/>
  <c r="R102" i="102"/>
  <c r="M102" i="102"/>
  <c r="P102" i="102" s="1"/>
  <c r="R102" i="103"/>
  <c r="M102" i="103"/>
  <c r="P102" i="103" s="1"/>
  <c r="R102" i="104"/>
  <c r="M102" i="104"/>
  <c r="P102" i="104" s="1"/>
  <c r="R102" i="105"/>
  <c r="M102" i="105"/>
  <c r="P102" i="105" s="1"/>
  <c r="R102" i="106"/>
  <c r="M102" i="106"/>
  <c r="P102" i="106" s="1"/>
  <c r="R102" i="107"/>
  <c r="M102" i="107"/>
  <c r="P102" i="107" s="1"/>
  <c r="K102" i="8"/>
  <c r="P102" i="8" s="1"/>
  <c r="I102" i="8"/>
  <c r="H102" i="8"/>
  <c r="F102" i="8"/>
  <c r="H5" i="8"/>
  <c r="M48" i="98"/>
  <c r="P48" i="98" s="1"/>
  <c r="M54" i="95"/>
  <c r="M49" i="95"/>
  <c r="M6" i="95"/>
  <c r="G259" i="8" l="1"/>
  <c r="G257" i="8"/>
  <c r="G255" i="8"/>
  <c r="G253" i="8"/>
  <c r="M257" i="8"/>
  <c r="M245" i="8"/>
  <c r="J258" i="8"/>
  <c r="G258" i="8"/>
  <c r="M252" i="8"/>
  <c r="M244" i="8"/>
  <c r="M236" i="8"/>
  <c r="M253" i="8"/>
  <c r="M259" i="8"/>
  <c r="M235" i="8"/>
  <c r="J259" i="8"/>
  <c r="E256" i="8"/>
  <c r="G256" i="8" s="1"/>
  <c r="M250" i="8"/>
  <c r="M242" i="8"/>
  <c r="M249" i="8"/>
  <c r="M241" i="8"/>
  <c r="M243" i="8"/>
  <c r="M240" i="8"/>
  <c r="M88" i="8"/>
  <c r="M251" i="8"/>
  <c r="M247" i="8"/>
  <c r="M239" i="8"/>
  <c r="M87" i="8"/>
  <c r="M237" i="8"/>
  <c r="J255" i="8"/>
  <c r="M246" i="8"/>
  <c r="M238" i="8"/>
  <c r="M174" i="8"/>
  <c r="M102" i="8"/>
  <c r="G246" i="77"/>
  <c r="J246" i="77" s="1"/>
  <c r="E251" i="8"/>
  <c r="G251" i="8" s="1"/>
  <c r="G254" i="8"/>
  <c r="J254" i="8"/>
  <c r="G249" i="8"/>
  <c r="E248" i="8"/>
  <c r="G248" i="8" s="1"/>
  <c r="P237" i="82"/>
  <c r="J252" i="8"/>
  <c r="J253" i="8"/>
  <c r="E250" i="8"/>
  <c r="G250" i="8" s="1"/>
  <c r="G252" i="8"/>
  <c r="J257" i="8"/>
  <c r="J249" i="8"/>
  <c r="P87" i="77"/>
  <c r="J88" i="8"/>
  <c r="G88" i="8"/>
  <c r="P241" i="78"/>
  <c r="G249" i="77"/>
  <c r="J249" i="77" s="1"/>
  <c r="P242" i="77"/>
  <c r="G252" i="77"/>
  <c r="J252" i="77" s="1"/>
  <c r="G250" i="77"/>
  <c r="J250" i="77" s="1"/>
  <c r="P238" i="77"/>
  <c r="G242" i="77"/>
  <c r="J242" i="77" s="1"/>
  <c r="G250" i="78" s="1"/>
  <c r="J250" i="78" s="1"/>
  <c r="E242" i="8"/>
  <c r="P247" i="80"/>
  <c r="E243" i="8"/>
  <c r="E244" i="8"/>
  <c r="E245" i="8"/>
  <c r="E246" i="8"/>
  <c r="J248" i="8" l="1"/>
  <c r="J251" i="8"/>
  <c r="J256" i="8"/>
  <c r="J250" i="8"/>
  <c r="J242" i="8"/>
  <c r="G242" i="8"/>
  <c r="J243" i="8"/>
  <c r="G243" i="8"/>
  <c r="G245" i="8"/>
  <c r="J245" i="8"/>
  <c r="G244" i="8"/>
  <c r="J244" i="8"/>
  <c r="G246" i="8"/>
  <c r="J246" i="8"/>
  <c r="N267" i="78" l="1"/>
  <c r="N267" i="77"/>
  <c r="G27" i="74"/>
  <c r="J27" i="74" s="1"/>
  <c r="G28" i="74"/>
  <c r="J28" i="74" s="1"/>
  <c r="G29" i="74"/>
  <c r="J29" i="74" s="1"/>
  <c r="G30" i="74"/>
  <c r="J30" i="74" s="1"/>
  <c r="G31" i="74"/>
  <c r="J31" i="74" s="1"/>
  <c r="G32" i="74"/>
  <c r="J32" i="74" s="1"/>
  <c r="G33" i="74"/>
  <c r="J33" i="74" s="1"/>
  <c r="G34" i="74"/>
  <c r="J34" i="74" s="1"/>
  <c r="G35" i="74"/>
  <c r="J35" i="74" s="1"/>
  <c r="G36" i="74"/>
  <c r="J36" i="74" s="1"/>
  <c r="G37" i="74"/>
  <c r="J37" i="74" s="1"/>
  <c r="G38" i="74"/>
  <c r="J38" i="74" s="1"/>
  <c r="G39" i="74"/>
  <c r="J39" i="74" s="1"/>
  <c r="G40" i="74"/>
  <c r="J40" i="74" s="1"/>
  <c r="G41" i="74"/>
  <c r="J41" i="74" s="1"/>
  <c r="G42" i="74"/>
  <c r="J42" i="74" s="1"/>
  <c r="G43" i="74"/>
  <c r="J43" i="74" s="1"/>
  <c r="G44" i="74"/>
  <c r="J44" i="74" s="1"/>
  <c r="G45" i="74"/>
  <c r="J45" i="74" s="1"/>
  <c r="G46" i="74"/>
  <c r="J46" i="74" s="1"/>
  <c r="G47" i="74"/>
  <c r="J47" i="74" s="1"/>
  <c r="G48" i="74"/>
  <c r="J48" i="74" s="1"/>
  <c r="G49" i="74"/>
  <c r="J49" i="74" s="1"/>
  <c r="G50" i="74"/>
  <c r="J50" i="74" s="1"/>
  <c r="G51" i="74"/>
  <c r="J51" i="74" s="1"/>
  <c r="G52" i="74"/>
  <c r="J52" i="74" s="1"/>
  <c r="G53" i="74"/>
  <c r="J53" i="74" s="1"/>
  <c r="G54" i="74"/>
  <c r="J54" i="74" s="1"/>
  <c r="G55" i="74"/>
  <c r="J55" i="74" s="1"/>
  <c r="G56" i="74"/>
  <c r="J56" i="74" s="1"/>
  <c r="G57" i="74"/>
  <c r="J57" i="74" s="1"/>
  <c r="G58" i="74"/>
  <c r="J58" i="74" s="1"/>
  <c r="G59" i="74"/>
  <c r="J59" i="74" s="1"/>
  <c r="G60" i="74"/>
  <c r="J60" i="74" s="1"/>
  <c r="G61" i="74"/>
  <c r="J61" i="74" s="1"/>
  <c r="G62" i="74"/>
  <c r="J62" i="74" s="1"/>
  <c r="G63" i="74"/>
  <c r="J63" i="74" s="1"/>
  <c r="G64" i="74"/>
  <c r="J64" i="74" s="1"/>
  <c r="G65" i="74"/>
  <c r="J65" i="74" s="1"/>
  <c r="G66" i="74"/>
  <c r="J66" i="74" s="1"/>
  <c r="G67" i="74"/>
  <c r="J67" i="74" s="1"/>
  <c r="G68" i="74"/>
  <c r="J68" i="74" s="1"/>
  <c r="G69" i="74"/>
  <c r="J69" i="74" s="1"/>
  <c r="G70" i="74"/>
  <c r="J70" i="74" s="1"/>
  <c r="G71" i="74"/>
  <c r="J71" i="74" s="1"/>
  <c r="G72" i="74"/>
  <c r="J72" i="74" s="1"/>
  <c r="G73" i="74"/>
  <c r="J73" i="74" s="1"/>
  <c r="G74" i="74"/>
  <c r="J74" i="74" s="1"/>
  <c r="G75" i="74"/>
  <c r="J75" i="74" s="1"/>
  <c r="G77" i="74"/>
  <c r="J77" i="74" s="1"/>
  <c r="G78" i="74"/>
  <c r="J78" i="74" s="1"/>
  <c r="G79" i="74"/>
  <c r="J79" i="74" s="1"/>
  <c r="G80" i="74"/>
  <c r="J80" i="74" s="1"/>
  <c r="G81" i="74"/>
  <c r="J81" i="74" s="1"/>
  <c r="G83" i="74"/>
  <c r="J83" i="74" s="1"/>
  <c r="G84" i="74"/>
  <c r="J84" i="74" s="1"/>
  <c r="G85" i="74"/>
  <c r="J85" i="74" s="1"/>
  <c r="G86" i="74"/>
  <c r="J86" i="74" s="1"/>
  <c r="G89" i="74"/>
  <c r="J89" i="74" s="1"/>
  <c r="G90" i="74"/>
  <c r="J90" i="74" s="1"/>
  <c r="G91" i="74"/>
  <c r="J91" i="74" s="1"/>
  <c r="G92" i="74"/>
  <c r="J92" i="74" s="1"/>
  <c r="G93" i="74"/>
  <c r="J93" i="74" s="1"/>
  <c r="G94" i="74"/>
  <c r="J94" i="74" s="1"/>
  <c r="G95" i="74"/>
  <c r="J95" i="74" s="1"/>
  <c r="G96" i="74"/>
  <c r="J96" i="74" s="1"/>
  <c r="G97" i="74"/>
  <c r="J97" i="74" s="1"/>
  <c r="G98" i="74"/>
  <c r="J98" i="74" s="1"/>
  <c r="G99" i="74"/>
  <c r="J99" i="74" s="1"/>
  <c r="G100" i="74"/>
  <c r="J100" i="74" s="1"/>
  <c r="G101" i="74"/>
  <c r="J101" i="74" s="1"/>
  <c r="G106" i="74"/>
  <c r="J106" i="74" s="1"/>
  <c r="G107" i="74"/>
  <c r="J107" i="74" s="1"/>
  <c r="G108" i="74"/>
  <c r="J108" i="74" s="1"/>
  <c r="G109" i="74"/>
  <c r="J109" i="74" s="1"/>
  <c r="G110" i="74"/>
  <c r="J110" i="74" s="1"/>
  <c r="G111" i="74"/>
  <c r="J111" i="74" s="1"/>
  <c r="G112" i="74"/>
  <c r="J112" i="74" s="1"/>
  <c r="G113" i="74"/>
  <c r="J113" i="74" s="1"/>
  <c r="G114" i="74"/>
  <c r="J114" i="74" s="1"/>
  <c r="G115" i="74"/>
  <c r="J115" i="74" s="1"/>
  <c r="G116" i="74"/>
  <c r="J116" i="74" s="1"/>
  <c r="G117" i="74"/>
  <c r="J117" i="74" s="1"/>
  <c r="G118" i="74"/>
  <c r="J118" i="74" s="1"/>
  <c r="G119" i="74"/>
  <c r="J119" i="74" s="1"/>
  <c r="G120" i="74"/>
  <c r="J120" i="74" s="1"/>
  <c r="G121" i="74"/>
  <c r="J121" i="74" s="1"/>
  <c r="G122" i="74"/>
  <c r="J122" i="74" s="1"/>
  <c r="G123" i="74"/>
  <c r="J123" i="74" s="1"/>
  <c r="G124" i="74"/>
  <c r="J124" i="74" s="1"/>
  <c r="G125" i="74"/>
  <c r="J125" i="74" s="1"/>
  <c r="G126" i="74"/>
  <c r="J126" i="74" s="1"/>
  <c r="G127" i="74"/>
  <c r="J127" i="74" s="1"/>
  <c r="G128" i="74"/>
  <c r="J128" i="74" s="1"/>
  <c r="G129" i="74"/>
  <c r="J129" i="74" s="1"/>
  <c r="G130" i="74"/>
  <c r="J130" i="74" s="1"/>
  <c r="G131" i="74"/>
  <c r="J131" i="74" s="1"/>
  <c r="G132" i="74"/>
  <c r="J132" i="74" s="1"/>
  <c r="G133" i="74"/>
  <c r="J133" i="74" s="1"/>
  <c r="G134" i="74"/>
  <c r="J134" i="74" s="1"/>
  <c r="G135" i="74"/>
  <c r="J135" i="74" s="1"/>
  <c r="G136" i="74"/>
  <c r="J136" i="74" s="1"/>
  <c r="G137" i="74"/>
  <c r="J137" i="74" s="1"/>
  <c r="G138" i="74"/>
  <c r="J138" i="74" s="1"/>
  <c r="G139" i="74"/>
  <c r="J139" i="74" s="1"/>
  <c r="G140" i="74"/>
  <c r="J140" i="74" s="1"/>
  <c r="G141" i="74"/>
  <c r="J141" i="74" s="1"/>
  <c r="G142" i="74"/>
  <c r="J142" i="74" s="1"/>
  <c r="G143" i="74"/>
  <c r="J143" i="74" s="1"/>
  <c r="G144" i="74"/>
  <c r="J144" i="74" s="1"/>
  <c r="G145" i="74"/>
  <c r="J145" i="74" s="1"/>
  <c r="G146" i="74"/>
  <c r="J146" i="74" s="1"/>
  <c r="G147" i="74"/>
  <c r="J147" i="74" s="1"/>
  <c r="G148" i="74"/>
  <c r="J148" i="74" s="1"/>
  <c r="G149" i="74"/>
  <c r="J149" i="74" s="1"/>
  <c r="G150" i="74"/>
  <c r="J150" i="74" s="1"/>
  <c r="G151" i="74"/>
  <c r="J151" i="74" s="1"/>
  <c r="G152" i="74"/>
  <c r="J152" i="74" s="1"/>
  <c r="G153" i="74"/>
  <c r="J153" i="74" s="1"/>
  <c r="G154" i="74"/>
  <c r="J154" i="74" s="1"/>
  <c r="G155" i="74"/>
  <c r="J155" i="74" s="1"/>
  <c r="G156" i="74"/>
  <c r="J156" i="74" s="1"/>
  <c r="G157" i="74"/>
  <c r="J157" i="74" s="1"/>
  <c r="G158" i="74"/>
  <c r="J158" i="74" s="1"/>
  <c r="G159" i="74"/>
  <c r="J159" i="74" s="1"/>
  <c r="G160" i="74"/>
  <c r="J160" i="74" s="1"/>
  <c r="G161" i="74"/>
  <c r="J161" i="74" s="1"/>
  <c r="G162" i="74"/>
  <c r="J162" i="74" s="1"/>
  <c r="G163" i="74"/>
  <c r="J163" i="74" s="1"/>
  <c r="G164" i="74"/>
  <c r="J164" i="74" s="1"/>
  <c r="G165" i="74"/>
  <c r="J165" i="74" s="1"/>
  <c r="G166" i="74"/>
  <c r="J166" i="74" s="1"/>
  <c r="G167" i="74"/>
  <c r="J167" i="74" s="1"/>
  <c r="G168" i="74"/>
  <c r="J168" i="74" s="1"/>
  <c r="G169" i="74"/>
  <c r="J169" i="74" s="1"/>
  <c r="G170" i="74"/>
  <c r="J170" i="74" s="1"/>
  <c r="G171" i="74"/>
  <c r="J171" i="74" s="1"/>
  <c r="G172" i="74"/>
  <c r="J172" i="74" s="1"/>
  <c r="G175" i="74"/>
  <c r="J175" i="74" s="1"/>
  <c r="G176" i="74"/>
  <c r="J176" i="74" s="1"/>
  <c r="G177" i="74"/>
  <c r="J177" i="74" s="1"/>
  <c r="G178" i="74"/>
  <c r="J178" i="74" s="1"/>
  <c r="G179" i="74"/>
  <c r="J179" i="74" s="1"/>
  <c r="G180" i="74"/>
  <c r="J180" i="74" s="1"/>
  <c r="G181" i="74"/>
  <c r="J181" i="74" s="1"/>
  <c r="G182" i="74"/>
  <c r="J182" i="74" s="1"/>
  <c r="G183" i="74"/>
  <c r="J183" i="74" s="1"/>
  <c r="G184" i="74"/>
  <c r="J184" i="74" s="1"/>
  <c r="G185" i="74"/>
  <c r="J185" i="74" s="1"/>
  <c r="G186" i="74"/>
  <c r="J186" i="74" s="1"/>
  <c r="E186" i="8" s="1"/>
  <c r="G190" i="74"/>
  <c r="J190" i="74" s="1"/>
  <c r="G191" i="74"/>
  <c r="J191" i="74" s="1"/>
  <c r="G192" i="74"/>
  <c r="J192" i="74" s="1"/>
  <c r="G193" i="74"/>
  <c r="J193" i="74" s="1"/>
  <c r="G194" i="74"/>
  <c r="J194" i="74" s="1"/>
  <c r="G195" i="74"/>
  <c r="J195" i="74" s="1"/>
  <c r="G196" i="74"/>
  <c r="J196" i="74" s="1"/>
  <c r="G197" i="74"/>
  <c r="J197" i="74" s="1"/>
  <c r="G198" i="74"/>
  <c r="J198" i="74" s="1"/>
  <c r="G199" i="74"/>
  <c r="J199" i="74" s="1"/>
  <c r="G200" i="74"/>
  <c r="J200" i="74" s="1"/>
  <c r="G201" i="74"/>
  <c r="J201" i="74" s="1"/>
  <c r="G202" i="74"/>
  <c r="J202" i="74" s="1"/>
  <c r="G203" i="74"/>
  <c r="J203" i="74" s="1"/>
  <c r="G204" i="74"/>
  <c r="J204" i="74" s="1"/>
  <c r="G205" i="74"/>
  <c r="J205" i="74" s="1"/>
  <c r="G206" i="74"/>
  <c r="J206" i="74" s="1"/>
  <c r="G208" i="74"/>
  <c r="J208" i="74" s="1"/>
  <c r="G209" i="74"/>
  <c r="J209" i="74" s="1"/>
  <c r="G210" i="74"/>
  <c r="J210" i="74" s="1"/>
  <c r="G211" i="74"/>
  <c r="J211" i="74" s="1"/>
  <c r="G212" i="74"/>
  <c r="J212" i="74" s="1"/>
  <c r="G213" i="74"/>
  <c r="J213" i="74" s="1"/>
  <c r="G214" i="74"/>
  <c r="J214" i="74" s="1"/>
  <c r="G215" i="74"/>
  <c r="J215" i="74" s="1"/>
  <c r="G216" i="74"/>
  <c r="J216" i="74" s="1"/>
  <c r="G217" i="74"/>
  <c r="J217" i="74" s="1"/>
  <c r="G218" i="74"/>
  <c r="J218" i="74" s="1"/>
  <c r="G219" i="74"/>
  <c r="J219" i="74" s="1"/>
  <c r="G220" i="74"/>
  <c r="J220" i="74" s="1"/>
  <c r="G221" i="74"/>
  <c r="J221" i="74" s="1"/>
  <c r="G222" i="74"/>
  <c r="J222" i="74" s="1"/>
  <c r="G223" i="74"/>
  <c r="J223" i="74" s="1"/>
  <c r="G224" i="74"/>
  <c r="J224" i="74" s="1"/>
  <c r="G225" i="74"/>
  <c r="J225" i="74" s="1"/>
  <c r="G226" i="74"/>
  <c r="J226" i="74" s="1"/>
  <c r="G227" i="74"/>
  <c r="J227" i="74" s="1"/>
  <c r="G228" i="74"/>
  <c r="J228" i="74" s="1"/>
  <c r="G229" i="74"/>
  <c r="J229" i="74" s="1"/>
  <c r="G230" i="74"/>
  <c r="J230" i="74" s="1"/>
  <c r="G231" i="74"/>
  <c r="J231" i="74" s="1"/>
  <c r="G232" i="74"/>
  <c r="J232" i="74" s="1"/>
  <c r="G233" i="74"/>
  <c r="J233" i="74" s="1"/>
  <c r="G234" i="74"/>
  <c r="J234" i="74" s="1"/>
  <c r="G248" i="74"/>
  <c r="J248" i="74" s="1"/>
  <c r="G254" i="74"/>
  <c r="J254" i="74" s="1"/>
  <c r="G255" i="74"/>
  <c r="J255" i="74" s="1"/>
  <c r="G256" i="74"/>
  <c r="J256" i="74" s="1"/>
  <c r="G258" i="74"/>
  <c r="J258" i="74" s="1"/>
  <c r="G173" i="74"/>
  <c r="J173" i="74" s="1"/>
  <c r="G82" i="74"/>
  <c r="J82" i="74" s="1"/>
  <c r="G103" i="74"/>
  <c r="J103" i="74" s="1"/>
  <c r="E103" i="8" s="1"/>
  <c r="G104" i="74"/>
  <c r="J104" i="74" s="1"/>
  <c r="AA36" i="8"/>
  <c r="N267" i="107"/>
  <c r="N264" i="107"/>
  <c r="M261" i="107"/>
  <c r="N267" i="106"/>
  <c r="N264" i="106"/>
  <c r="M261" i="106"/>
  <c r="N267" i="105"/>
  <c r="N264" i="105"/>
  <c r="M261" i="105"/>
  <c r="N267" i="104"/>
  <c r="N264" i="104"/>
  <c r="M261" i="104"/>
  <c r="N267" i="103"/>
  <c r="N264" i="103"/>
  <c r="M261" i="103"/>
  <c r="N267" i="102"/>
  <c r="N264" i="102"/>
  <c r="M261" i="102"/>
  <c r="N267" i="101"/>
  <c r="N264" i="101"/>
  <c r="M261" i="101"/>
  <c r="N267" i="100"/>
  <c r="N264" i="100"/>
  <c r="M261" i="100"/>
  <c r="N267" i="99"/>
  <c r="N264" i="99"/>
  <c r="M261" i="99"/>
  <c r="N267" i="98"/>
  <c r="N264" i="98"/>
  <c r="M261" i="98"/>
  <c r="N267" i="97"/>
  <c r="N264" i="97"/>
  <c r="M261" i="97"/>
  <c r="N267" i="96"/>
  <c r="N264" i="96"/>
  <c r="M261" i="96"/>
  <c r="N267" i="95"/>
  <c r="N264" i="95"/>
  <c r="M261" i="95"/>
  <c r="N267" i="94"/>
  <c r="N264" i="94"/>
  <c r="M261" i="94"/>
  <c r="N267" i="93"/>
  <c r="N264" i="93"/>
  <c r="M261" i="93"/>
  <c r="N267" i="92"/>
  <c r="N264" i="92"/>
  <c r="M261" i="92"/>
  <c r="N267" i="91"/>
  <c r="N264" i="91"/>
  <c r="M261" i="91"/>
  <c r="N267" i="90"/>
  <c r="N264" i="90"/>
  <c r="M261" i="90"/>
  <c r="N267" i="89"/>
  <c r="N264" i="89"/>
  <c r="M261" i="89"/>
  <c r="N267" i="88"/>
  <c r="N264" i="88"/>
  <c r="M261" i="88"/>
  <c r="N267" i="87"/>
  <c r="N264" i="87"/>
  <c r="M261" i="87"/>
  <c r="N267" i="86"/>
  <c r="N264" i="86"/>
  <c r="M261" i="86"/>
  <c r="N267" i="85"/>
  <c r="N264" i="85"/>
  <c r="M261" i="85"/>
  <c r="N267" i="84"/>
  <c r="N264" i="84"/>
  <c r="M261" i="84"/>
  <c r="N267" i="83"/>
  <c r="N264" i="83"/>
  <c r="W11" i="8" s="1"/>
  <c r="M261" i="83"/>
  <c r="N267" i="82"/>
  <c r="N264" i="82"/>
  <c r="M261" i="82"/>
  <c r="N267" i="81"/>
  <c r="N264" i="81"/>
  <c r="M261" i="81"/>
  <c r="N267" i="80"/>
  <c r="N264" i="80"/>
  <c r="M261" i="80"/>
  <c r="N267" i="79"/>
  <c r="N264" i="79"/>
  <c r="M261" i="79"/>
  <c r="N264" i="78"/>
  <c r="M261" i="78"/>
  <c r="N264" i="77"/>
  <c r="M261" i="77"/>
  <c r="M76" i="107"/>
  <c r="P76" i="107" s="1"/>
  <c r="M207" i="107"/>
  <c r="P207" i="107" s="1"/>
  <c r="M189" i="107"/>
  <c r="P189" i="107" s="1"/>
  <c r="M188" i="107"/>
  <c r="P188" i="107" s="1"/>
  <c r="M187" i="107"/>
  <c r="P187" i="107" s="1"/>
  <c r="M105" i="107"/>
  <c r="P105" i="107" s="1"/>
  <c r="M104" i="107"/>
  <c r="P104" i="107" s="1"/>
  <c r="M103" i="107"/>
  <c r="P103" i="107" s="1"/>
  <c r="M82" i="107"/>
  <c r="P82" i="107" s="1"/>
  <c r="M173" i="107"/>
  <c r="P173" i="107" s="1"/>
  <c r="M258" i="107"/>
  <c r="P258" i="107" s="1"/>
  <c r="M256" i="107"/>
  <c r="P256" i="107" s="1"/>
  <c r="M255" i="107"/>
  <c r="P255" i="107" s="1"/>
  <c r="M254" i="107"/>
  <c r="P254" i="107" s="1"/>
  <c r="M248" i="107"/>
  <c r="P248" i="107" s="1"/>
  <c r="M234" i="107"/>
  <c r="P234" i="107" s="1"/>
  <c r="M233" i="107"/>
  <c r="P233" i="107" s="1"/>
  <c r="M232" i="107"/>
  <c r="P232" i="107" s="1"/>
  <c r="M231" i="107"/>
  <c r="P231" i="107" s="1"/>
  <c r="M230" i="107"/>
  <c r="P230" i="107" s="1"/>
  <c r="M229" i="107"/>
  <c r="P229" i="107" s="1"/>
  <c r="M228" i="107"/>
  <c r="P228" i="107" s="1"/>
  <c r="M227" i="107"/>
  <c r="P227" i="107" s="1"/>
  <c r="M226" i="107"/>
  <c r="P226" i="107" s="1"/>
  <c r="M225" i="107"/>
  <c r="P225" i="107" s="1"/>
  <c r="M224" i="107"/>
  <c r="P224" i="107" s="1"/>
  <c r="M223" i="107"/>
  <c r="P223" i="107" s="1"/>
  <c r="M222" i="107"/>
  <c r="P222" i="107" s="1"/>
  <c r="M221" i="107"/>
  <c r="P221" i="107" s="1"/>
  <c r="M220" i="107"/>
  <c r="P220" i="107" s="1"/>
  <c r="M219" i="107"/>
  <c r="P219" i="107" s="1"/>
  <c r="M218" i="107"/>
  <c r="P218" i="107" s="1"/>
  <c r="M217" i="107"/>
  <c r="P217" i="107" s="1"/>
  <c r="M216" i="107"/>
  <c r="P216" i="107" s="1"/>
  <c r="M215" i="107"/>
  <c r="P215" i="107" s="1"/>
  <c r="M214" i="107"/>
  <c r="P214" i="107" s="1"/>
  <c r="M213" i="107"/>
  <c r="P213" i="107" s="1"/>
  <c r="M212" i="107"/>
  <c r="P212" i="107" s="1"/>
  <c r="M211" i="107"/>
  <c r="P211" i="107" s="1"/>
  <c r="M210" i="107"/>
  <c r="P210" i="107" s="1"/>
  <c r="M209" i="107"/>
  <c r="P209" i="107" s="1"/>
  <c r="M208" i="107"/>
  <c r="P208" i="107" s="1"/>
  <c r="M206" i="107"/>
  <c r="P206" i="107" s="1"/>
  <c r="M205" i="107"/>
  <c r="P205" i="107" s="1"/>
  <c r="M204" i="107"/>
  <c r="P204" i="107" s="1"/>
  <c r="M203" i="107"/>
  <c r="P203" i="107" s="1"/>
  <c r="M202" i="107"/>
  <c r="P202" i="107" s="1"/>
  <c r="M201" i="107"/>
  <c r="P201" i="107" s="1"/>
  <c r="M200" i="107"/>
  <c r="P200" i="107" s="1"/>
  <c r="M199" i="107"/>
  <c r="P199" i="107" s="1"/>
  <c r="M198" i="107"/>
  <c r="P198" i="107" s="1"/>
  <c r="M197" i="107"/>
  <c r="P197" i="107" s="1"/>
  <c r="M196" i="107"/>
  <c r="P196" i="107" s="1"/>
  <c r="M195" i="107"/>
  <c r="P195" i="107" s="1"/>
  <c r="M194" i="107"/>
  <c r="P194" i="107" s="1"/>
  <c r="M193" i="107"/>
  <c r="P193" i="107" s="1"/>
  <c r="M192" i="107"/>
  <c r="P192" i="107" s="1"/>
  <c r="M191" i="107"/>
  <c r="P191" i="107" s="1"/>
  <c r="M190" i="107"/>
  <c r="P190" i="107" s="1"/>
  <c r="M186" i="107"/>
  <c r="P186" i="107" s="1"/>
  <c r="M185" i="107"/>
  <c r="P185" i="107" s="1"/>
  <c r="M184" i="107"/>
  <c r="P184" i="107" s="1"/>
  <c r="M183" i="107"/>
  <c r="P183" i="107" s="1"/>
  <c r="M182" i="107"/>
  <c r="P182" i="107" s="1"/>
  <c r="M181" i="107"/>
  <c r="P181" i="107" s="1"/>
  <c r="M180" i="107"/>
  <c r="P180" i="107" s="1"/>
  <c r="M179" i="107"/>
  <c r="P179" i="107" s="1"/>
  <c r="M178" i="107"/>
  <c r="P178" i="107" s="1"/>
  <c r="M177" i="107"/>
  <c r="P177" i="107" s="1"/>
  <c r="M176" i="107"/>
  <c r="P176" i="107" s="1"/>
  <c r="M175" i="107"/>
  <c r="P175" i="107" s="1"/>
  <c r="M172" i="107"/>
  <c r="P172" i="107" s="1"/>
  <c r="M171" i="107"/>
  <c r="P171" i="107" s="1"/>
  <c r="M170" i="107"/>
  <c r="P170" i="107" s="1"/>
  <c r="M169" i="107"/>
  <c r="P169" i="107" s="1"/>
  <c r="M168" i="107"/>
  <c r="P168" i="107" s="1"/>
  <c r="M167" i="107"/>
  <c r="P167" i="107" s="1"/>
  <c r="M166" i="107"/>
  <c r="P166" i="107" s="1"/>
  <c r="M165" i="107"/>
  <c r="P165" i="107" s="1"/>
  <c r="M164" i="107"/>
  <c r="P164" i="107" s="1"/>
  <c r="M163" i="107"/>
  <c r="P163" i="107" s="1"/>
  <c r="M162" i="107"/>
  <c r="P162" i="107" s="1"/>
  <c r="M161" i="107"/>
  <c r="P161" i="107" s="1"/>
  <c r="M160" i="107"/>
  <c r="P160" i="107" s="1"/>
  <c r="M159" i="107"/>
  <c r="P159" i="107" s="1"/>
  <c r="M158" i="107"/>
  <c r="P158" i="107" s="1"/>
  <c r="M157" i="107"/>
  <c r="P157" i="107" s="1"/>
  <c r="M156" i="107"/>
  <c r="P156" i="107" s="1"/>
  <c r="M155" i="107"/>
  <c r="P155" i="107" s="1"/>
  <c r="M154" i="107"/>
  <c r="P154" i="107" s="1"/>
  <c r="M153" i="107"/>
  <c r="P153" i="107" s="1"/>
  <c r="M152" i="107"/>
  <c r="P152" i="107" s="1"/>
  <c r="M151" i="107"/>
  <c r="P151" i="107" s="1"/>
  <c r="M150" i="107"/>
  <c r="P150" i="107" s="1"/>
  <c r="M149" i="107"/>
  <c r="P149" i="107" s="1"/>
  <c r="M148" i="107"/>
  <c r="P148" i="107" s="1"/>
  <c r="M147" i="107"/>
  <c r="P147" i="107" s="1"/>
  <c r="M146" i="107"/>
  <c r="P146" i="107" s="1"/>
  <c r="M145" i="107"/>
  <c r="P145" i="107" s="1"/>
  <c r="M144" i="107"/>
  <c r="P144" i="107" s="1"/>
  <c r="M143" i="107"/>
  <c r="P143" i="107" s="1"/>
  <c r="M142" i="107"/>
  <c r="P142" i="107" s="1"/>
  <c r="M141" i="107"/>
  <c r="P141" i="107" s="1"/>
  <c r="M140" i="107"/>
  <c r="P140" i="107" s="1"/>
  <c r="M139" i="107"/>
  <c r="P139" i="107" s="1"/>
  <c r="M138" i="107"/>
  <c r="P138" i="107" s="1"/>
  <c r="M137" i="107"/>
  <c r="P137" i="107" s="1"/>
  <c r="M136" i="107"/>
  <c r="P136" i="107" s="1"/>
  <c r="M135" i="107"/>
  <c r="P135" i="107" s="1"/>
  <c r="M134" i="107"/>
  <c r="P134" i="107" s="1"/>
  <c r="M133" i="107"/>
  <c r="P133" i="107" s="1"/>
  <c r="M132" i="107"/>
  <c r="P132" i="107" s="1"/>
  <c r="M131" i="107"/>
  <c r="P131" i="107" s="1"/>
  <c r="M130" i="107"/>
  <c r="P130" i="107" s="1"/>
  <c r="M129" i="107"/>
  <c r="P129" i="107" s="1"/>
  <c r="M128" i="107"/>
  <c r="P128" i="107" s="1"/>
  <c r="M127" i="107"/>
  <c r="P127" i="107" s="1"/>
  <c r="M126" i="107"/>
  <c r="P126" i="107" s="1"/>
  <c r="M125" i="107"/>
  <c r="P125" i="107" s="1"/>
  <c r="M124" i="107"/>
  <c r="P124" i="107" s="1"/>
  <c r="M123" i="107"/>
  <c r="P123" i="107" s="1"/>
  <c r="M122" i="107"/>
  <c r="P122" i="107" s="1"/>
  <c r="M121" i="107"/>
  <c r="P121" i="107" s="1"/>
  <c r="M120" i="107"/>
  <c r="P120" i="107" s="1"/>
  <c r="M119" i="107"/>
  <c r="P119" i="107" s="1"/>
  <c r="M118" i="107"/>
  <c r="P118" i="107" s="1"/>
  <c r="M117" i="107"/>
  <c r="P117" i="107" s="1"/>
  <c r="M116" i="107"/>
  <c r="P116" i="107" s="1"/>
  <c r="M115" i="107"/>
  <c r="P115" i="107" s="1"/>
  <c r="M114" i="107"/>
  <c r="P114" i="107" s="1"/>
  <c r="M113" i="107"/>
  <c r="P113" i="107" s="1"/>
  <c r="M112" i="107"/>
  <c r="P112" i="107" s="1"/>
  <c r="M111" i="107"/>
  <c r="P111" i="107" s="1"/>
  <c r="M110" i="107"/>
  <c r="P110" i="107" s="1"/>
  <c r="M109" i="107"/>
  <c r="P109" i="107" s="1"/>
  <c r="M108" i="107"/>
  <c r="P108" i="107" s="1"/>
  <c r="M107" i="107"/>
  <c r="P107" i="107" s="1"/>
  <c r="M106" i="107"/>
  <c r="P106" i="107" s="1"/>
  <c r="M101" i="107"/>
  <c r="P101" i="107" s="1"/>
  <c r="M100" i="107"/>
  <c r="P100" i="107" s="1"/>
  <c r="M99" i="107"/>
  <c r="P99" i="107" s="1"/>
  <c r="M98" i="107"/>
  <c r="P98" i="107" s="1"/>
  <c r="M97" i="107"/>
  <c r="P97" i="107" s="1"/>
  <c r="M96" i="107"/>
  <c r="P96" i="107" s="1"/>
  <c r="M95" i="107"/>
  <c r="P95" i="107" s="1"/>
  <c r="M93" i="107"/>
  <c r="P93" i="107" s="1"/>
  <c r="M92" i="107"/>
  <c r="P92" i="107" s="1"/>
  <c r="M91" i="107"/>
  <c r="P91" i="107" s="1"/>
  <c r="M90" i="107"/>
  <c r="P90" i="107" s="1"/>
  <c r="M89" i="107"/>
  <c r="P89" i="107" s="1"/>
  <c r="M86" i="107"/>
  <c r="P86" i="107" s="1"/>
  <c r="M85" i="107"/>
  <c r="P85" i="107" s="1"/>
  <c r="M84" i="107"/>
  <c r="P84" i="107" s="1"/>
  <c r="M83" i="107"/>
  <c r="P83" i="107" s="1"/>
  <c r="M81" i="107"/>
  <c r="P81" i="107" s="1"/>
  <c r="M80" i="107"/>
  <c r="P80" i="107" s="1"/>
  <c r="M79" i="107"/>
  <c r="P79" i="107" s="1"/>
  <c r="M78" i="107"/>
  <c r="P78" i="107" s="1"/>
  <c r="M77" i="107"/>
  <c r="P77" i="107" s="1"/>
  <c r="M75" i="107"/>
  <c r="P75" i="107" s="1"/>
  <c r="M74" i="107"/>
  <c r="P74" i="107" s="1"/>
  <c r="M73" i="107"/>
  <c r="P73" i="107" s="1"/>
  <c r="M72" i="107"/>
  <c r="P72" i="107" s="1"/>
  <c r="M71" i="107"/>
  <c r="P71" i="107" s="1"/>
  <c r="M70" i="107"/>
  <c r="P70" i="107" s="1"/>
  <c r="M69" i="107"/>
  <c r="P69" i="107" s="1"/>
  <c r="M68" i="107"/>
  <c r="P68" i="107" s="1"/>
  <c r="M67" i="107"/>
  <c r="P67" i="107" s="1"/>
  <c r="M66" i="107"/>
  <c r="P66" i="107" s="1"/>
  <c r="M65" i="107"/>
  <c r="P65" i="107" s="1"/>
  <c r="M64" i="107"/>
  <c r="P64" i="107" s="1"/>
  <c r="M63" i="107"/>
  <c r="P63" i="107" s="1"/>
  <c r="M62" i="107"/>
  <c r="P62" i="107" s="1"/>
  <c r="M61" i="107"/>
  <c r="P61" i="107" s="1"/>
  <c r="M60" i="107"/>
  <c r="P60" i="107" s="1"/>
  <c r="M59" i="107"/>
  <c r="P59" i="107" s="1"/>
  <c r="M58" i="107"/>
  <c r="P58" i="107" s="1"/>
  <c r="M57" i="107"/>
  <c r="P57" i="107" s="1"/>
  <c r="M56" i="107"/>
  <c r="P56" i="107" s="1"/>
  <c r="M55" i="107"/>
  <c r="P55" i="107" s="1"/>
  <c r="M54" i="107"/>
  <c r="P54" i="107" s="1"/>
  <c r="M53" i="107"/>
  <c r="P53" i="107" s="1"/>
  <c r="M52" i="107"/>
  <c r="P52" i="107" s="1"/>
  <c r="M51" i="107"/>
  <c r="P51" i="107" s="1"/>
  <c r="M50" i="107"/>
  <c r="P50" i="107" s="1"/>
  <c r="M49" i="107"/>
  <c r="P49" i="107" s="1"/>
  <c r="M48" i="107"/>
  <c r="P48" i="107" s="1"/>
  <c r="M47" i="107"/>
  <c r="P47" i="107" s="1"/>
  <c r="M46" i="107"/>
  <c r="P46" i="107" s="1"/>
  <c r="M45" i="107"/>
  <c r="P45" i="107" s="1"/>
  <c r="M44" i="107"/>
  <c r="P44" i="107" s="1"/>
  <c r="M43" i="107"/>
  <c r="P43" i="107" s="1"/>
  <c r="M42" i="107"/>
  <c r="P42" i="107" s="1"/>
  <c r="M41" i="107"/>
  <c r="P41" i="107" s="1"/>
  <c r="M40" i="107"/>
  <c r="P40" i="107" s="1"/>
  <c r="M39" i="107"/>
  <c r="P39" i="107" s="1"/>
  <c r="M38" i="107"/>
  <c r="P38" i="107" s="1"/>
  <c r="M37" i="107"/>
  <c r="P37" i="107" s="1"/>
  <c r="M36" i="107"/>
  <c r="P36" i="107" s="1"/>
  <c r="M35" i="107"/>
  <c r="P35" i="107" s="1"/>
  <c r="M34" i="107"/>
  <c r="P34" i="107" s="1"/>
  <c r="M33" i="107"/>
  <c r="P33" i="107" s="1"/>
  <c r="M32" i="107"/>
  <c r="P32" i="107" s="1"/>
  <c r="M31" i="107"/>
  <c r="P31" i="107" s="1"/>
  <c r="M30" i="107"/>
  <c r="P30" i="107" s="1"/>
  <c r="M29" i="107"/>
  <c r="P29" i="107" s="1"/>
  <c r="M28" i="107"/>
  <c r="P28" i="107" s="1"/>
  <c r="M27" i="107"/>
  <c r="P27" i="107" s="1"/>
  <c r="M26" i="107"/>
  <c r="P26" i="107" s="1"/>
  <c r="M25" i="107"/>
  <c r="P25" i="107" s="1"/>
  <c r="M24" i="107"/>
  <c r="P24" i="107" s="1"/>
  <c r="M23" i="107"/>
  <c r="P23" i="107" s="1"/>
  <c r="M22" i="107"/>
  <c r="P22" i="107" s="1"/>
  <c r="M21" i="107"/>
  <c r="P21" i="107" s="1"/>
  <c r="M20" i="107"/>
  <c r="P20" i="107" s="1"/>
  <c r="M19" i="107"/>
  <c r="P19" i="107" s="1"/>
  <c r="M18" i="107"/>
  <c r="P18" i="107" s="1"/>
  <c r="M17" i="107"/>
  <c r="P17" i="107" s="1"/>
  <c r="M16" i="107"/>
  <c r="P16" i="107" s="1"/>
  <c r="M15" i="107"/>
  <c r="P15" i="107" s="1"/>
  <c r="M14" i="107"/>
  <c r="P14" i="107" s="1"/>
  <c r="M13" i="107"/>
  <c r="P13" i="107" s="1"/>
  <c r="M12" i="107"/>
  <c r="P12" i="107" s="1"/>
  <c r="M11" i="107"/>
  <c r="P11" i="107" s="1"/>
  <c r="M10" i="107"/>
  <c r="P10" i="107" s="1"/>
  <c r="M9" i="107"/>
  <c r="P9" i="107" s="1"/>
  <c r="M8" i="107"/>
  <c r="P8" i="107" s="1"/>
  <c r="M7" i="107"/>
  <c r="P7" i="107" s="1"/>
  <c r="M6" i="107"/>
  <c r="P6" i="107" s="1"/>
  <c r="M5" i="107"/>
  <c r="P5" i="107" s="1"/>
  <c r="M76" i="106"/>
  <c r="P76" i="106" s="1"/>
  <c r="M207" i="106"/>
  <c r="P207" i="106" s="1"/>
  <c r="M189" i="106"/>
  <c r="P189" i="106" s="1"/>
  <c r="M188" i="106"/>
  <c r="P188" i="106" s="1"/>
  <c r="M187" i="106"/>
  <c r="P187" i="106" s="1"/>
  <c r="M105" i="106"/>
  <c r="P105" i="106" s="1"/>
  <c r="M104" i="106"/>
  <c r="P104" i="106" s="1"/>
  <c r="M103" i="106"/>
  <c r="P103" i="106" s="1"/>
  <c r="M82" i="106"/>
  <c r="P82" i="106" s="1"/>
  <c r="M173" i="106"/>
  <c r="P173" i="106" s="1"/>
  <c r="M258" i="106"/>
  <c r="P258" i="106" s="1"/>
  <c r="M256" i="106"/>
  <c r="P256" i="106" s="1"/>
  <c r="M255" i="106"/>
  <c r="P255" i="106" s="1"/>
  <c r="M254" i="106"/>
  <c r="P254" i="106" s="1"/>
  <c r="M248" i="106"/>
  <c r="P248" i="106" s="1"/>
  <c r="M234" i="106"/>
  <c r="P234" i="106" s="1"/>
  <c r="M233" i="106"/>
  <c r="P233" i="106" s="1"/>
  <c r="M232" i="106"/>
  <c r="P232" i="106" s="1"/>
  <c r="M231" i="106"/>
  <c r="P231" i="106" s="1"/>
  <c r="M230" i="106"/>
  <c r="P230" i="106" s="1"/>
  <c r="M229" i="106"/>
  <c r="P229" i="106" s="1"/>
  <c r="M228" i="106"/>
  <c r="P228" i="106" s="1"/>
  <c r="M227" i="106"/>
  <c r="P227" i="106" s="1"/>
  <c r="M226" i="106"/>
  <c r="P226" i="106" s="1"/>
  <c r="M225" i="106"/>
  <c r="P225" i="106" s="1"/>
  <c r="M224" i="106"/>
  <c r="P224" i="106" s="1"/>
  <c r="M223" i="106"/>
  <c r="P223" i="106" s="1"/>
  <c r="M222" i="106"/>
  <c r="P222" i="106" s="1"/>
  <c r="M221" i="106"/>
  <c r="P221" i="106" s="1"/>
  <c r="M220" i="106"/>
  <c r="P220" i="106" s="1"/>
  <c r="M219" i="106"/>
  <c r="P219" i="106" s="1"/>
  <c r="M218" i="106"/>
  <c r="P218" i="106" s="1"/>
  <c r="M217" i="106"/>
  <c r="P217" i="106" s="1"/>
  <c r="M216" i="106"/>
  <c r="P216" i="106" s="1"/>
  <c r="M215" i="106"/>
  <c r="P215" i="106" s="1"/>
  <c r="M214" i="106"/>
  <c r="P214" i="106" s="1"/>
  <c r="M213" i="106"/>
  <c r="P213" i="106" s="1"/>
  <c r="M212" i="106"/>
  <c r="P212" i="106" s="1"/>
  <c r="M211" i="106"/>
  <c r="P211" i="106" s="1"/>
  <c r="M210" i="106"/>
  <c r="P210" i="106" s="1"/>
  <c r="M209" i="106"/>
  <c r="P209" i="106" s="1"/>
  <c r="M208" i="106"/>
  <c r="P208" i="106" s="1"/>
  <c r="M206" i="106"/>
  <c r="P206" i="106" s="1"/>
  <c r="M205" i="106"/>
  <c r="P205" i="106" s="1"/>
  <c r="M204" i="106"/>
  <c r="P204" i="106" s="1"/>
  <c r="M203" i="106"/>
  <c r="P203" i="106" s="1"/>
  <c r="M202" i="106"/>
  <c r="P202" i="106" s="1"/>
  <c r="M201" i="106"/>
  <c r="P201" i="106" s="1"/>
  <c r="M200" i="106"/>
  <c r="P200" i="106" s="1"/>
  <c r="M199" i="106"/>
  <c r="P199" i="106" s="1"/>
  <c r="M198" i="106"/>
  <c r="P198" i="106" s="1"/>
  <c r="M197" i="106"/>
  <c r="P197" i="106" s="1"/>
  <c r="M196" i="106"/>
  <c r="P196" i="106" s="1"/>
  <c r="M195" i="106"/>
  <c r="P195" i="106" s="1"/>
  <c r="M194" i="106"/>
  <c r="P194" i="106" s="1"/>
  <c r="M193" i="106"/>
  <c r="P193" i="106" s="1"/>
  <c r="M192" i="106"/>
  <c r="P192" i="106" s="1"/>
  <c r="M191" i="106"/>
  <c r="P191" i="106" s="1"/>
  <c r="M190" i="106"/>
  <c r="P190" i="106" s="1"/>
  <c r="M186" i="106"/>
  <c r="P186" i="106" s="1"/>
  <c r="M185" i="106"/>
  <c r="P185" i="106" s="1"/>
  <c r="M184" i="106"/>
  <c r="P184" i="106" s="1"/>
  <c r="M183" i="106"/>
  <c r="P183" i="106" s="1"/>
  <c r="M182" i="106"/>
  <c r="P182" i="106" s="1"/>
  <c r="M181" i="106"/>
  <c r="P181" i="106" s="1"/>
  <c r="M180" i="106"/>
  <c r="P180" i="106" s="1"/>
  <c r="M179" i="106"/>
  <c r="P179" i="106" s="1"/>
  <c r="M178" i="106"/>
  <c r="P178" i="106" s="1"/>
  <c r="M177" i="106"/>
  <c r="P177" i="106" s="1"/>
  <c r="M176" i="106"/>
  <c r="P176" i="106" s="1"/>
  <c r="M175" i="106"/>
  <c r="P175" i="106" s="1"/>
  <c r="M172" i="106"/>
  <c r="P172" i="106" s="1"/>
  <c r="M171" i="106"/>
  <c r="P171" i="106" s="1"/>
  <c r="M170" i="106"/>
  <c r="P170" i="106" s="1"/>
  <c r="M169" i="106"/>
  <c r="P169" i="106" s="1"/>
  <c r="M168" i="106"/>
  <c r="P168" i="106" s="1"/>
  <c r="M167" i="106"/>
  <c r="P167" i="106" s="1"/>
  <c r="M166" i="106"/>
  <c r="P166" i="106" s="1"/>
  <c r="M165" i="106"/>
  <c r="P165" i="106" s="1"/>
  <c r="M164" i="106"/>
  <c r="P164" i="106" s="1"/>
  <c r="M163" i="106"/>
  <c r="P163" i="106" s="1"/>
  <c r="M162" i="106"/>
  <c r="P162" i="106" s="1"/>
  <c r="M161" i="106"/>
  <c r="P161" i="106" s="1"/>
  <c r="M160" i="106"/>
  <c r="P160" i="106" s="1"/>
  <c r="M159" i="106"/>
  <c r="P159" i="106" s="1"/>
  <c r="M158" i="106"/>
  <c r="P158" i="106" s="1"/>
  <c r="M157" i="106"/>
  <c r="P157" i="106" s="1"/>
  <c r="M156" i="106"/>
  <c r="P156" i="106" s="1"/>
  <c r="M155" i="106"/>
  <c r="P155" i="106" s="1"/>
  <c r="M154" i="106"/>
  <c r="P154" i="106" s="1"/>
  <c r="M153" i="106"/>
  <c r="P153" i="106" s="1"/>
  <c r="M152" i="106"/>
  <c r="P152" i="106" s="1"/>
  <c r="M151" i="106"/>
  <c r="P151" i="106" s="1"/>
  <c r="M150" i="106"/>
  <c r="P150" i="106" s="1"/>
  <c r="M149" i="106"/>
  <c r="P149" i="106" s="1"/>
  <c r="M148" i="106"/>
  <c r="P148" i="106" s="1"/>
  <c r="M147" i="106"/>
  <c r="P147" i="106" s="1"/>
  <c r="M146" i="106"/>
  <c r="P146" i="106" s="1"/>
  <c r="M145" i="106"/>
  <c r="P145" i="106" s="1"/>
  <c r="M144" i="106"/>
  <c r="P144" i="106" s="1"/>
  <c r="M143" i="106"/>
  <c r="P143" i="106" s="1"/>
  <c r="M142" i="106"/>
  <c r="P142" i="106" s="1"/>
  <c r="M141" i="106"/>
  <c r="P141" i="106" s="1"/>
  <c r="M140" i="106"/>
  <c r="P140" i="106" s="1"/>
  <c r="M139" i="106"/>
  <c r="P139" i="106" s="1"/>
  <c r="M138" i="106"/>
  <c r="P138" i="106" s="1"/>
  <c r="M137" i="106"/>
  <c r="P137" i="106" s="1"/>
  <c r="M136" i="106"/>
  <c r="P136" i="106" s="1"/>
  <c r="M135" i="106"/>
  <c r="P135" i="106" s="1"/>
  <c r="M134" i="106"/>
  <c r="P134" i="106" s="1"/>
  <c r="M133" i="106"/>
  <c r="P133" i="106" s="1"/>
  <c r="M132" i="106"/>
  <c r="P132" i="106" s="1"/>
  <c r="M131" i="106"/>
  <c r="P131" i="106" s="1"/>
  <c r="M130" i="106"/>
  <c r="P130" i="106" s="1"/>
  <c r="M129" i="106"/>
  <c r="P129" i="106" s="1"/>
  <c r="M128" i="106"/>
  <c r="P128" i="106" s="1"/>
  <c r="M127" i="106"/>
  <c r="P127" i="106" s="1"/>
  <c r="M126" i="106"/>
  <c r="P126" i="106" s="1"/>
  <c r="M125" i="106"/>
  <c r="P125" i="106" s="1"/>
  <c r="M124" i="106"/>
  <c r="P124" i="106" s="1"/>
  <c r="M123" i="106"/>
  <c r="P123" i="106" s="1"/>
  <c r="M122" i="106"/>
  <c r="P122" i="106" s="1"/>
  <c r="M121" i="106"/>
  <c r="P121" i="106" s="1"/>
  <c r="M120" i="106"/>
  <c r="P120" i="106" s="1"/>
  <c r="M119" i="106"/>
  <c r="P119" i="106" s="1"/>
  <c r="M118" i="106"/>
  <c r="P118" i="106" s="1"/>
  <c r="M117" i="106"/>
  <c r="P117" i="106" s="1"/>
  <c r="M116" i="106"/>
  <c r="P116" i="106" s="1"/>
  <c r="M115" i="106"/>
  <c r="P115" i="106" s="1"/>
  <c r="M114" i="106"/>
  <c r="P114" i="106" s="1"/>
  <c r="M113" i="106"/>
  <c r="P113" i="106" s="1"/>
  <c r="M112" i="106"/>
  <c r="P112" i="106" s="1"/>
  <c r="M111" i="106"/>
  <c r="P111" i="106" s="1"/>
  <c r="M110" i="106"/>
  <c r="P110" i="106" s="1"/>
  <c r="M109" i="106"/>
  <c r="P109" i="106" s="1"/>
  <c r="M108" i="106"/>
  <c r="P108" i="106" s="1"/>
  <c r="M107" i="106"/>
  <c r="P107" i="106" s="1"/>
  <c r="M106" i="106"/>
  <c r="P106" i="106" s="1"/>
  <c r="M101" i="106"/>
  <c r="P101" i="106" s="1"/>
  <c r="M100" i="106"/>
  <c r="P100" i="106" s="1"/>
  <c r="M99" i="106"/>
  <c r="P99" i="106" s="1"/>
  <c r="M98" i="106"/>
  <c r="P98" i="106" s="1"/>
  <c r="M97" i="106"/>
  <c r="P97" i="106" s="1"/>
  <c r="M96" i="106"/>
  <c r="P96" i="106" s="1"/>
  <c r="M95" i="106"/>
  <c r="P95" i="106" s="1"/>
  <c r="M93" i="106"/>
  <c r="P93" i="106" s="1"/>
  <c r="M92" i="106"/>
  <c r="P92" i="106" s="1"/>
  <c r="M91" i="106"/>
  <c r="P91" i="106" s="1"/>
  <c r="M90" i="106"/>
  <c r="P90" i="106" s="1"/>
  <c r="M89" i="106"/>
  <c r="P89" i="106" s="1"/>
  <c r="M86" i="106"/>
  <c r="P86" i="106" s="1"/>
  <c r="M85" i="106"/>
  <c r="P85" i="106" s="1"/>
  <c r="M84" i="106"/>
  <c r="P84" i="106" s="1"/>
  <c r="M83" i="106"/>
  <c r="P83" i="106" s="1"/>
  <c r="M81" i="106"/>
  <c r="P81" i="106" s="1"/>
  <c r="M80" i="106"/>
  <c r="P80" i="106" s="1"/>
  <c r="M79" i="106"/>
  <c r="P79" i="106" s="1"/>
  <c r="M78" i="106"/>
  <c r="P78" i="106" s="1"/>
  <c r="M77" i="106"/>
  <c r="P77" i="106" s="1"/>
  <c r="M75" i="106"/>
  <c r="P75" i="106" s="1"/>
  <c r="M74" i="106"/>
  <c r="P74" i="106" s="1"/>
  <c r="M73" i="106"/>
  <c r="P73" i="106" s="1"/>
  <c r="M72" i="106"/>
  <c r="P72" i="106" s="1"/>
  <c r="M71" i="106"/>
  <c r="P71" i="106" s="1"/>
  <c r="M70" i="106"/>
  <c r="P70" i="106" s="1"/>
  <c r="M69" i="106"/>
  <c r="P69" i="106" s="1"/>
  <c r="M68" i="106"/>
  <c r="P68" i="106" s="1"/>
  <c r="M67" i="106"/>
  <c r="P67" i="106" s="1"/>
  <c r="M66" i="106"/>
  <c r="P66" i="106" s="1"/>
  <c r="M65" i="106"/>
  <c r="P65" i="106" s="1"/>
  <c r="M64" i="106"/>
  <c r="P64" i="106" s="1"/>
  <c r="M63" i="106"/>
  <c r="P63" i="106" s="1"/>
  <c r="M62" i="106"/>
  <c r="P62" i="106" s="1"/>
  <c r="M61" i="106"/>
  <c r="P61" i="106" s="1"/>
  <c r="M60" i="106"/>
  <c r="P60" i="106" s="1"/>
  <c r="M59" i="106"/>
  <c r="P59" i="106" s="1"/>
  <c r="M58" i="106"/>
  <c r="P58" i="106" s="1"/>
  <c r="M57" i="106"/>
  <c r="P57" i="106" s="1"/>
  <c r="M56" i="106"/>
  <c r="P56" i="106" s="1"/>
  <c r="M55" i="106"/>
  <c r="P55" i="106" s="1"/>
  <c r="M54" i="106"/>
  <c r="P54" i="106" s="1"/>
  <c r="M53" i="106"/>
  <c r="P53" i="106" s="1"/>
  <c r="M52" i="106"/>
  <c r="P52" i="106" s="1"/>
  <c r="M51" i="106"/>
  <c r="P51" i="106" s="1"/>
  <c r="M50" i="106"/>
  <c r="P50" i="106" s="1"/>
  <c r="M49" i="106"/>
  <c r="P49" i="106" s="1"/>
  <c r="M48" i="106"/>
  <c r="P48" i="106" s="1"/>
  <c r="M47" i="106"/>
  <c r="P47" i="106" s="1"/>
  <c r="M46" i="106"/>
  <c r="P46" i="106" s="1"/>
  <c r="M45" i="106"/>
  <c r="P45" i="106" s="1"/>
  <c r="M44" i="106"/>
  <c r="P44" i="106" s="1"/>
  <c r="M43" i="106"/>
  <c r="P43" i="106" s="1"/>
  <c r="M42" i="106"/>
  <c r="P42" i="106" s="1"/>
  <c r="M41" i="106"/>
  <c r="P41" i="106" s="1"/>
  <c r="M40" i="106"/>
  <c r="P40" i="106" s="1"/>
  <c r="M39" i="106"/>
  <c r="P39" i="106" s="1"/>
  <c r="M38" i="106"/>
  <c r="P38" i="106" s="1"/>
  <c r="M37" i="106"/>
  <c r="P37" i="106" s="1"/>
  <c r="M36" i="106"/>
  <c r="P36" i="106" s="1"/>
  <c r="M35" i="106"/>
  <c r="P35" i="106" s="1"/>
  <c r="M34" i="106"/>
  <c r="P34" i="106" s="1"/>
  <c r="M33" i="106"/>
  <c r="P33" i="106" s="1"/>
  <c r="M32" i="106"/>
  <c r="P32" i="106" s="1"/>
  <c r="M31" i="106"/>
  <c r="P31" i="106" s="1"/>
  <c r="M30" i="106"/>
  <c r="P30" i="106" s="1"/>
  <c r="M29" i="106"/>
  <c r="P29" i="106" s="1"/>
  <c r="M28" i="106"/>
  <c r="P28" i="106" s="1"/>
  <c r="M27" i="106"/>
  <c r="P27" i="106" s="1"/>
  <c r="M26" i="106"/>
  <c r="P26" i="106" s="1"/>
  <c r="M25" i="106"/>
  <c r="P25" i="106" s="1"/>
  <c r="M24" i="106"/>
  <c r="P24" i="106" s="1"/>
  <c r="M23" i="106"/>
  <c r="P23" i="106" s="1"/>
  <c r="M22" i="106"/>
  <c r="P22" i="106" s="1"/>
  <c r="M21" i="106"/>
  <c r="P21" i="106" s="1"/>
  <c r="M20" i="106"/>
  <c r="P20" i="106" s="1"/>
  <c r="M19" i="106"/>
  <c r="P19" i="106" s="1"/>
  <c r="M18" i="106"/>
  <c r="P18" i="106" s="1"/>
  <c r="M17" i="106"/>
  <c r="P17" i="106" s="1"/>
  <c r="M16" i="106"/>
  <c r="P16" i="106" s="1"/>
  <c r="M15" i="106"/>
  <c r="P15" i="106" s="1"/>
  <c r="M14" i="106"/>
  <c r="P14" i="106" s="1"/>
  <c r="M13" i="106"/>
  <c r="P13" i="106" s="1"/>
  <c r="M12" i="106"/>
  <c r="P12" i="106" s="1"/>
  <c r="M11" i="106"/>
  <c r="P11" i="106" s="1"/>
  <c r="M10" i="106"/>
  <c r="P10" i="106" s="1"/>
  <c r="M9" i="106"/>
  <c r="P9" i="106" s="1"/>
  <c r="M8" i="106"/>
  <c r="P8" i="106" s="1"/>
  <c r="M7" i="106"/>
  <c r="P7" i="106" s="1"/>
  <c r="P6" i="106"/>
  <c r="M5" i="106"/>
  <c r="P5" i="106" s="1"/>
  <c r="M76" i="105"/>
  <c r="P76" i="105" s="1"/>
  <c r="M207" i="105"/>
  <c r="P207" i="105" s="1"/>
  <c r="M189" i="105"/>
  <c r="P189" i="105" s="1"/>
  <c r="M188" i="105"/>
  <c r="P188" i="105" s="1"/>
  <c r="M187" i="105"/>
  <c r="P187" i="105" s="1"/>
  <c r="M105" i="105"/>
  <c r="P105" i="105" s="1"/>
  <c r="M104" i="105"/>
  <c r="P104" i="105" s="1"/>
  <c r="M103" i="105"/>
  <c r="P103" i="105" s="1"/>
  <c r="M82" i="105"/>
  <c r="P82" i="105" s="1"/>
  <c r="M173" i="105"/>
  <c r="P173" i="105" s="1"/>
  <c r="M258" i="105"/>
  <c r="P258" i="105" s="1"/>
  <c r="M256" i="105"/>
  <c r="P256" i="105" s="1"/>
  <c r="M255" i="105"/>
  <c r="P255" i="105" s="1"/>
  <c r="M254" i="105"/>
  <c r="P254" i="105" s="1"/>
  <c r="M248" i="105"/>
  <c r="P248" i="105" s="1"/>
  <c r="M234" i="105"/>
  <c r="P234" i="105" s="1"/>
  <c r="M233" i="105"/>
  <c r="P233" i="105" s="1"/>
  <c r="M232" i="105"/>
  <c r="P232" i="105" s="1"/>
  <c r="M231" i="105"/>
  <c r="P231" i="105" s="1"/>
  <c r="M230" i="105"/>
  <c r="P230" i="105" s="1"/>
  <c r="M229" i="105"/>
  <c r="P229" i="105" s="1"/>
  <c r="M228" i="105"/>
  <c r="P228" i="105" s="1"/>
  <c r="M227" i="105"/>
  <c r="P227" i="105" s="1"/>
  <c r="M226" i="105"/>
  <c r="P226" i="105" s="1"/>
  <c r="M225" i="105"/>
  <c r="P225" i="105" s="1"/>
  <c r="M224" i="105"/>
  <c r="P224" i="105" s="1"/>
  <c r="M223" i="105"/>
  <c r="P223" i="105" s="1"/>
  <c r="M222" i="105"/>
  <c r="P222" i="105" s="1"/>
  <c r="M221" i="105"/>
  <c r="P221" i="105" s="1"/>
  <c r="M220" i="105"/>
  <c r="P220" i="105" s="1"/>
  <c r="M219" i="105"/>
  <c r="P219" i="105" s="1"/>
  <c r="M218" i="105"/>
  <c r="P218" i="105" s="1"/>
  <c r="M217" i="105"/>
  <c r="P217" i="105" s="1"/>
  <c r="M216" i="105"/>
  <c r="P216" i="105" s="1"/>
  <c r="M215" i="105"/>
  <c r="P215" i="105" s="1"/>
  <c r="M214" i="105"/>
  <c r="P214" i="105" s="1"/>
  <c r="M213" i="105"/>
  <c r="P213" i="105" s="1"/>
  <c r="M212" i="105"/>
  <c r="P212" i="105" s="1"/>
  <c r="M211" i="105"/>
  <c r="P211" i="105" s="1"/>
  <c r="M210" i="105"/>
  <c r="P210" i="105" s="1"/>
  <c r="M209" i="105"/>
  <c r="P209" i="105" s="1"/>
  <c r="M208" i="105"/>
  <c r="P208" i="105" s="1"/>
  <c r="M206" i="105"/>
  <c r="P206" i="105" s="1"/>
  <c r="M205" i="105"/>
  <c r="P205" i="105" s="1"/>
  <c r="M204" i="105"/>
  <c r="P204" i="105" s="1"/>
  <c r="M203" i="105"/>
  <c r="P203" i="105" s="1"/>
  <c r="M202" i="105"/>
  <c r="P202" i="105" s="1"/>
  <c r="M201" i="105"/>
  <c r="P201" i="105" s="1"/>
  <c r="M200" i="105"/>
  <c r="P200" i="105" s="1"/>
  <c r="M199" i="105"/>
  <c r="P199" i="105" s="1"/>
  <c r="M198" i="105"/>
  <c r="P198" i="105" s="1"/>
  <c r="M197" i="105"/>
  <c r="P197" i="105" s="1"/>
  <c r="M196" i="105"/>
  <c r="P196" i="105" s="1"/>
  <c r="M195" i="105"/>
  <c r="P195" i="105" s="1"/>
  <c r="M194" i="105"/>
  <c r="P194" i="105" s="1"/>
  <c r="M193" i="105"/>
  <c r="P193" i="105" s="1"/>
  <c r="M192" i="105"/>
  <c r="P192" i="105" s="1"/>
  <c r="M191" i="105"/>
  <c r="P191" i="105" s="1"/>
  <c r="M190" i="105"/>
  <c r="P190" i="105" s="1"/>
  <c r="M186" i="105"/>
  <c r="P186" i="105" s="1"/>
  <c r="M185" i="105"/>
  <c r="P185" i="105" s="1"/>
  <c r="M184" i="105"/>
  <c r="P184" i="105" s="1"/>
  <c r="M183" i="105"/>
  <c r="P183" i="105" s="1"/>
  <c r="M182" i="105"/>
  <c r="P182" i="105" s="1"/>
  <c r="M181" i="105"/>
  <c r="P181" i="105" s="1"/>
  <c r="M180" i="105"/>
  <c r="P180" i="105" s="1"/>
  <c r="M179" i="105"/>
  <c r="P179" i="105" s="1"/>
  <c r="M178" i="105"/>
  <c r="P178" i="105" s="1"/>
  <c r="M177" i="105"/>
  <c r="P177" i="105" s="1"/>
  <c r="M176" i="105"/>
  <c r="P176" i="105" s="1"/>
  <c r="M175" i="105"/>
  <c r="P175" i="105" s="1"/>
  <c r="M172" i="105"/>
  <c r="P172" i="105" s="1"/>
  <c r="M171" i="105"/>
  <c r="P171" i="105" s="1"/>
  <c r="M170" i="105"/>
  <c r="P170" i="105" s="1"/>
  <c r="M169" i="105"/>
  <c r="P169" i="105" s="1"/>
  <c r="M168" i="105"/>
  <c r="P168" i="105" s="1"/>
  <c r="M167" i="105"/>
  <c r="P167" i="105" s="1"/>
  <c r="M166" i="105"/>
  <c r="P166" i="105" s="1"/>
  <c r="M165" i="105"/>
  <c r="P165" i="105" s="1"/>
  <c r="M164" i="105"/>
  <c r="P164" i="105" s="1"/>
  <c r="M163" i="105"/>
  <c r="P163" i="105" s="1"/>
  <c r="M162" i="105"/>
  <c r="P162" i="105" s="1"/>
  <c r="M161" i="105"/>
  <c r="P161" i="105" s="1"/>
  <c r="M160" i="105"/>
  <c r="P160" i="105" s="1"/>
  <c r="M159" i="105"/>
  <c r="P159" i="105" s="1"/>
  <c r="M158" i="105"/>
  <c r="P158" i="105" s="1"/>
  <c r="M157" i="105"/>
  <c r="P157" i="105" s="1"/>
  <c r="M156" i="105"/>
  <c r="P156" i="105" s="1"/>
  <c r="M155" i="105"/>
  <c r="P155" i="105" s="1"/>
  <c r="M154" i="105"/>
  <c r="P154" i="105" s="1"/>
  <c r="M153" i="105"/>
  <c r="P153" i="105" s="1"/>
  <c r="M152" i="105"/>
  <c r="P152" i="105" s="1"/>
  <c r="M151" i="105"/>
  <c r="P151" i="105" s="1"/>
  <c r="M150" i="105"/>
  <c r="P150" i="105" s="1"/>
  <c r="M149" i="105"/>
  <c r="P149" i="105" s="1"/>
  <c r="M148" i="105"/>
  <c r="P148" i="105" s="1"/>
  <c r="M147" i="105"/>
  <c r="P147" i="105" s="1"/>
  <c r="M146" i="105"/>
  <c r="P146" i="105" s="1"/>
  <c r="M145" i="105"/>
  <c r="P145" i="105" s="1"/>
  <c r="M144" i="105"/>
  <c r="P144" i="105" s="1"/>
  <c r="M143" i="105"/>
  <c r="P143" i="105" s="1"/>
  <c r="M142" i="105"/>
  <c r="P142" i="105" s="1"/>
  <c r="M141" i="105"/>
  <c r="P141" i="105" s="1"/>
  <c r="M140" i="105"/>
  <c r="P140" i="105" s="1"/>
  <c r="M139" i="105"/>
  <c r="P139" i="105" s="1"/>
  <c r="M138" i="105"/>
  <c r="P138" i="105" s="1"/>
  <c r="M137" i="105"/>
  <c r="P137" i="105" s="1"/>
  <c r="M136" i="105"/>
  <c r="P136" i="105" s="1"/>
  <c r="M135" i="105"/>
  <c r="P135" i="105" s="1"/>
  <c r="M134" i="105"/>
  <c r="P134" i="105" s="1"/>
  <c r="M133" i="105"/>
  <c r="P133" i="105" s="1"/>
  <c r="M132" i="105"/>
  <c r="P132" i="105" s="1"/>
  <c r="M131" i="105"/>
  <c r="P131" i="105" s="1"/>
  <c r="M130" i="105"/>
  <c r="P130" i="105" s="1"/>
  <c r="M129" i="105"/>
  <c r="P129" i="105" s="1"/>
  <c r="M128" i="105"/>
  <c r="P128" i="105" s="1"/>
  <c r="M127" i="105"/>
  <c r="P127" i="105" s="1"/>
  <c r="M126" i="105"/>
  <c r="P126" i="105" s="1"/>
  <c r="M125" i="105"/>
  <c r="P125" i="105" s="1"/>
  <c r="M124" i="105"/>
  <c r="P124" i="105" s="1"/>
  <c r="M123" i="105"/>
  <c r="P123" i="105" s="1"/>
  <c r="M122" i="105"/>
  <c r="P122" i="105" s="1"/>
  <c r="M121" i="105"/>
  <c r="P121" i="105" s="1"/>
  <c r="M120" i="105"/>
  <c r="P120" i="105" s="1"/>
  <c r="M119" i="105"/>
  <c r="P119" i="105" s="1"/>
  <c r="M118" i="105"/>
  <c r="P118" i="105" s="1"/>
  <c r="M117" i="105"/>
  <c r="P117" i="105" s="1"/>
  <c r="M116" i="105"/>
  <c r="P116" i="105" s="1"/>
  <c r="M115" i="105"/>
  <c r="P115" i="105" s="1"/>
  <c r="M114" i="105"/>
  <c r="P114" i="105" s="1"/>
  <c r="M113" i="105"/>
  <c r="P113" i="105" s="1"/>
  <c r="M112" i="105"/>
  <c r="P112" i="105" s="1"/>
  <c r="M111" i="105"/>
  <c r="P111" i="105" s="1"/>
  <c r="M110" i="105"/>
  <c r="P110" i="105" s="1"/>
  <c r="M109" i="105"/>
  <c r="P109" i="105" s="1"/>
  <c r="M108" i="105"/>
  <c r="P108" i="105" s="1"/>
  <c r="M107" i="105"/>
  <c r="P107" i="105" s="1"/>
  <c r="M106" i="105"/>
  <c r="P106" i="105" s="1"/>
  <c r="M101" i="105"/>
  <c r="P101" i="105" s="1"/>
  <c r="M100" i="105"/>
  <c r="P100" i="105" s="1"/>
  <c r="M99" i="105"/>
  <c r="P99" i="105" s="1"/>
  <c r="M98" i="105"/>
  <c r="P98" i="105" s="1"/>
  <c r="M97" i="105"/>
  <c r="P97" i="105" s="1"/>
  <c r="M96" i="105"/>
  <c r="P96" i="105" s="1"/>
  <c r="M95" i="105"/>
  <c r="P95" i="105" s="1"/>
  <c r="M93" i="105"/>
  <c r="P93" i="105" s="1"/>
  <c r="M92" i="105"/>
  <c r="P92" i="105" s="1"/>
  <c r="M91" i="105"/>
  <c r="P91" i="105" s="1"/>
  <c r="M90" i="105"/>
  <c r="P90" i="105" s="1"/>
  <c r="M89" i="105"/>
  <c r="P89" i="105" s="1"/>
  <c r="M86" i="105"/>
  <c r="P86" i="105" s="1"/>
  <c r="M85" i="105"/>
  <c r="P85" i="105" s="1"/>
  <c r="M84" i="105"/>
  <c r="P84" i="105" s="1"/>
  <c r="M83" i="105"/>
  <c r="P83" i="105" s="1"/>
  <c r="M81" i="105"/>
  <c r="P81" i="105" s="1"/>
  <c r="M80" i="105"/>
  <c r="P80" i="105" s="1"/>
  <c r="M79" i="105"/>
  <c r="P79" i="105" s="1"/>
  <c r="M78" i="105"/>
  <c r="P78" i="105" s="1"/>
  <c r="M77" i="105"/>
  <c r="P77" i="105" s="1"/>
  <c r="M75" i="105"/>
  <c r="P75" i="105" s="1"/>
  <c r="M74" i="105"/>
  <c r="P74" i="105" s="1"/>
  <c r="M73" i="105"/>
  <c r="P73" i="105" s="1"/>
  <c r="M72" i="105"/>
  <c r="P72" i="105" s="1"/>
  <c r="M71" i="105"/>
  <c r="P71" i="105" s="1"/>
  <c r="M70" i="105"/>
  <c r="P70" i="105" s="1"/>
  <c r="M69" i="105"/>
  <c r="P69" i="105" s="1"/>
  <c r="M68" i="105"/>
  <c r="P68" i="105" s="1"/>
  <c r="M67" i="105"/>
  <c r="P67" i="105" s="1"/>
  <c r="M66" i="105"/>
  <c r="P66" i="105" s="1"/>
  <c r="M65" i="105"/>
  <c r="P65" i="105" s="1"/>
  <c r="M64" i="105"/>
  <c r="P64" i="105" s="1"/>
  <c r="M63" i="105"/>
  <c r="P63" i="105" s="1"/>
  <c r="M62" i="105"/>
  <c r="P62" i="105" s="1"/>
  <c r="M61" i="105"/>
  <c r="P61" i="105" s="1"/>
  <c r="M60" i="105"/>
  <c r="P60" i="105" s="1"/>
  <c r="M59" i="105"/>
  <c r="P59" i="105" s="1"/>
  <c r="M58" i="105"/>
  <c r="P58" i="105" s="1"/>
  <c r="M57" i="105"/>
  <c r="P57" i="105" s="1"/>
  <c r="M56" i="105"/>
  <c r="P56" i="105" s="1"/>
  <c r="M55" i="105"/>
  <c r="P55" i="105" s="1"/>
  <c r="M54" i="105"/>
  <c r="P54" i="105" s="1"/>
  <c r="M53" i="105"/>
  <c r="P53" i="105" s="1"/>
  <c r="M52" i="105"/>
  <c r="P52" i="105" s="1"/>
  <c r="M51" i="105"/>
  <c r="P51" i="105" s="1"/>
  <c r="M50" i="105"/>
  <c r="P50" i="105" s="1"/>
  <c r="M49" i="105"/>
  <c r="P49" i="105" s="1"/>
  <c r="M48" i="105"/>
  <c r="P48" i="105" s="1"/>
  <c r="M47" i="105"/>
  <c r="P47" i="105" s="1"/>
  <c r="M46" i="105"/>
  <c r="P46" i="105" s="1"/>
  <c r="M45" i="105"/>
  <c r="P45" i="105" s="1"/>
  <c r="M44" i="105"/>
  <c r="P44" i="105" s="1"/>
  <c r="M43" i="105"/>
  <c r="P43" i="105" s="1"/>
  <c r="M42" i="105"/>
  <c r="P42" i="105" s="1"/>
  <c r="M41" i="105"/>
  <c r="P41" i="105" s="1"/>
  <c r="M40" i="105"/>
  <c r="P40" i="105" s="1"/>
  <c r="M39" i="105"/>
  <c r="P39" i="105" s="1"/>
  <c r="M38" i="105"/>
  <c r="P38" i="105" s="1"/>
  <c r="M37" i="105"/>
  <c r="P37" i="105" s="1"/>
  <c r="M36" i="105"/>
  <c r="P36" i="105" s="1"/>
  <c r="M35" i="105"/>
  <c r="P35" i="105" s="1"/>
  <c r="M34" i="105"/>
  <c r="P34" i="105" s="1"/>
  <c r="M33" i="105"/>
  <c r="P33" i="105" s="1"/>
  <c r="M32" i="105"/>
  <c r="P32" i="105" s="1"/>
  <c r="M31" i="105"/>
  <c r="P31" i="105" s="1"/>
  <c r="M30" i="105"/>
  <c r="P30" i="105" s="1"/>
  <c r="M29" i="105"/>
  <c r="P29" i="105" s="1"/>
  <c r="M28" i="105"/>
  <c r="P28" i="105" s="1"/>
  <c r="M27" i="105"/>
  <c r="P27" i="105" s="1"/>
  <c r="M26" i="105"/>
  <c r="P26" i="105" s="1"/>
  <c r="M25" i="105"/>
  <c r="P25" i="105" s="1"/>
  <c r="M24" i="105"/>
  <c r="P24" i="105" s="1"/>
  <c r="M23" i="105"/>
  <c r="P23" i="105" s="1"/>
  <c r="M22" i="105"/>
  <c r="P22" i="105" s="1"/>
  <c r="M21" i="105"/>
  <c r="P21" i="105" s="1"/>
  <c r="M20" i="105"/>
  <c r="P20" i="105" s="1"/>
  <c r="M19" i="105"/>
  <c r="P19" i="105" s="1"/>
  <c r="M18" i="105"/>
  <c r="P18" i="105" s="1"/>
  <c r="M17" i="105"/>
  <c r="P17" i="105" s="1"/>
  <c r="M16" i="105"/>
  <c r="P16" i="105" s="1"/>
  <c r="M15" i="105"/>
  <c r="P15" i="105" s="1"/>
  <c r="M14" i="105"/>
  <c r="P14" i="105" s="1"/>
  <c r="M13" i="105"/>
  <c r="P13" i="105" s="1"/>
  <c r="M12" i="105"/>
  <c r="P12" i="105" s="1"/>
  <c r="M11" i="105"/>
  <c r="P11" i="105" s="1"/>
  <c r="M10" i="105"/>
  <c r="P10" i="105" s="1"/>
  <c r="M9" i="105"/>
  <c r="P9" i="105" s="1"/>
  <c r="M8" i="105"/>
  <c r="P8" i="105" s="1"/>
  <c r="M7" i="105"/>
  <c r="P7" i="105" s="1"/>
  <c r="M6" i="105"/>
  <c r="P6" i="105" s="1"/>
  <c r="M5" i="105"/>
  <c r="P5" i="105" s="1"/>
  <c r="M76" i="104"/>
  <c r="P76" i="104" s="1"/>
  <c r="M207" i="104"/>
  <c r="P207" i="104" s="1"/>
  <c r="M189" i="104"/>
  <c r="P189" i="104" s="1"/>
  <c r="M188" i="104"/>
  <c r="P188" i="104" s="1"/>
  <c r="M187" i="104"/>
  <c r="P187" i="104" s="1"/>
  <c r="M105" i="104"/>
  <c r="P105" i="104" s="1"/>
  <c r="M104" i="104"/>
  <c r="P104" i="104" s="1"/>
  <c r="M103" i="104"/>
  <c r="P103" i="104" s="1"/>
  <c r="M82" i="104"/>
  <c r="P82" i="104" s="1"/>
  <c r="M173" i="104"/>
  <c r="P173" i="104" s="1"/>
  <c r="M258" i="104"/>
  <c r="P258" i="104" s="1"/>
  <c r="M256" i="104"/>
  <c r="P256" i="104" s="1"/>
  <c r="M255" i="104"/>
  <c r="P255" i="104" s="1"/>
  <c r="M254" i="104"/>
  <c r="P254" i="104" s="1"/>
  <c r="M248" i="104"/>
  <c r="P248" i="104" s="1"/>
  <c r="M234" i="104"/>
  <c r="P234" i="104" s="1"/>
  <c r="M233" i="104"/>
  <c r="P233" i="104" s="1"/>
  <c r="M232" i="104"/>
  <c r="P232" i="104" s="1"/>
  <c r="M231" i="104"/>
  <c r="P231" i="104" s="1"/>
  <c r="M230" i="104"/>
  <c r="P230" i="104" s="1"/>
  <c r="M229" i="104"/>
  <c r="P229" i="104" s="1"/>
  <c r="M228" i="104"/>
  <c r="P228" i="104" s="1"/>
  <c r="M227" i="104"/>
  <c r="P227" i="104" s="1"/>
  <c r="M226" i="104"/>
  <c r="P226" i="104" s="1"/>
  <c r="M225" i="104"/>
  <c r="P225" i="104" s="1"/>
  <c r="M224" i="104"/>
  <c r="P224" i="104" s="1"/>
  <c r="M223" i="104"/>
  <c r="P223" i="104" s="1"/>
  <c r="M222" i="104"/>
  <c r="P222" i="104" s="1"/>
  <c r="M221" i="104"/>
  <c r="P221" i="104" s="1"/>
  <c r="M220" i="104"/>
  <c r="P220" i="104" s="1"/>
  <c r="M219" i="104"/>
  <c r="P219" i="104" s="1"/>
  <c r="M218" i="104"/>
  <c r="P218" i="104" s="1"/>
  <c r="M217" i="104"/>
  <c r="P217" i="104" s="1"/>
  <c r="M216" i="104"/>
  <c r="P216" i="104" s="1"/>
  <c r="M215" i="104"/>
  <c r="P215" i="104" s="1"/>
  <c r="M214" i="104"/>
  <c r="P214" i="104" s="1"/>
  <c r="M213" i="104"/>
  <c r="P213" i="104" s="1"/>
  <c r="M212" i="104"/>
  <c r="P212" i="104" s="1"/>
  <c r="M211" i="104"/>
  <c r="P211" i="104" s="1"/>
  <c r="M210" i="104"/>
  <c r="P210" i="104" s="1"/>
  <c r="M209" i="104"/>
  <c r="P209" i="104" s="1"/>
  <c r="M208" i="104"/>
  <c r="P208" i="104" s="1"/>
  <c r="M206" i="104"/>
  <c r="P206" i="104" s="1"/>
  <c r="M205" i="104"/>
  <c r="P205" i="104" s="1"/>
  <c r="M204" i="104"/>
  <c r="P204" i="104" s="1"/>
  <c r="M203" i="104"/>
  <c r="P203" i="104" s="1"/>
  <c r="M202" i="104"/>
  <c r="P202" i="104" s="1"/>
  <c r="M201" i="104"/>
  <c r="P201" i="104" s="1"/>
  <c r="M200" i="104"/>
  <c r="P200" i="104" s="1"/>
  <c r="M199" i="104"/>
  <c r="P199" i="104" s="1"/>
  <c r="M198" i="104"/>
  <c r="P198" i="104" s="1"/>
  <c r="M197" i="104"/>
  <c r="P197" i="104" s="1"/>
  <c r="M196" i="104"/>
  <c r="P196" i="104" s="1"/>
  <c r="M195" i="104"/>
  <c r="P195" i="104" s="1"/>
  <c r="M194" i="104"/>
  <c r="P194" i="104" s="1"/>
  <c r="M193" i="104"/>
  <c r="P193" i="104" s="1"/>
  <c r="M192" i="104"/>
  <c r="P192" i="104" s="1"/>
  <c r="M191" i="104"/>
  <c r="P191" i="104" s="1"/>
  <c r="M190" i="104"/>
  <c r="P190" i="104" s="1"/>
  <c r="M186" i="104"/>
  <c r="P186" i="104" s="1"/>
  <c r="M185" i="104"/>
  <c r="P185" i="104" s="1"/>
  <c r="M184" i="104"/>
  <c r="P184" i="104" s="1"/>
  <c r="M183" i="104"/>
  <c r="P183" i="104" s="1"/>
  <c r="M182" i="104"/>
  <c r="P182" i="104" s="1"/>
  <c r="M181" i="104"/>
  <c r="P181" i="104" s="1"/>
  <c r="M180" i="104"/>
  <c r="P180" i="104" s="1"/>
  <c r="M179" i="104"/>
  <c r="P179" i="104" s="1"/>
  <c r="M178" i="104"/>
  <c r="P178" i="104" s="1"/>
  <c r="M177" i="104"/>
  <c r="P177" i="104" s="1"/>
  <c r="M176" i="104"/>
  <c r="P176" i="104" s="1"/>
  <c r="M175" i="104"/>
  <c r="P175" i="104" s="1"/>
  <c r="M172" i="104"/>
  <c r="P172" i="104" s="1"/>
  <c r="M171" i="104"/>
  <c r="P171" i="104" s="1"/>
  <c r="M170" i="104"/>
  <c r="P170" i="104" s="1"/>
  <c r="M169" i="104"/>
  <c r="P169" i="104" s="1"/>
  <c r="M168" i="104"/>
  <c r="P168" i="104" s="1"/>
  <c r="M167" i="104"/>
  <c r="P167" i="104" s="1"/>
  <c r="M166" i="104"/>
  <c r="P166" i="104" s="1"/>
  <c r="M165" i="104"/>
  <c r="P165" i="104" s="1"/>
  <c r="M164" i="104"/>
  <c r="P164" i="104" s="1"/>
  <c r="M163" i="104"/>
  <c r="P163" i="104" s="1"/>
  <c r="M162" i="104"/>
  <c r="P162" i="104" s="1"/>
  <c r="M161" i="104"/>
  <c r="P161" i="104" s="1"/>
  <c r="M160" i="104"/>
  <c r="P160" i="104" s="1"/>
  <c r="M159" i="104"/>
  <c r="P159" i="104" s="1"/>
  <c r="M158" i="104"/>
  <c r="P158" i="104" s="1"/>
  <c r="M157" i="104"/>
  <c r="P157" i="104" s="1"/>
  <c r="M156" i="104"/>
  <c r="P156" i="104" s="1"/>
  <c r="M155" i="104"/>
  <c r="P155" i="104" s="1"/>
  <c r="M154" i="104"/>
  <c r="P154" i="104" s="1"/>
  <c r="M153" i="104"/>
  <c r="P153" i="104" s="1"/>
  <c r="M152" i="104"/>
  <c r="P152" i="104" s="1"/>
  <c r="M151" i="104"/>
  <c r="P151" i="104" s="1"/>
  <c r="M150" i="104"/>
  <c r="P150" i="104" s="1"/>
  <c r="M149" i="104"/>
  <c r="P149" i="104" s="1"/>
  <c r="M148" i="104"/>
  <c r="P148" i="104" s="1"/>
  <c r="M147" i="104"/>
  <c r="P147" i="104" s="1"/>
  <c r="M146" i="104"/>
  <c r="P146" i="104" s="1"/>
  <c r="M145" i="104"/>
  <c r="P145" i="104" s="1"/>
  <c r="M144" i="104"/>
  <c r="P144" i="104" s="1"/>
  <c r="M143" i="104"/>
  <c r="P143" i="104" s="1"/>
  <c r="M142" i="104"/>
  <c r="P142" i="104" s="1"/>
  <c r="M141" i="104"/>
  <c r="P141" i="104" s="1"/>
  <c r="M140" i="104"/>
  <c r="P140" i="104" s="1"/>
  <c r="M139" i="104"/>
  <c r="P139" i="104" s="1"/>
  <c r="M138" i="104"/>
  <c r="P138" i="104" s="1"/>
  <c r="M137" i="104"/>
  <c r="P137" i="104" s="1"/>
  <c r="M136" i="104"/>
  <c r="P136" i="104" s="1"/>
  <c r="M135" i="104"/>
  <c r="P135" i="104" s="1"/>
  <c r="M134" i="104"/>
  <c r="P134" i="104" s="1"/>
  <c r="M133" i="104"/>
  <c r="P133" i="104" s="1"/>
  <c r="M132" i="104"/>
  <c r="P132" i="104" s="1"/>
  <c r="M131" i="104"/>
  <c r="P131" i="104" s="1"/>
  <c r="M130" i="104"/>
  <c r="P130" i="104" s="1"/>
  <c r="M129" i="104"/>
  <c r="P129" i="104" s="1"/>
  <c r="M128" i="104"/>
  <c r="P128" i="104" s="1"/>
  <c r="M127" i="104"/>
  <c r="P127" i="104" s="1"/>
  <c r="M126" i="104"/>
  <c r="P126" i="104" s="1"/>
  <c r="M125" i="104"/>
  <c r="P125" i="104" s="1"/>
  <c r="M124" i="104"/>
  <c r="P124" i="104" s="1"/>
  <c r="M123" i="104"/>
  <c r="P123" i="104" s="1"/>
  <c r="M122" i="104"/>
  <c r="P122" i="104" s="1"/>
  <c r="M121" i="104"/>
  <c r="P121" i="104" s="1"/>
  <c r="M120" i="104"/>
  <c r="P120" i="104" s="1"/>
  <c r="M119" i="104"/>
  <c r="P119" i="104" s="1"/>
  <c r="M118" i="104"/>
  <c r="P118" i="104" s="1"/>
  <c r="M117" i="104"/>
  <c r="P117" i="104" s="1"/>
  <c r="M116" i="104"/>
  <c r="P116" i="104" s="1"/>
  <c r="M115" i="104"/>
  <c r="P115" i="104" s="1"/>
  <c r="M114" i="104"/>
  <c r="P114" i="104" s="1"/>
  <c r="M113" i="104"/>
  <c r="P113" i="104" s="1"/>
  <c r="M112" i="104"/>
  <c r="P112" i="104" s="1"/>
  <c r="M111" i="104"/>
  <c r="P111" i="104" s="1"/>
  <c r="M110" i="104"/>
  <c r="P110" i="104" s="1"/>
  <c r="M109" i="104"/>
  <c r="P109" i="104" s="1"/>
  <c r="M108" i="104"/>
  <c r="P108" i="104" s="1"/>
  <c r="M107" i="104"/>
  <c r="P107" i="104" s="1"/>
  <c r="M106" i="104"/>
  <c r="P106" i="104" s="1"/>
  <c r="M101" i="104"/>
  <c r="P101" i="104" s="1"/>
  <c r="M100" i="104"/>
  <c r="P100" i="104" s="1"/>
  <c r="M99" i="104"/>
  <c r="P99" i="104" s="1"/>
  <c r="M98" i="104"/>
  <c r="P98" i="104" s="1"/>
  <c r="M97" i="104"/>
  <c r="P97" i="104" s="1"/>
  <c r="M96" i="104"/>
  <c r="P96" i="104" s="1"/>
  <c r="M95" i="104"/>
  <c r="P95" i="104" s="1"/>
  <c r="M93" i="104"/>
  <c r="P93" i="104" s="1"/>
  <c r="M92" i="104"/>
  <c r="P92" i="104" s="1"/>
  <c r="M91" i="104"/>
  <c r="P91" i="104" s="1"/>
  <c r="M90" i="104"/>
  <c r="P90" i="104" s="1"/>
  <c r="M89" i="104"/>
  <c r="P89" i="104" s="1"/>
  <c r="M86" i="104"/>
  <c r="P86" i="104" s="1"/>
  <c r="M85" i="104"/>
  <c r="P85" i="104" s="1"/>
  <c r="M84" i="104"/>
  <c r="P84" i="104" s="1"/>
  <c r="M83" i="104"/>
  <c r="P83" i="104" s="1"/>
  <c r="M81" i="104"/>
  <c r="P81" i="104" s="1"/>
  <c r="M80" i="104"/>
  <c r="P80" i="104" s="1"/>
  <c r="M79" i="104"/>
  <c r="P79" i="104" s="1"/>
  <c r="M78" i="104"/>
  <c r="P78" i="104" s="1"/>
  <c r="M77" i="104"/>
  <c r="P77" i="104" s="1"/>
  <c r="M75" i="104"/>
  <c r="P75" i="104" s="1"/>
  <c r="M74" i="104"/>
  <c r="P74" i="104" s="1"/>
  <c r="M73" i="104"/>
  <c r="P73" i="104" s="1"/>
  <c r="M72" i="104"/>
  <c r="P72" i="104" s="1"/>
  <c r="M71" i="104"/>
  <c r="P71" i="104" s="1"/>
  <c r="M70" i="104"/>
  <c r="P70" i="104" s="1"/>
  <c r="M69" i="104"/>
  <c r="P69" i="104" s="1"/>
  <c r="M68" i="104"/>
  <c r="P68" i="104" s="1"/>
  <c r="M67" i="104"/>
  <c r="P67" i="104" s="1"/>
  <c r="M66" i="104"/>
  <c r="P66" i="104" s="1"/>
  <c r="M65" i="104"/>
  <c r="P65" i="104" s="1"/>
  <c r="M64" i="104"/>
  <c r="P64" i="104" s="1"/>
  <c r="M63" i="104"/>
  <c r="P63" i="104" s="1"/>
  <c r="M62" i="104"/>
  <c r="P62" i="104" s="1"/>
  <c r="M61" i="104"/>
  <c r="P61" i="104" s="1"/>
  <c r="M60" i="104"/>
  <c r="P60" i="104" s="1"/>
  <c r="M59" i="104"/>
  <c r="P59" i="104" s="1"/>
  <c r="M58" i="104"/>
  <c r="P58" i="104" s="1"/>
  <c r="M57" i="104"/>
  <c r="P57" i="104" s="1"/>
  <c r="M56" i="104"/>
  <c r="P56" i="104" s="1"/>
  <c r="M55" i="104"/>
  <c r="P55" i="104" s="1"/>
  <c r="M54" i="104"/>
  <c r="P54" i="104" s="1"/>
  <c r="M53" i="104"/>
  <c r="P53" i="104" s="1"/>
  <c r="M52" i="104"/>
  <c r="P52" i="104" s="1"/>
  <c r="M51" i="104"/>
  <c r="P51" i="104" s="1"/>
  <c r="M50" i="104"/>
  <c r="P50" i="104" s="1"/>
  <c r="M49" i="104"/>
  <c r="P49" i="104" s="1"/>
  <c r="M48" i="104"/>
  <c r="P48" i="104" s="1"/>
  <c r="M47" i="104"/>
  <c r="P47" i="104" s="1"/>
  <c r="M46" i="104"/>
  <c r="P46" i="104" s="1"/>
  <c r="M45" i="104"/>
  <c r="P45" i="104" s="1"/>
  <c r="M44" i="104"/>
  <c r="P44" i="104" s="1"/>
  <c r="M43" i="104"/>
  <c r="P43" i="104" s="1"/>
  <c r="M42" i="104"/>
  <c r="P42" i="104" s="1"/>
  <c r="M41" i="104"/>
  <c r="P41" i="104" s="1"/>
  <c r="M40" i="104"/>
  <c r="P40" i="104" s="1"/>
  <c r="M39" i="104"/>
  <c r="P39" i="104" s="1"/>
  <c r="M38" i="104"/>
  <c r="P38" i="104" s="1"/>
  <c r="M37" i="104"/>
  <c r="P37" i="104" s="1"/>
  <c r="M36" i="104"/>
  <c r="P36" i="104" s="1"/>
  <c r="M35" i="104"/>
  <c r="P35" i="104" s="1"/>
  <c r="M34" i="104"/>
  <c r="P34" i="104" s="1"/>
  <c r="M33" i="104"/>
  <c r="P33" i="104" s="1"/>
  <c r="M32" i="104"/>
  <c r="P32" i="104" s="1"/>
  <c r="M31" i="104"/>
  <c r="P31" i="104" s="1"/>
  <c r="M30" i="104"/>
  <c r="P30" i="104" s="1"/>
  <c r="M29" i="104"/>
  <c r="P29" i="104" s="1"/>
  <c r="M28" i="104"/>
  <c r="P28" i="104" s="1"/>
  <c r="M27" i="104"/>
  <c r="P27" i="104" s="1"/>
  <c r="M26" i="104"/>
  <c r="P26" i="104" s="1"/>
  <c r="M25" i="104"/>
  <c r="P25" i="104" s="1"/>
  <c r="M24" i="104"/>
  <c r="P24" i="104" s="1"/>
  <c r="M23" i="104"/>
  <c r="P23" i="104" s="1"/>
  <c r="M22" i="104"/>
  <c r="P22" i="104" s="1"/>
  <c r="M21" i="104"/>
  <c r="P21" i="104" s="1"/>
  <c r="M20" i="104"/>
  <c r="P20" i="104" s="1"/>
  <c r="M19" i="104"/>
  <c r="P19" i="104" s="1"/>
  <c r="M18" i="104"/>
  <c r="P18" i="104" s="1"/>
  <c r="M17" i="104"/>
  <c r="P17" i="104" s="1"/>
  <c r="M16" i="104"/>
  <c r="P16" i="104" s="1"/>
  <c r="M15" i="104"/>
  <c r="P15" i="104" s="1"/>
  <c r="M14" i="104"/>
  <c r="P14" i="104" s="1"/>
  <c r="M13" i="104"/>
  <c r="P13" i="104" s="1"/>
  <c r="M12" i="104"/>
  <c r="P12" i="104" s="1"/>
  <c r="M11" i="104"/>
  <c r="P11" i="104" s="1"/>
  <c r="M10" i="104"/>
  <c r="P10" i="104" s="1"/>
  <c r="M9" i="104"/>
  <c r="P9" i="104" s="1"/>
  <c r="M8" i="104"/>
  <c r="P8" i="104" s="1"/>
  <c r="M7" i="104"/>
  <c r="P7" i="104" s="1"/>
  <c r="M6" i="104"/>
  <c r="P6" i="104" s="1"/>
  <c r="M5" i="104"/>
  <c r="P5" i="104" s="1"/>
  <c r="M76" i="103"/>
  <c r="P76" i="103" s="1"/>
  <c r="M207" i="103"/>
  <c r="P207" i="103" s="1"/>
  <c r="M189" i="103"/>
  <c r="P189" i="103" s="1"/>
  <c r="M188" i="103"/>
  <c r="P188" i="103" s="1"/>
  <c r="M187" i="103"/>
  <c r="P187" i="103" s="1"/>
  <c r="M105" i="103"/>
  <c r="P105" i="103" s="1"/>
  <c r="M104" i="103"/>
  <c r="P104" i="103" s="1"/>
  <c r="M103" i="103"/>
  <c r="P103" i="103" s="1"/>
  <c r="M82" i="103"/>
  <c r="P82" i="103" s="1"/>
  <c r="M173" i="103"/>
  <c r="P173" i="103" s="1"/>
  <c r="M258" i="103"/>
  <c r="P258" i="103" s="1"/>
  <c r="M256" i="103"/>
  <c r="P256" i="103" s="1"/>
  <c r="M255" i="103"/>
  <c r="P255" i="103" s="1"/>
  <c r="M254" i="103"/>
  <c r="P254" i="103" s="1"/>
  <c r="M248" i="103"/>
  <c r="P248" i="103" s="1"/>
  <c r="M234" i="103"/>
  <c r="P234" i="103" s="1"/>
  <c r="M233" i="103"/>
  <c r="P233" i="103" s="1"/>
  <c r="M232" i="103"/>
  <c r="P232" i="103" s="1"/>
  <c r="M231" i="103"/>
  <c r="P231" i="103" s="1"/>
  <c r="M230" i="103"/>
  <c r="P230" i="103" s="1"/>
  <c r="M229" i="103"/>
  <c r="P229" i="103" s="1"/>
  <c r="M228" i="103"/>
  <c r="P228" i="103" s="1"/>
  <c r="M227" i="103"/>
  <c r="P227" i="103" s="1"/>
  <c r="M226" i="103"/>
  <c r="P226" i="103" s="1"/>
  <c r="M225" i="103"/>
  <c r="P225" i="103" s="1"/>
  <c r="M224" i="103"/>
  <c r="P224" i="103" s="1"/>
  <c r="M223" i="103"/>
  <c r="P223" i="103" s="1"/>
  <c r="M222" i="103"/>
  <c r="P222" i="103" s="1"/>
  <c r="M221" i="103"/>
  <c r="P221" i="103" s="1"/>
  <c r="M220" i="103"/>
  <c r="P220" i="103" s="1"/>
  <c r="M219" i="103"/>
  <c r="P219" i="103" s="1"/>
  <c r="M218" i="103"/>
  <c r="P218" i="103" s="1"/>
  <c r="M217" i="103"/>
  <c r="P217" i="103" s="1"/>
  <c r="M216" i="103"/>
  <c r="P216" i="103" s="1"/>
  <c r="M215" i="103"/>
  <c r="P215" i="103" s="1"/>
  <c r="M214" i="103"/>
  <c r="P214" i="103" s="1"/>
  <c r="M213" i="103"/>
  <c r="P213" i="103" s="1"/>
  <c r="M212" i="103"/>
  <c r="P212" i="103" s="1"/>
  <c r="M211" i="103"/>
  <c r="P211" i="103" s="1"/>
  <c r="M210" i="103"/>
  <c r="P210" i="103" s="1"/>
  <c r="M209" i="103"/>
  <c r="P209" i="103" s="1"/>
  <c r="M208" i="103"/>
  <c r="P208" i="103" s="1"/>
  <c r="M206" i="103"/>
  <c r="P206" i="103" s="1"/>
  <c r="M205" i="103"/>
  <c r="P205" i="103" s="1"/>
  <c r="M204" i="103"/>
  <c r="P204" i="103" s="1"/>
  <c r="M203" i="103"/>
  <c r="P203" i="103" s="1"/>
  <c r="M202" i="103"/>
  <c r="P202" i="103" s="1"/>
  <c r="M201" i="103"/>
  <c r="P201" i="103" s="1"/>
  <c r="M200" i="103"/>
  <c r="P200" i="103" s="1"/>
  <c r="M199" i="103"/>
  <c r="P199" i="103" s="1"/>
  <c r="M198" i="103"/>
  <c r="P198" i="103" s="1"/>
  <c r="M197" i="103"/>
  <c r="P197" i="103" s="1"/>
  <c r="M196" i="103"/>
  <c r="P196" i="103" s="1"/>
  <c r="M195" i="103"/>
  <c r="P195" i="103" s="1"/>
  <c r="M194" i="103"/>
  <c r="P194" i="103" s="1"/>
  <c r="M193" i="103"/>
  <c r="P193" i="103" s="1"/>
  <c r="M192" i="103"/>
  <c r="P192" i="103" s="1"/>
  <c r="M191" i="103"/>
  <c r="P191" i="103" s="1"/>
  <c r="M190" i="103"/>
  <c r="P190" i="103" s="1"/>
  <c r="M186" i="103"/>
  <c r="P186" i="103" s="1"/>
  <c r="M185" i="103"/>
  <c r="P185" i="103" s="1"/>
  <c r="M184" i="103"/>
  <c r="P184" i="103" s="1"/>
  <c r="M183" i="103"/>
  <c r="P183" i="103" s="1"/>
  <c r="M182" i="103"/>
  <c r="P182" i="103" s="1"/>
  <c r="M181" i="103"/>
  <c r="P181" i="103" s="1"/>
  <c r="M180" i="103"/>
  <c r="P180" i="103" s="1"/>
  <c r="M179" i="103"/>
  <c r="P179" i="103" s="1"/>
  <c r="M178" i="103"/>
  <c r="P178" i="103" s="1"/>
  <c r="M177" i="103"/>
  <c r="P177" i="103" s="1"/>
  <c r="M176" i="103"/>
  <c r="P176" i="103" s="1"/>
  <c r="M175" i="103"/>
  <c r="P175" i="103" s="1"/>
  <c r="M172" i="103"/>
  <c r="P172" i="103" s="1"/>
  <c r="M171" i="103"/>
  <c r="P171" i="103" s="1"/>
  <c r="M170" i="103"/>
  <c r="P170" i="103" s="1"/>
  <c r="M169" i="103"/>
  <c r="P169" i="103" s="1"/>
  <c r="M168" i="103"/>
  <c r="P168" i="103" s="1"/>
  <c r="M167" i="103"/>
  <c r="P167" i="103" s="1"/>
  <c r="M166" i="103"/>
  <c r="P166" i="103" s="1"/>
  <c r="M165" i="103"/>
  <c r="P165" i="103" s="1"/>
  <c r="M164" i="103"/>
  <c r="P164" i="103" s="1"/>
  <c r="M163" i="103"/>
  <c r="P163" i="103" s="1"/>
  <c r="M162" i="103"/>
  <c r="P162" i="103" s="1"/>
  <c r="M161" i="103"/>
  <c r="P161" i="103" s="1"/>
  <c r="M160" i="103"/>
  <c r="P160" i="103" s="1"/>
  <c r="M159" i="103"/>
  <c r="P159" i="103" s="1"/>
  <c r="M158" i="103"/>
  <c r="P158" i="103" s="1"/>
  <c r="M157" i="103"/>
  <c r="P157" i="103" s="1"/>
  <c r="M156" i="103"/>
  <c r="P156" i="103" s="1"/>
  <c r="M155" i="103"/>
  <c r="P155" i="103" s="1"/>
  <c r="M154" i="103"/>
  <c r="P154" i="103" s="1"/>
  <c r="M153" i="103"/>
  <c r="P153" i="103" s="1"/>
  <c r="M152" i="103"/>
  <c r="P152" i="103" s="1"/>
  <c r="M151" i="103"/>
  <c r="P151" i="103" s="1"/>
  <c r="M150" i="103"/>
  <c r="P150" i="103" s="1"/>
  <c r="M149" i="103"/>
  <c r="P149" i="103" s="1"/>
  <c r="M148" i="103"/>
  <c r="P148" i="103" s="1"/>
  <c r="M147" i="103"/>
  <c r="P147" i="103" s="1"/>
  <c r="M146" i="103"/>
  <c r="P146" i="103" s="1"/>
  <c r="M145" i="103"/>
  <c r="P145" i="103" s="1"/>
  <c r="M144" i="103"/>
  <c r="P144" i="103" s="1"/>
  <c r="M143" i="103"/>
  <c r="P143" i="103" s="1"/>
  <c r="M142" i="103"/>
  <c r="P142" i="103" s="1"/>
  <c r="M141" i="103"/>
  <c r="P141" i="103" s="1"/>
  <c r="M140" i="103"/>
  <c r="P140" i="103" s="1"/>
  <c r="M139" i="103"/>
  <c r="P139" i="103" s="1"/>
  <c r="M138" i="103"/>
  <c r="P138" i="103" s="1"/>
  <c r="M137" i="103"/>
  <c r="P137" i="103" s="1"/>
  <c r="M136" i="103"/>
  <c r="P136" i="103" s="1"/>
  <c r="M135" i="103"/>
  <c r="P135" i="103" s="1"/>
  <c r="M134" i="103"/>
  <c r="P134" i="103" s="1"/>
  <c r="M133" i="103"/>
  <c r="P133" i="103" s="1"/>
  <c r="M132" i="103"/>
  <c r="P132" i="103" s="1"/>
  <c r="M131" i="103"/>
  <c r="P131" i="103" s="1"/>
  <c r="M130" i="103"/>
  <c r="P130" i="103" s="1"/>
  <c r="M129" i="103"/>
  <c r="P129" i="103" s="1"/>
  <c r="M128" i="103"/>
  <c r="P128" i="103" s="1"/>
  <c r="M127" i="103"/>
  <c r="P127" i="103" s="1"/>
  <c r="M126" i="103"/>
  <c r="P126" i="103" s="1"/>
  <c r="M125" i="103"/>
  <c r="P125" i="103" s="1"/>
  <c r="M124" i="103"/>
  <c r="P124" i="103" s="1"/>
  <c r="M123" i="103"/>
  <c r="P123" i="103" s="1"/>
  <c r="M122" i="103"/>
  <c r="P122" i="103" s="1"/>
  <c r="M121" i="103"/>
  <c r="P121" i="103" s="1"/>
  <c r="M120" i="103"/>
  <c r="P120" i="103" s="1"/>
  <c r="M119" i="103"/>
  <c r="P119" i="103" s="1"/>
  <c r="M118" i="103"/>
  <c r="P118" i="103" s="1"/>
  <c r="M117" i="103"/>
  <c r="P117" i="103" s="1"/>
  <c r="M116" i="103"/>
  <c r="P116" i="103" s="1"/>
  <c r="M115" i="103"/>
  <c r="P115" i="103" s="1"/>
  <c r="M114" i="103"/>
  <c r="P114" i="103" s="1"/>
  <c r="M113" i="103"/>
  <c r="P113" i="103" s="1"/>
  <c r="M112" i="103"/>
  <c r="P112" i="103" s="1"/>
  <c r="M111" i="103"/>
  <c r="P111" i="103" s="1"/>
  <c r="M110" i="103"/>
  <c r="P110" i="103" s="1"/>
  <c r="M109" i="103"/>
  <c r="P109" i="103" s="1"/>
  <c r="M108" i="103"/>
  <c r="P108" i="103" s="1"/>
  <c r="M107" i="103"/>
  <c r="P107" i="103" s="1"/>
  <c r="M106" i="103"/>
  <c r="P106" i="103" s="1"/>
  <c r="M101" i="103"/>
  <c r="P101" i="103" s="1"/>
  <c r="M100" i="103"/>
  <c r="P100" i="103" s="1"/>
  <c r="M99" i="103"/>
  <c r="P99" i="103" s="1"/>
  <c r="M98" i="103"/>
  <c r="P98" i="103" s="1"/>
  <c r="M97" i="103"/>
  <c r="P97" i="103" s="1"/>
  <c r="M96" i="103"/>
  <c r="P96" i="103" s="1"/>
  <c r="M95" i="103"/>
  <c r="P95" i="103" s="1"/>
  <c r="M93" i="103"/>
  <c r="P93" i="103" s="1"/>
  <c r="M92" i="103"/>
  <c r="P92" i="103" s="1"/>
  <c r="M91" i="103"/>
  <c r="P91" i="103" s="1"/>
  <c r="M90" i="103"/>
  <c r="P90" i="103" s="1"/>
  <c r="M89" i="103"/>
  <c r="P89" i="103" s="1"/>
  <c r="M86" i="103"/>
  <c r="P86" i="103" s="1"/>
  <c r="M85" i="103"/>
  <c r="P85" i="103" s="1"/>
  <c r="M84" i="103"/>
  <c r="P84" i="103" s="1"/>
  <c r="M83" i="103"/>
  <c r="P83" i="103" s="1"/>
  <c r="M81" i="103"/>
  <c r="P81" i="103" s="1"/>
  <c r="M80" i="103"/>
  <c r="P80" i="103" s="1"/>
  <c r="M79" i="103"/>
  <c r="P79" i="103" s="1"/>
  <c r="M78" i="103"/>
  <c r="P78" i="103" s="1"/>
  <c r="M77" i="103"/>
  <c r="P77" i="103" s="1"/>
  <c r="M75" i="103"/>
  <c r="P75" i="103" s="1"/>
  <c r="M74" i="103"/>
  <c r="P74" i="103" s="1"/>
  <c r="M73" i="103"/>
  <c r="P73" i="103" s="1"/>
  <c r="M72" i="103"/>
  <c r="P72" i="103" s="1"/>
  <c r="M71" i="103"/>
  <c r="P71" i="103" s="1"/>
  <c r="M70" i="103"/>
  <c r="P70" i="103" s="1"/>
  <c r="M69" i="103"/>
  <c r="P69" i="103" s="1"/>
  <c r="M68" i="103"/>
  <c r="P68" i="103" s="1"/>
  <c r="M67" i="103"/>
  <c r="P67" i="103" s="1"/>
  <c r="M66" i="103"/>
  <c r="P66" i="103" s="1"/>
  <c r="M65" i="103"/>
  <c r="P65" i="103" s="1"/>
  <c r="M64" i="103"/>
  <c r="P64" i="103" s="1"/>
  <c r="M63" i="103"/>
  <c r="P63" i="103" s="1"/>
  <c r="M62" i="103"/>
  <c r="P62" i="103" s="1"/>
  <c r="M61" i="103"/>
  <c r="P61" i="103" s="1"/>
  <c r="M60" i="103"/>
  <c r="P60" i="103" s="1"/>
  <c r="M59" i="103"/>
  <c r="P59" i="103" s="1"/>
  <c r="M58" i="103"/>
  <c r="P58" i="103" s="1"/>
  <c r="M57" i="103"/>
  <c r="P57" i="103" s="1"/>
  <c r="M56" i="103"/>
  <c r="P56" i="103" s="1"/>
  <c r="M55" i="103"/>
  <c r="P55" i="103" s="1"/>
  <c r="M54" i="103"/>
  <c r="P54" i="103" s="1"/>
  <c r="M53" i="103"/>
  <c r="P53" i="103" s="1"/>
  <c r="M52" i="103"/>
  <c r="P52" i="103" s="1"/>
  <c r="M51" i="103"/>
  <c r="P51" i="103" s="1"/>
  <c r="M50" i="103"/>
  <c r="P50" i="103" s="1"/>
  <c r="M49" i="103"/>
  <c r="P49" i="103" s="1"/>
  <c r="M48" i="103"/>
  <c r="P48" i="103" s="1"/>
  <c r="M47" i="103"/>
  <c r="P47" i="103" s="1"/>
  <c r="M46" i="103"/>
  <c r="P46" i="103" s="1"/>
  <c r="M45" i="103"/>
  <c r="P45" i="103" s="1"/>
  <c r="M44" i="103"/>
  <c r="P44" i="103" s="1"/>
  <c r="M43" i="103"/>
  <c r="P43" i="103" s="1"/>
  <c r="M42" i="103"/>
  <c r="P42" i="103" s="1"/>
  <c r="M41" i="103"/>
  <c r="P41" i="103" s="1"/>
  <c r="M40" i="103"/>
  <c r="P40" i="103" s="1"/>
  <c r="M39" i="103"/>
  <c r="P39" i="103" s="1"/>
  <c r="M38" i="103"/>
  <c r="P38" i="103" s="1"/>
  <c r="M37" i="103"/>
  <c r="P37" i="103" s="1"/>
  <c r="M36" i="103"/>
  <c r="P36" i="103" s="1"/>
  <c r="M35" i="103"/>
  <c r="P35" i="103" s="1"/>
  <c r="M34" i="103"/>
  <c r="P34" i="103" s="1"/>
  <c r="M33" i="103"/>
  <c r="P33" i="103" s="1"/>
  <c r="M32" i="103"/>
  <c r="P32" i="103" s="1"/>
  <c r="M31" i="103"/>
  <c r="P31" i="103" s="1"/>
  <c r="M30" i="103"/>
  <c r="P30" i="103" s="1"/>
  <c r="M29" i="103"/>
  <c r="P29" i="103" s="1"/>
  <c r="M28" i="103"/>
  <c r="P28" i="103" s="1"/>
  <c r="M27" i="103"/>
  <c r="P27" i="103" s="1"/>
  <c r="M26" i="103"/>
  <c r="P26" i="103" s="1"/>
  <c r="M25" i="103"/>
  <c r="P25" i="103" s="1"/>
  <c r="M24" i="103"/>
  <c r="P24" i="103" s="1"/>
  <c r="M23" i="103"/>
  <c r="P23" i="103" s="1"/>
  <c r="M22" i="103"/>
  <c r="P22" i="103" s="1"/>
  <c r="M21" i="103"/>
  <c r="P21" i="103" s="1"/>
  <c r="M20" i="103"/>
  <c r="P20" i="103" s="1"/>
  <c r="M19" i="103"/>
  <c r="P19" i="103" s="1"/>
  <c r="M18" i="103"/>
  <c r="P18" i="103" s="1"/>
  <c r="M17" i="103"/>
  <c r="P17" i="103" s="1"/>
  <c r="M16" i="103"/>
  <c r="P16" i="103" s="1"/>
  <c r="M15" i="103"/>
  <c r="P15" i="103" s="1"/>
  <c r="M14" i="103"/>
  <c r="P14" i="103" s="1"/>
  <c r="M13" i="103"/>
  <c r="P13" i="103" s="1"/>
  <c r="M12" i="103"/>
  <c r="P12" i="103" s="1"/>
  <c r="M11" i="103"/>
  <c r="P11" i="103" s="1"/>
  <c r="M10" i="103"/>
  <c r="P10" i="103" s="1"/>
  <c r="M9" i="103"/>
  <c r="P9" i="103" s="1"/>
  <c r="M8" i="103"/>
  <c r="P8" i="103" s="1"/>
  <c r="M7" i="103"/>
  <c r="P7" i="103" s="1"/>
  <c r="M6" i="103"/>
  <c r="P6" i="103" s="1"/>
  <c r="M5" i="103"/>
  <c r="P5" i="103" s="1"/>
  <c r="M76" i="102"/>
  <c r="P76" i="102" s="1"/>
  <c r="M207" i="102"/>
  <c r="P207" i="102" s="1"/>
  <c r="M189" i="102"/>
  <c r="P189" i="102" s="1"/>
  <c r="M188" i="102"/>
  <c r="P188" i="102" s="1"/>
  <c r="M187" i="102"/>
  <c r="P187" i="102" s="1"/>
  <c r="M105" i="102"/>
  <c r="P105" i="102" s="1"/>
  <c r="M104" i="102"/>
  <c r="P104" i="102" s="1"/>
  <c r="M103" i="102"/>
  <c r="P103" i="102" s="1"/>
  <c r="M82" i="102"/>
  <c r="P82" i="102" s="1"/>
  <c r="M173" i="102"/>
  <c r="P173" i="102" s="1"/>
  <c r="M258" i="102"/>
  <c r="P258" i="102" s="1"/>
  <c r="M256" i="102"/>
  <c r="P256" i="102" s="1"/>
  <c r="M255" i="102"/>
  <c r="P255" i="102" s="1"/>
  <c r="M254" i="102"/>
  <c r="P254" i="102" s="1"/>
  <c r="M248" i="102"/>
  <c r="P248" i="102" s="1"/>
  <c r="M234" i="102"/>
  <c r="P234" i="102" s="1"/>
  <c r="M233" i="102"/>
  <c r="P233" i="102" s="1"/>
  <c r="M232" i="102"/>
  <c r="P232" i="102" s="1"/>
  <c r="M231" i="102"/>
  <c r="P231" i="102" s="1"/>
  <c r="M230" i="102"/>
  <c r="P230" i="102" s="1"/>
  <c r="M229" i="102"/>
  <c r="P229" i="102" s="1"/>
  <c r="M228" i="102"/>
  <c r="P228" i="102" s="1"/>
  <c r="M227" i="102"/>
  <c r="P227" i="102" s="1"/>
  <c r="M226" i="102"/>
  <c r="P226" i="102" s="1"/>
  <c r="M225" i="102"/>
  <c r="P225" i="102" s="1"/>
  <c r="M224" i="102"/>
  <c r="P224" i="102" s="1"/>
  <c r="M223" i="102"/>
  <c r="P223" i="102" s="1"/>
  <c r="M222" i="102"/>
  <c r="P222" i="102" s="1"/>
  <c r="M221" i="102"/>
  <c r="P221" i="102" s="1"/>
  <c r="M220" i="102"/>
  <c r="P220" i="102" s="1"/>
  <c r="M219" i="102"/>
  <c r="P219" i="102" s="1"/>
  <c r="M218" i="102"/>
  <c r="P218" i="102" s="1"/>
  <c r="M217" i="102"/>
  <c r="P217" i="102" s="1"/>
  <c r="M216" i="102"/>
  <c r="P216" i="102" s="1"/>
  <c r="M215" i="102"/>
  <c r="P215" i="102" s="1"/>
  <c r="M214" i="102"/>
  <c r="P214" i="102" s="1"/>
  <c r="M213" i="102"/>
  <c r="P213" i="102" s="1"/>
  <c r="M212" i="102"/>
  <c r="P212" i="102" s="1"/>
  <c r="M211" i="102"/>
  <c r="P211" i="102" s="1"/>
  <c r="M210" i="102"/>
  <c r="P210" i="102" s="1"/>
  <c r="M209" i="102"/>
  <c r="P209" i="102" s="1"/>
  <c r="M208" i="102"/>
  <c r="P208" i="102" s="1"/>
  <c r="M206" i="102"/>
  <c r="P206" i="102" s="1"/>
  <c r="M205" i="102"/>
  <c r="P205" i="102" s="1"/>
  <c r="M204" i="102"/>
  <c r="P204" i="102" s="1"/>
  <c r="M203" i="102"/>
  <c r="P203" i="102" s="1"/>
  <c r="M202" i="102"/>
  <c r="P202" i="102" s="1"/>
  <c r="M201" i="102"/>
  <c r="P201" i="102" s="1"/>
  <c r="M200" i="102"/>
  <c r="P200" i="102" s="1"/>
  <c r="M199" i="102"/>
  <c r="P199" i="102" s="1"/>
  <c r="M198" i="102"/>
  <c r="P198" i="102" s="1"/>
  <c r="M197" i="102"/>
  <c r="P197" i="102" s="1"/>
  <c r="M196" i="102"/>
  <c r="P196" i="102" s="1"/>
  <c r="M195" i="102"/>
  <c r="P195" i="102" s="1"/>
  <c r="M194" i="102"/>
  <c r="P194" i="102" s="1"/>
  <c r="M193" i="102"/>
  <c r="P193" i="102" s="1"/>
  <c r="M192" i="102"/>
  <c r="P192" i="102" s="1"/>
  <c r="M191" i="102"/>
  <c r="P191" i="102" s="1"/>
  <c r="M190" i="102"/>
  <c r="P190" i="102" s="1"/>
  <c r="M186" i="102"/>
  <c r="P186" i="102" s="1"/>
  <c r="M185" i="102"/>
  <c r="P185" i="102" s="1"/>
  <c r="M184" i="102"/>
  <c r="P184" i="102" s="1"/>
  <c r="M183" i="102"/>
  <c r="P183" i="102" s="1"/>
  <c r="M182" i="102"/>
  <c r="P182" i="102" s="1"/>
  <c r="M181" i="102"/>
  <c r="P181" i="102" s="1"/>
  <c r="M180" i="102"/>
  <c r="P180" i="102" s="1"/>
  <c r="M179" i="102"/>
  <c r="P179" i="102" s="1"/>
  <c r="M178" i="102"/>
  <c r="P178" i="102" s="1"/>
  <c r="M177" i="102"/>
  <c r="P177" i="102" s="1"/>
  <c r="M176" i="102"/>
  <c r="P176" i="102" s="1"/>
  <c r="M175" i="102"/>
  <c r="P175" i="102" s="1"/>
  <c r="M172" i="102"/>
  <c r="P172" i="102" s="1"/>
  <c r="M171" i="102"/>
  <c r="P171" i="102" s="1"/>
  <c r="M170" i="102"/>
  <c r="P170" i="102" s="1"/>
  <c r="M169" i="102"/>
  <c r="P169" i="102" s="1"/>
  <c r="M168" i="102"/>
  <c r="P168" i="102" s="1"/>
  <c r="M167" i="102"/>
  <c r="P167" i="102" s="1"/>
  <c r="M166" i="102"/>
  <c r="P166" i="102" s="1"/>
  <c r="M165" i="102"/>
  <c r="P165" i="102" s="1"/>
  <c r="M164" i="102"/>
  <c r="P164" i="102" s="1"/>
  <c r="M163" i="102"/>
  <c r="P163" i="102" s="1"/>
  <c r="M162" i="102"/>
  <c r="P162" i="102" s="1"/>
  <c r="M161" i="102"/>
  <c r="P161" i="102" s="1"/>
  <c r="M160" i="102"/>
  <c r="P160" i="102" s="1"/>
  <c r="M159" i="102"/>
  <c r="P159" i="102" s="1"/>
  <c r="M158" i="102"/>
  <c r="P158" i="102" s="1"/>
  <c r="M157" i="102"/>
  <c r="P157" i="102" s="1"/>
  <c r="M156" i="102"/>
  <c r="P156" i="102" s="1"/>
  <c r="M155" i="102"/>
  <c r="P155" i="102" s="1"/>
  <c r="M154" i="102"/>
  <c r="P154" i="102" s="1"/>
  <c r="M153" i="102"/>
  <c r="P153" i="102" s="1"/>
  <c r="M152" i="102"/>
  <c r="P152" i="102" s="1"/>
  <c r="M151" i="102"/>
  <c r="P151" i="102" s="1"/>
  <c r="M150" i="102"/>
  <c r="P150" i="102" s="1"/>
  <c r="M149" i="102"/>
  <c r="P149" i="102" s="1"/>
  <c r="M148" i="102"/>
  <c r="P148" i="102" s="1"/>
  <c r="M147" i="102"/>
  <c r="P147" i="102" s="1"/>
  <c r="M146" i="102"/>
  <c r="P146" i="102" s="1"/>
  <c r="M145" i="102"/>
  <c r="P145" i="102" s="1"/>
  <c r="M144" i="102"/>
  <c r="P144" i="102" s="1"/>
  <c r="M143" i="102"/>
  <c r="P143" i="102" s="1"/>
  <c r="M142" i="102"/>
  <c r="P142" i="102" s="1"/>
  <c r="M141" i="102"/>
  <c r="P141" i="102" s="1"/>
  <c r="M140" i="102"/>
  <c r="P140" i="102" s="1"/>
  <c r="M139" i="102"/>
  <c r="P139" i="102" s="1"/>
  <c r="M138" i="102"/>
  <c r="P138" i="102" s="1"/>
  <c r="M137" i="102"/>
  <c r="P137" i="102" s="1"/>
  <c r="M136" i="102"/>
  <c r="P136" i="102" s="1"/>
  <c r="M135" i="102"/>
  <c r="P135" i="102" s="1"/>
  <c r="M134" i="102"/>
  <c r="P134" i="102" s="1"/>
  <c r="M133" i="102"/>
  <c r="P133" i="102" s="1"/>
  <c r="M132" i="102"/>
  <c r="P132" i="102" s="1"/>
  <c r="M131" i="102"/>
  <c r="P131" i="102" s="1"/>
  <c r="M130" i="102"/>
  <c r="P130" i="102" s="1"/>
  <c r="M129" i="102"/>
  <c r="P129" i="102" s="1"/>
  <c r="M128" i="102"/>
  <c r="P128" i="102" s="1"/>
  <c r="M127" i="102"/>
  <c r="P127" i="102" s="1"/>
  <c r="M126" i="102"/>
  <c r="P126" i="102" s="1"/>
  <c r="M125" i="102"/>
  <c r="P125" i="102" s="1"/>
  <c r="M124" i="102"/>
  <c r="P124" i="102" s="1"/>
  <c r="M123" i="102"/>
  <c r="P123" i="102" s="1"/>
  <c r="M122" i="102"/>
  <c r="P122" i="102" s="1"/>
  <c r="M121" i="102"/>
  <c r="P121" i="102" s="1"/>
  <c r="M120" i="102"/>
  <c r="P120" i="102" s="1"/>
  <c r="M119" i="102"/>
  <c r="P119" i="102" s="1"/>
  <c r="M118" i="102"/>
  <c r="P118" i="102" s="1"/>
  <c r="M117" i="102"/>
  <c r="P117" i="102" s="1"/>
  <c r="M116" i="102"/>
  <c r="P116" i="102" s="1"/>
  <c r="M115" i="102"/>
  <c r="P115" i="102" s="1"/>
  <c r="M114" i="102"/>
  <c r="P114" i="102" s="1"/>
  <c r="M113" i="102"/>
  <c r="P113" i="102" s="1"/>
  <c r="M112" i="102"/>
  <c r="P112" i="102" s="1"/>
  <c r="M111" i="102"/>
  <c r="P111" i="102" s="1"/>
  <c r="M110" i="102"/>
  <c r="P110" i="102" s="1"/>
  <c r="M109" i="102"/>
  <c r="P109" i="102" s="1"/>
  <c r="M108" i="102"/>
  <c r="P108" i="102" s="1"/>
  <c r="M107" i="102"/>
  <c r="P107" i="102" s="1"/>
  <c r="M106" i="102"/>
  <c r="P106" i="102" s="1"/>
  <c r="M101" i="102"/>
  <c r="P101" i="102" s="1"/>
  <c r="M100" i="102"/>
  <c r="P100" i="102" s="1"/>
  <c r="M99" i="102"/>
  <c r="P99" i="102" s="1"/>
  <c r="M98" i="102"/>
  <c r="P98" i="102" s="1"/>
  <c r="M97" i="102"/>
  <c r="P97" i="102" s="1"/>
  <c r="M96" i="102"/>
  <c r="P96" i="102" s="1"/>
  <c r="M95" i="102"/>
  <c r="P95" i="102" s="1"/>
  <c r="M93" i="102"/>
  <c r="P93" i="102" s="1"/>
  <c r="M92" i="102"/>
  <c r="P92" i="102" s="1"/>
  <c r="M91" i="102"/>
  <c r="P91" i="102" s="1"/>
  <c r="M90" i="102"/>
  <c r="P90" i="102" s="1"/>
  <c r="M89" i="102"/>
  <c r="P89" i="102" s="1"/>
  <c r="M86" i="102"/>
  <c r="P86" i="102" s="1"/>
  <c r="M85" i="102"/>
  <c r="P85" i="102" s="1"/>
  <c r="M84" i="102"/>
  <c r="P84" i="102" s="1"/>
  <c r="M83" i="102"/>
  <c r="P83" i="102" s="1"/>
  <c r="M81" i="102"/>
  <c r="P81" i="102" s="1"/>
  <c r="M80" i="102"/>
  <c r="P80" i="102" s="1"/>
  <c r="M79" i="102"/>
  <c r="P79" i="102" s="1"/>
  <c r="M78" i="102"/>
  <c r="P78" i="102" s="1"/>
  <c r="M77" i="102"/>
  <c r="P77" i="102" s="1"/>
  <c r="M75" i="102"/>
  <c r="P75" i="102" s="1"/>
  <c r="M74" i="102"/>
  <c r="P74" i="102" s="1"/>
  <c r="M73" i="102"/>
  <c r="P73" i="102" s="1"/>
  <c r="M72" i="102"/>
  <c r="P72" i="102" s="1"/>
  <c r="M71" i="102"/>
  <c r="P71" i="102" s="1"/>
  <c r="M70" i="102"/>
  <c r="P70" i="102" s="1"/>
  <c r="M69" i="102"/>
  <c r="P69" i="102" s="1"/>
  <c r="M68" i="102"/>
  <c r="P68" i="102" s="1"/>
  <c r="M67" i="102"/>
  <c r="P67" i="102" s="1"/>
  <c r="M66" i="102"/>
  <c r="P66" i="102" s="1"/>
  <c r="M65" i="102"/>
  <c r="P65" i="102" s="1"/>
  <c r="M64" i="102"/>
  <c r="P64" i="102" s="1"/>
  <c r="M63" i="102"/>
  <c r="P63" i="102" s="1"/>
  <c r="M62" i="102"/>
  <c r="P62" i="102" s="1"/>
  <c r="M61" i="102"/>
  <c r="P61" i="102" s="1"/>
  <c r="M60" i="102"/>
  <c r="P60" i="102" s="1"/>
  <c r="M59" i="102"/>
  <c r="P59" i="102" s="1"/>
  <c r="M58" i="102"/>
  <c r="P58" i="102" s="1"/>
  <c r="M57" i="102"/>
  <c r="P57" i="102" s="1"/>
  <c r="M56" i="102"/>
  <c r="P56" i="102" s="1"/>
  <c r="M55" i="102"/>
  <c r="P55" i="102" s="1"/>
  <c r="M54" i="102"/>
  <c r="P54" i="102" s="1"/>
  <c r="M53" i="102"/>
  <c r="P53" i="102" s="1"/>
  <c r="M52" i="102"/>
  <c r="P52" i="102" s="1"/>
  <c r="M51" i="102"/>
  <c r="P51" i="102" s="1"/>
  <c r="M50" i="102"/>
  <c r="P50" i="102" s="1"/>
  <c r="M49" i="102"/>
  <c r="P49" i="102" s="1"/>
  <c r="M48" i="102"/>
  <c r="P48" i="102" s="1"/>
  <c r="M47" i="102"/>
  <c r="P47" i="102" s="1"/>
  <c r="M46" i="102"/>
  <c r="P46" i="102" s="1"/>
  <c r="M45" i="102"/>
  <c r="P45" i="102" s="1"/>
  <c r="M44" i="102"/>
  <c r="P44" i="102" s="1"/>
  <c r="M43" i="102"/>
  <c r="P43" i="102" s="1"/>
  <c r="M42" i="102"/>
  <c r="P42" i="102" s="1"/>
  <c r="M41" i="102"/>
  <c r="P41" i="102" s="1"/>
  <c r="M40" i="102"/>
  <c r="P40" i="102" s="1"/>
  <c r="M39" i="102"/>
  <c r="P39" i="102" s="1"/>
  <c r="M38" i="102"/>
  <c r="P38" i="102" s="1"/>
  <c r="M37" i="102"/>
  <c r="P37" i="102" s="1"/>
  <c r="M36" i="102"/>
  <c r="P36" i="102" s="1"/>
  <c r="M35" i="102"/>
  <c r="P35" i="102" s="1"/>
  <c r="M34" i="102"/>
  <c r="P34" i="102" s="1"/>
  <c r="M33" i="102"/>
  <c r="P33" i="102" s="1"/>
  <c r="M32" i="102"/>
  <c r="P32" i="102" s="1"/>
  <c r="M31" i="102"/>
  <c r="P31" i="102" s="1"/>
  <c r="M30" i="102"/>
  <c r="P30" i="102" s="1"/>
  <c r="M29" i="102"/>
  <c r="P29" i="102" s="1"/>
  <c r="M28" i="102"/>
  <c r="P28" i="102" s="1"/>
  <c r="M27" i="102"/>
  <c r="P27" i="102" s="1"/>
  <c r="M26" i="102"/>
  <c r="P26" i="102" s="1"/>
  <c r="M25" i="102"/>
  <c r="P25" i="102" s="1"/>
  <c r="M24" i="102"/>
  <c r="P24" i="102" s="1"/>
  <c r="M23" i="102"/>
  <c r="P23" i="102" s="1"/>
  <c r="M22" i="102"/>
  <c r="P22" i="102" s="1"/>
  <c r="M21" i="102"/>
  <c r="P21" i="102" s="1"/>
  <c r="M20" i="102"/>
  <c r="P20" i="102" s="1"/>
  <c r="M19" i="102"/>
  <c r="P19" i="102" s="1"/>
  <c r="M18" i="102"/>
  <c r="P18" i="102" s="1"/>
  <c r="M17" i="102"/>
  <c r="P17" i="102" s="1"/>
  <c r="M16" i="102"/>
  <c r="P16" i="102" s="1"/>
  <c r="M15" i="102"/>
  <c r="P15" i="102" s="1"/>
  <c r="M14" i="102"/>
  <c r="P14" i="102" s="1"/>
  <c r="M13" i="102"/>
  <c r="P13" i="102" s="1"/>
  <c r="M12" i="102"/>
  <c r="P12" i="102" s="1"/>
  <c r="M11" i="102"/>
  <c r="P11" i="102" s="1"/>
  <c r="M10" i="102"/>
  <c r="P10" i="102" s="1"/>
  <c r="M9" i="102"/>
  <c r="P9" i="102" s="1"/>
  <c r="M8" i="102"/>
  <c r="P8" i="102" s="1"/>
  <c r="M7" i="102"/>
  <c r="P7" i="102" s="1"/>
  <c r="M6" i="102"/>
  <c r="P6" i="102" s="1"/>
  <c r="M5" i="102"/>
  <c r="P5" i="102" s="1"/>
  <c r="M76" i="101"/>
  <c r="P76" i="101" s="1"/>
  <c r="M207" i="101"/>
  <c r="P207" i="101" s="1"/>
  <c r="M189" i="101"/>
  <c r="P189" i="101" s="1"/>
  <c r="M188" i="101"/>
  <c r="P188" i="101" s="1"/>
  <c r="M187" i="101"/>
  <c r="P187" i="101" s="1"/>
  <c r="M105" i="101"/>
  <c r="P105" i="101" s="1"/>
  <c r="M104" i="101"/>
  <c r="P104" i="101" s="1"/>
  <c r="M103" i="101"/>
  <c r="P103" i="101" s="1"/>
  <c r="M82" i="101"/>
  <c r="P82" i="101" s="1"/>
  <c r="M173" i="101"/>
  <c r="P173" i="101" s="1"/>
  <c r="M258" i="101"/>
  <c r="P258" i="101" s="1"/>
  <c r="M256" i="101"/>
  <c r="P256" i="101" s="1"/>
  <c r="M255" i="101"/>
  <c r="P255" i="101" s="1"/>
  <c r="M254" i="101"/>
  <c r="P254" i="101" s="1"/>
  <c r="M248" i="101"/>
  <c r="P248" i="101" s="1"/>
  <c r="M234" i="101"/>
  <c r="P234" i="101" s="1"/>
  <c r="M233" i="101"/>
  <c r="P233" i="101" s="1"/>
  <c r="M232" i="101"/>
  <c r="P232" i="101" s="1"/>
  <c r="M231" i="101"/>
  <c r="P231" i="101" s="1"/>
  <c r="M230" i="101"/>
  <c r="P230" i="101" s="1"/>
  <c r="M229" i="101"/>
  <c r="P229" i="101" s="1"/>
  <c r="M228" i="101"/>
  <c r="P228" i="101" s="1"/>
  <c r="M227" i="101"/>
  <c r="P227" i="101" s="1"/>
  <c r="M226" i="101"/>
  <c r="P226" i="101" s="1"/>
  <c r="M225" i="101"/>
  <c r="P225" i="101" s="1"/>
  <c r="M224" i="101"/>
  <c r="P224" i="101" s="1"/>
  <c r="M223" i="101"/>
  <c r="P223" i="101" s="1"/>
  <c r="M222" i="101"/>
  <c r="P222" i="101" s="1"/>
  <c r="M221" i="101"/>
  <c r="P221" i="101" s="1"/>
  <c r="M220" i="101"/>
  <c r="P220" i="101" s="1"/>
  <c r="M219" i="101"/>
  <c r="P219" i="101" s="1"/>
  <c r="M218" i="101"/>
  <c r="P218" i="101" s="1"/>
  <c r="M217" i="101"/>
  <c r="P217" i="101" s="1"/>
  <c r="M216" i="101"/>
  <c r="P216" i="101" s="1"/>
  <c r="M215" i="101"/>
  <c r="P215" i="101" s="1"/>
  <c r="M214" i="101"/>
  <c r="P214" i="101" s="1"/>
  <c r="M213" i="101"/>
  <c r="P213" i="101" s="1"/>
  <c r="M212" i="101"/>
  <c r="P212" i="101" s="1"/>
  <c r="M211" i="101"/>
  <c r="P211" i="101" s="1"/>
  <c r="M210" i="101"/>
  <c r="P210" i="101" s="1"/>
  <c r="M209" i="101"/>
  <c r="P209" i="101" s="1"/>
  <c r="M208" i="101"/>
  <c r="P208" i="101" s="1"/>
  <c r="M206" i="101"/>
  <c r="P206" i="101" s="1"/>
  <c r="M205" i="101"/>
  <c r="P205" i="101" s="1"/>
  <c r="M204" i="101"/>
  <c r="P204" i="101" s="1"/>
  <c r="M203" i="101"/>
  <c r="P203" i="101" s="1"/>
  <c r="M202" i="101"/>
  <c r="P202" i="101" s="1"/>
  <c r="M201" i="101"/>
  <c r="P201" i="101" s="1"/>
  <c r="M200" i="101"/>
  <c r="P200" i="101" s="1"/>
  <c r="M199" i="101"/>
  <c r="P199" i="101" s="1"/>
  <c r="M198" i="101"/>
  <c r="P198" i="101" s="1"/>
  <c r="M197" i="101"/>
  <c r="P197" i="101" s="1"/>
  <c r="M196" i="101"/>
  <c r="P196" i="101" s="1"/>
  <c r="M195" i="101"/>
  <c r="P195" i="101" s="1"/>
  <c r="M194" i="101"/>
  <c r="P194" i="101" s="1"/>
  <c r="M193" i="101"/>
  <c r="P193" i="101" s="1"/>
  <c r="M192" i="101"/>
  <c r="P192" i="101" s="1"/>
  <c r="M191" i="101"/>
  <c r="P191" i="101" s="1"/>
  <c r="M190" i="101"/>
  <c r="P190" i="101" s="1"/>
  <c r="M186" i="101"/>
  <c r="P186" i="101" s="1"/>
  <c r="M185" i="101"/>
  <c r="P185" i="101" s="1"/>
  <c r="M184" i="101"/>
  <c r="P184" i="101" s="1"/>
  <c r="M183" i="101"/>
  <c r="P183" i="101" s="1"/>
  <c r="M182" i="101"/>
  <c r="P182" i="101" s="1"/>
  <c r="M181" i="101"/>
  <c r="P181" i="101" s="1"/>
  <c r="M180" i="101"/>
  <c r="P180" i="101" s="1"/>
  <c r="M179" i="101"/>
  <c r="P179" i="101" s="1"/>
  <c r="M178" i="101"/>
  <c r="P178" i="101" s="1"/>
  <c r="M177" i="101"/>
  <c r="P177" i="101" s="1"/>
  <c r="M176" i="101"/>
  <c r="P176" i="101" s="1"/>
  <c r="M175" i="101"/>
  <c r="P175" i="101" s="1"/>
  <c r="M172" i="101"/>
  <c r="P172" i="101" s="1"/>
  <c r="M171" i="101"/>
  <c r="P171" i="101" s="1"/>
  <c r="M170" i="101"/>
  <c r="P170" i="101" s="1"/>
  <c r="M169" i="101"/>
  <c r="P169" i="101" s="1"/>
  <c r="M168" i="101"/>
  <c r="P168" i="101" s="1"/>
  <c r="M167" i="101"/>
  <c r="P167" i="101" s="1"/>
  <c r="M166" i="101"/>
  <c r="P166" i="101" s="1"/>
  <c r="M165" i="101"/>
  <c r="P165" i="101" s="1"/>
  <c r="M164" i="101"/>
  <c r="P164" i="101" s="1"/>
  <c r="M163" i="101"/>
  <c r="P163" i="101" s="1"/>
  <c r="M162" i="101"/>
  <c r="P162" i="101" s="1"/>
  <c r="M161" i="101"/>
  <c r="P161" i="101" s="1"/>
  <c r="M160" i="101"/>
  <c r="P160" i="101" s="1"/>
  <c r="M159" i="101"/>
  <c r="P159" i="101" s="1"/>
  <c r="M158" i="101"/>
  <c r="P158" i="101" s="1"/>
  <c r="M157" i="101"/>
  <c r="P157" i="101" s="1"/>
  <c r="M156" i="101"/>
  <c r="P156" i="101" s="1"/>
  <c r="M155" i="101"/>
  <c r="P155" i="101" s="1"/>
  <c r="M154" i="101"/>
  <c r="P154" i="101" s="1"/>
  <c r="M153" i="101"/>
  <c r="P153" i="101" s="1"/>
  <c r="M152" i="101"/>
  <c r="P152" i="101" s="1"/>
  <c r="M151" i="101"/>
  <c r="P151" i="101" s="1"/>
  <c r="M150" i="101"/>
  <c r="P150" i="101" s="1"/>
  <c r="M149" i="101"/>
  <c r="P149" i="101" s="1"/>
  <c r="M148" i="101"/>
  <c r="P148" i="101" s="1"/>
  <c r="M147" i="101"/>
  <c r="P147" i="101" s="1"/>
  <c r="M146" i="101"/>
  <c r="P146" i="101" s="1"/>
  <c r="M145" i="101"/>
  <c r="P145" i="101" s="1"/>
  <c r="M144" i="101"/>
  <c r="P144" i="101" s="1"/>
  <c r="M143" i="101"/>
  <c r="P143" i="101" s="1"/>
  <c r="M142" i="101"/>
  <c r="P142" i="101" s="1"/>
  <c r="M141" i="101"/>
  <c r="P141" i="101" s="1"/>
  <c r="M140" i="101"/>
  <c r="P140" i="101" s="1"/>
  <c r="M139" i="101"/>
  <c r="P139" i="101" s="1"/>
  <c r="M138" i="101"/>
  <c r="P138" i="101" s="1"/>
  <c r="M137" i="101"/>
  <c r="P137" i="101" s="1"/>
  <c r="M136" i="101"/>
  <c r="P136" i="101" s="1"/>
  <c r="M135" i="101"/>
  <c r="P135" i="101" s="1"/>
  <c r="M134" i="101"/>
  <c r="P134" i="101" s="1"/>
  <c r="M133" i="101"/>
  <c r="P133" i="101" s="1"/>
  <c r="M132" i="101"/>
  <c r="P132" i="101" s="1"/>
  <c r="M131" i="101"/>
  <c r="P131" i="101" s="1"/>
  <c r="M130" i="101"/>
  <c r="P130" i="101" s="1"/>
  <c r="M129" i="101"/>
  <c r="P129" i="101" s="1"/>
  <c r="M128" i="101"/>
  <c r="P128" i="101" s="1"/>
  <c r="M127" i="101"/>
  <c r="P127" i="101" s="1"/>
  <c r="M126" i="101"/>
  <c r="P126" i="101" s="1"/>
  <c r="M125" i="101"/>
  <c r="P125" i="101" s="1"/>
  <c r="M124" i="101"/>
  <c r="P124" i="101" s="1"/>
  <c r="M123" i="101"/>
  <c r="P123" i="101" s="1"/>
  <c r="M122" i="101"/>
  <c r="P122" i="101" s="1"/>
  <c r="M121" i="101"/>
  <c r="P121" i="101" s="1"/>
  <c r="M120" i="101"/>
  <c r="P120" i="101" s="1"/>
  <c r="M119" i="101"/>
  <c r="P119" i="101" s="1"/>
  <c r="M118" i="101"/>
  <c r="P118" i="101" s="1"/>
  <c r="M117" i="101"/>
  <c r="P117" i="101" s="1"/>
  <c r="M116" i="101"/>
  <c r="P116" i="101" s="1"/>
  <c r="M115" i="101"/>
  <c r="P115" i="101" s="1"/>
  <c r="M114" i="101"/>
  <c r="P114" i="101" s="1"/>
  <c r="M113" i="101"/>
  <c r="P113" i="101" s="1"/>
  <c r="M112" i="101"/>
  <c r="P112" i="101" s="1"/>
  <c r="M111" i="101"/>
  <c r="P111" i="101" s="1"/>
  <c r="M110" i="101"/>
  <c r="P110" i="101" s="1"/>
  <c r="M109" i="101"/>
  <c r="P109" i="101" s="1"/>
  <c r="M108" i="101"/>
  <c r="P108" i="101" s="1"/>
  <c r="M107" i="101"/>
  <c r="P107" i="101" s="1"/>
  <c r="M106" i="101"/>
  <c r="P106" i="101" s="1"/>
  <c r="M101" i="101"/>
  <c r="P101" i="101" s="1"/>
  <c r="M100" i="101"/>
  <c r="P100" i="101" s="1"/>
  <c r="M99" i="101"/>
  <c r="P99" i="101" s="1"/>
  <c r="M98" i="101"/>
  <c r="P98" i="101" s="1"/>
  <c r="M97" i="101"/>
  <c r="P97" i="101" s="1"/>
  <c r="M96" i="101"/>
  <c r="P96" i="101" s="1"/>
  <c r="M95" i="101"/>
  <c r="P95" i="101" s="1"/>
  <c r="M93" i="101"/>
  <c r="P93" i="101" s="1"/>
  <c r="M92" i="101"/>
  <c r="P92" i="101" s="1"/>
  <c r="M91" i="101"/>
  <c r="P91" i="101" s="1"/>
  <c r="M90" i="101"/>
  <c r="P90" i="101" s="1"/>
  <c r="M89" i="101"/>
  <c r="P89" i="101" s="1"/>
  <c r="M86" i="101"/>
  <c r="P86" i="101" s="1"/>
  <c r="M85" i="101"/>
  <c r="P85" i="101" s="1"/>
  <c r="M84" i="101"/>
  <c r="P84" i="101" s="1"/>
  <c r="M83" i="101"/>
  <c r="P83" i="101" s="1"/>
  <c r="M81" i="101"/>
  <c r="P81" i="101" s="1"/>
  <c r="M80" i="101"/>
  <c r="P80" i="101" s="1"/>
  <c r="M79" i="101"/>
  <c r="P79" i="101" s="1"/>
  <c r="M78" i="101"/>
  <c r="P78" i="101" s="1"/>
  <c r="M77" i="101"/>
  <c r="P77" i="101" s="1"/>
  <c r="M75" i="101"/>
  <c r="P75" i="101" s="1"/>
  <c r="M74" i="101"/>
  <c r="P74" i="101" s="1"/>
  <c r="M73" i="101"/>
  <c r="P73" i="101" s="1"/>
  <c r="M72" i="101"/>
  <c r="P72" i="101" s="1"/>
  <c r="M71" i="101"/>
  <c r="P71" i="101" s="1"/>
  <c r="M70" i="101"/>
  <c r="P70" i="101" s="1"/>
  <c r="M69" i="101"/>
  <c r="P69" i="101" s="1"/>
  <c r="M68" i="101"/>
  <c r="P68" i="101" s="1"/>
  <c r="M67" i="101"/>
  <c r="P67" i="101" s="1"/>
  <c r="M66" i="101"/>
  <c r="P66" i="101" s="1"/>
  <c r="M65" i="101"/>
  <c r="P65" i="101" s="1"/>
  <c r="M64" i="101"/>
  <c r="P64" i="101" s="1"/>
  <c r="M63" i="101"/>
  <c r="P63" i="101" s="1"/>
  <c r="M62" i="101"/>
  <c r="P62" i="101" s="1"/>
  <c r="M61" i="101"/>
  <c r="P61" i="101" s="1"/>
  <c r="M60" i="101"/>
  <c r="P60" i="101" s="1"/>
  <c r="M59" i="101"/>
  <c r="P59" i="101" s="1"/>
  <c r="M58" i="101"/>
  <c r="P58" i="101" s="1"/>
  <c r="M57" i="101"/>
  <c r="P57" i="101" s="1"/>
  <c r="M56" i="101"/>
  <c r="P56" i="101" s="1"/>
  <c r="M55" i="101"/>
  <c r="P55" i="101" s="1"/>
  <c r="M54" i="101"/>
  <c r="P54" i="101" s="1"/>
  <c r="M53" i="101"/>
  <c r="P53" i="101" s="1"/>
  <c r="M52" i="101"/>
  <c r="P52" i="101" s="1"/>
  <c r="M51" i="101"/>
  <c r="P51" i="101" s="1"/>
  <c r="M50" i="101"/>
  <c r="P50" i="101" s="1"/>
  <c r="M49" i="101"/>
  <c r="P49" i="101" s="1"/>
  <c r="M48" i="101"/>
  <c r="P48" i="101" s="1"/>
  <c r="M47" i="101"/>
  <c r="P47" i="101" s="1"/>
  <c r="M46" i="101"/>
  <c r="P46" i="101" s="1"/>
  <c r="M45" i="101"/>
  <c r="P45" i="101" s="1"/>
  <c r="M44" i="101"/>
  <c r="P44" i="101" s="1"/>
  <c r="M43" i="101"/>
  <c r="P43" i="101" s="1"/>
  <c r="M42" i="101"/>
  <c r="P42" i="101" s="1"/>
  <c r="M41" i="101"/>
  <c r="P41" i="101" s="1"/>
  <c r="M40" i="101"/>
  <c r="P40" i="101" s="1"/>
  <c r="M39" i="101"/>
  <c r="P39" i="101" s="1"/>
  <c r="M38" i="101"/>
  <c r="P38" i="101" s="1"/>
  <c r="M37" i="101"/>
  <c r="P37" i="101" s="1"/>
  <c r="M36" i="101"/>
  <c r="P36" i="101" s="1"/>
  <c r="M35" i="101"/>
  <c r="P35" i="101" s="1"/>
  <c r="M34" i="101"/>
  <c r="P34" i="101" s="1"/>
  <c r="M33" i="101"/>
  <c r="P33" i="101" s="1"/>
  <c r="M32" i="101"/>
  <c r="P32" i="101" s="1"/>
  <c r="M31" i="101"/>
  <c r="P31" i="101" s="1"/>
  <c r="M30" i="101"/>
  <c r="P30" i="101" s="1"/>
  <c r="M29" i="101"/>
  <c r="P29" i="101" s="1"/>
  <c r="M28" i="101"/>
  <c r="P28" i="101" s="1"/>
  <c r="M27" i="101"/>
  <c r="P27" i="101" s="1"/>
  <c r="M26" i="101"/>
  <c r="P26" i="101" s="1"/>
  <c r="M25" i="101"/>
  <c r="P25" i="101" s="1"/>
  <c r="M24" i="101"/>
  <c r="P24" i="101" s="1"/>
  <c r="M23" i="101"/>
  <c r="P23" i="101" s="1"/>
  <c r="M22" i="101"/>
  <c r="P22" i="101" s="1"/>
  <c r="M21" i="101"/>
  <c r="P21" i="101" s="1"/>
  <c r="M20" i="101"/>
  <c r="P20" i="101" s="1"/>
  <c r="M19" i="101"/>
  <c r="P19" i="101" s="1"/>
  <c r="M18" i="101"/>
  <c r="P18" i="101" s="1"/>
  <c r="M17" i="101"/>
  <c r="P17" i="101" s="1"/>
  <c r="M16" i="101"/>
  <c r="P16" i="101" s="1"/>
  <c r="M15" i="101"/>
  <c r="P15" i="101" s="1"/>
  <c r="M14" i="101"/>
  <c r="P14" i="101" s="1"/>
  <c r="M13" i="101"/>
  <c r="P13" i="101" s="1"/>
  <c r="M12" i="101"/>
  <c r="P12" i="101" s="1"/>
  <c r="M11" i="101"/>
  <c r="P11" i="101" s="1"/>
  <c r="M10" i="101"/>
  <c r="P10" i="101" s="1"/>
  <c r="M9" i="101"/>
  <c r="P9" i="101" s="1"/>
  <c r="M8" i="101"/>
  <c r="P8" i="101" s="1"/>
  <c r="M7" i="101"/>
  <c r="P7" i="101" s="1"/>
  <c r="M6" i="101"/>
  <c r="P6" i="101" s="1"/>
  <c r="M5" i="101"/>
  <c r="P5" i="101" s="1"/>
  <c r="M76" i="100"/>
  <c r="P76" i="100" s="1"/>
  <c r="M207" i="100"/>
  <c r="P207" i="100" s="1"/>
  <c r="M189" i="100"/>
  <c r="P189" i="100" s="1"/>
  <c r="M188" i="100"/>
  <c r="P188" i="100" s="1"/>
  <c r="M187" i="100"/>
  <c r="P187" i="100" s="1"/>
  <c r="M105" i="100"/>
  <c r="P105" i="100" s="1"/>
  <c r="M104" i="100"/>
  <c r="P104" i="100" s="1"/>
  <c r="M103" i="100"/>
  <c r="P103" i="100" s="1"/>
  <c r="M82" i="100"/>
  <c r="P82" i="100" s="1"/>
  <c r="M173" i="100"/>
  <c r="P173" i="100" s="1"/>
  <c r="M258" i="100"/>
  <c r="P258" i="100" s="1"/>
  <c r="M256" i="100"/>
  <c r="P256" i="100" s="1"/>
  <c r="M255" i="100"/>
  <c r="P255" i="100" s="1"/>
  <c r="M254" i="100"/>
  <c r="P254" i="100" s="1"/>
  <c r="M248" i="100"/>
  <c r="P248" i="100" s="1"/>
  <c r="M234" i="100"/>
  <c r="P234" i="100" s="1"/>
  <c r="M233" i="100"/>
  <c r="P233" i="100" s="1"/>
  <c r="M232" i="100"/>
  <c r="P232" i="100" s="1"/>
  <c r="M231" i="100"/>
  <c r="P231" i="100" s="1"/>
  <c r="M230" i="100"/>
  <c r="P230" i="100" s="1"/>
  <c r="M229" i="100"/>
  <c r="P229" i="100" s="1"/>
  <c r="M228" i="100"/>
  <c r="P228" i="100" s="1"/>
  <c r="M227" i="100"/>
  <c r="P227" i="100" s="1"/>
  <c r="M226" i="100"/>
  <c r="P226" i="100" s="1"/>
  <c r="M225" i="100"/>
  <c r="P225" i="100" s="1"/>
  <c r="M224" i="100"/>
  <c r="P224" i="100" s="1"/>
  <c r="M223" i="100"/>
  <c r="P223" i="100" s="1"/>
  <c r="M222" i="100"/>
  <c r="P222" i="100" s="1"/>
  <c r="M221" i="100"/>
  <c r="P221" i="100" s="1"/>
  <c r="M220" i="100"/>
  <c r="P220" i="100" s="1"/>
  <c r="M219" i="100"/>
  <c r="P219" i="100" s="1"/>
  <c r="M218" i="100"/>
  <c r="P218" i="100" s="1"/>
  <c r="M217" i="100"/>
  <c r="P217" i="100" s="1"/>
  <c r="M216" i="100"/>
  <c r="P216" i="100" s="1"/>
  <c r="M215" i="100"/>
  <c r="P215" i="100" s="1"/>
  <c r="M214" i="100"/>
  <c r="P214" i="100" s="1"/>
  <c r="M213" i="100"/>
  <c r="P213" i="100" s="1"/>
  <c r="M212" i="100"/>
  <c r="P212" i="100" s="1"/>
  <c r="M211" i="100"/>
  <c r="P211" i="100" s="1"/>
  <c r="M210" i="100"/>
  <c r="P210" i="100" s="1"/>
  <c r="M209" i="100"/>
  <c r="P209" i="100" s="1"/>
  <c r="M208" i="100"/>
  <c r="P208" i="100" s="1"/>
  <c r="M206" i="100"/>
  <c r="P206" i="100" s="1"/>
  <c r="M205" i="100"/>
  <c r="P205" i="100" s="1"/>
  <c r="M204" i="100"/>
  <c r="P204" i="100" s="1"/>
  <c r="M203" i="100"/>
  <c r="P203" i="100" s="1"/>
  <c r="M202" i="100"/>
  <c r="P202" i="100" s="1"/>
  <c r="M201" i="100"/>
  <c r="P201" i="100" s="1"/>
  <c r="M200" i="100"/>
  <c r="P200" i="100" s="1"/>
  <c r="M199" i="100"/>
  <c r="P199" i="100" s="1"/>
  <c r="M198" i="100"/>
  <c r="P198" i="100" s="1"/>
  <c r="M197" i="100"/>
  <c r="P197" i="100" s="1"/>
  <c r="M196" i="100"/>
  <c r="P196" i="100" s="1"/>
  <c r="M195" i="100"/>
  <c r="P195" i="100" s="1"/>
  <c r="M194" i="100"/>
  <c r="P194" i="100" s="1"/>
  <c r="M193" i="100"/>
  <c r="P193" i="100" s="1"/>
  <c r="M192" i="100"/>
  <c r="P192" i="100" s="1"/>
  <c r="M191" i="100"/>
  <c r="P191" i="100" s="1"/>
  <c r="M190" i="100"/>
  <c r="P190" i="100" s="1"/>
  <c r="M186" i="100"/>
  <c r="P186" i="100" s="1"/>
  <c r="M185" i="100"/>
  <c r="P185" i="100" s="1"/>
  <c r="M184" i="100"/>
  <c r="P184" i="100" s="1"/>
  <c r="M183" i="100"/>
  <c r="P183" i="100" s="1"/>
  <c r="M182" i="100"/>
  <c r="P182" i="100" s="1"/>
  <c r="M181" i="100"/>
  <c r="P181" i="100" s="1"/>
  <c r="M180" i="100"/>
  <c r="P180" i="100" s="1"/>
  <c r="M179" i="100"/>
  <c r="P179" i="100" s="1"/>
  <c r="M178" i="100"/>
  <c r="P178" i="100" s="1"/>
  <c r="M177" i="100"/>
  <c r="P177" i="100" s="1"/>
  <c r="M176" i="100"/>
  <c r="P176" i="100" s="1"/>
  <c r="M175" i="100"/>
  <c r="P175" i="100" s="1"/>
  <c r="M172" i="100"/>
  <c r="P172" i="100" s="1"/>
  <c r="M171" i="100"/>
  <c r="P171" i="100" s="1"/>
  <c r="M170" i="100"/>
  <c r="P170" i="100" s="1"/>
  <c r="M169" i="100"/>
  <c r="P169" i="100" s="1"/>
  <c r="M168" i="100"/>
  <c r="P168" i="100" s="1"/>
  <c r="M167" i="100"/>
  <c r="P167" i="100" s="1"/>
  <c r="M166" i="100"/>
  <c r="P166" i="100" s="1"/>
  <c r="M165" i="100"/>
  <c r="P165" i="100" s="1"/>
  <c r="M164" i="100"/>
  <c r="P164" i="100" s="1"/>
  <c r="M163" i="100"/>
  <c r="P163" i="100" s="1"/>
  <c r="M162" i="100"/>
  <c r="P162" i="100" s="1"/>
  <c r="M161" i="100"/>
  <c r="P161" i="100" s="1"/>
  <c r="M160" i="100"/>
  <c r="P160" i="100" s="1"/>
  <c r="M159" i="100"/>
  <c r="P159" i="100" s="1"/>
  <c r="M158" i="100"/>
  <c r="P158" i="100" s="1"/>
  <c r="M157" i="100"/>
  <c r="P157" i="100" s="1"/>
  <c r="M156" i="100"/>
  <c r="P156" i="100" s="1"/>
  <c r="M155" i="100"/>
  <c r="P155" i="100" s="1"/>
  <c r="M154" i="100"/>
  <c r="P154" i="100" s="1"/>
  <c r="M153" i="100"/>
  <c r="P153" i="100" s="1"/>
  <c r="M152" i="100"/>
  <c r="P152" i="100" s="1"/>
  <c r="M151" i="100"/>
  <c r="P151" i="100" s="1"/>
  <c r="M150" i="100"/>
  <c r="P150" i="100" s="1"/>
  <c r="M149" i="100"/>
  <c r="P149" i="100" s="1"/>
  <c r="M148" i="100"/>
  <c r="P148" i="100" s="1"/>
  <c r="M147" i="100"/>
  <c r="P147" i="100" s="1"/>
  <c r="M146" i="100"/>
  <c r="P146" i="100" s="1"/>
  <c r="M145" i="100"/>
  <c r="P145" i="100" s="1"/>
  <c r="M144" i="100"/>
  <c r="P144" i="100" s="1"/>
  <c r="M143" i="100"/>
  <c r="P143" i="100" s="1"/>
  <c r="M142" i="100"/>
  <c r="P142" i="100" s="1"/>
  <c r="M141" i="100"/>
  <c r="P141" i="100" s="1"/>
  <c r="M140" i="100"/>
  <c r="P140" i="100" s="1"/>
  <c r="M139" i="100"/>
  <c r="P139" i="100" s="1"/>
  <c r="M138" i="100"/>
  <c r="P138" i="100" s="1"/>
  <c r="M137" i="100"/>
  <c r="P137" i="100" s="1"/>
  <c r="M136" i="100"/>
  <c r="P136" i="100" s="1"/>
  <c r="M135" i="100"/>
  <c r="P135" i="100" s="1"/>
  <c r="M134" i="100"/>
  <c r="P134" i="100" s="1"/>
  <c r="M133" i="100"/>
  <c r="P133" i="100" s="1"/>
  <c r="M132" i="100"/>
  <c r="P132" i="100" s="1"/>
  <c r="M131" i="100"/>
  <c r="P131" i="100" s="1"/>
  <c r="M130" i="100"/>
  <c r="P130" i="100" s="1"/>
  <c r="M129" i="100"/>
  <c r="P129" i="100" s="1"/>
  <c r="M128" i="100"/>
  <c r="P128" i="100" s="1"/>
  <c r="M127" i="100"/>
  <c r="P127" i="100" s="1"/>
  <c r="M126" i="100"/>
  <c r="P126" i="100" s="1"/>
  <c r="M125" i="100"/>
  <c r="P125" i="100" s="1"/>
  <c r="M124" i="100"/>
  <c r="P124" i="100" s="1"/>
  <c r="M123" i="100"/>
  <c r="P123" i="100" s="1"/>
  <c r="M122" i="100"/>
  <c r="P122" i="100" s="1"/>
  <c r="M121" i="100"/>
  <c r="P121" i="100" s="1"/>
  <c r="M120" i="100"/>
  <c r="P120" i="100" s="1"/>
  <c r="M119" i="100"/>
  <c r="P119" i="100" s="1"/>
  <c r="M118" i="100"/>
  <c r="P118" i="100" s="1"/>
  <c r="M117" i="100"/>
  <c r="P117" i="100" s="1"/>
  <c r="M116" i="100"/>
  <c r="P116" i="100" s="1"/>
  <c r="M115" i="100"/>
  <c r="P115" i="100" s="1"/>
  <c r="M114" i="100"/>
  <c r="P114" i="100" s="1"/>
  <c r="M113" i="100"/>
  <c r="P113" i="100" s="1"/>
  <c r="M112" i="100"/>
  <c r="P112" i="100" s="1"/>
  <c r="M111" i="100"/>
  <c r="P111" i="100" s="1"/>
  <c r="M110" i="100"/>
  <c r="P110" i="100" s="1"/>
  <c r="M109" i="100"/>
  <c r="P109" i="100" s="1"/>
  <c r="M108" i="100"/>
  <c r="P108" i="100" s="1"/>
  <c r="M107" i="100"/>
  <c r="P107" i="100" s="1"/>
  <c r="M106" i="100"/>
  <c r="P106" i="100" s="1"/>
  <c r="M101" i="100"/>
  <c r="P101" i="100" s="1"/>
  <c r="M100" i="100"/>
  <c r="P100" i="100" s="1"/>
  <c r="M99" i="100"/>
  <c r="P99" i="100" s="1"/>
  <c r="M98" i="100"/>
  <c r="P98" i="100" s="1"/>
  <c r="M97" i="100"/>
  <c r="P97" i="100" s="1"/>
  <c r="M96" i="100"/>
  <c r="P96" i="100" s="1"/>
  <c r="M95" i="100"/>
  <c r="P95" i="100" s="1"/>
  <c r="M93" i="100"/>
  <c r="P93" i="100" s="1"/>
  <c r="M92" i="100"/>
  <c r="P92" i="100" s="1"/>
  <c r="M91" i="100"/>
  <c r="P91" i="100" s="1"/>
  <c r="M90" i="100"/>
  <c r="P90" i="100" s="1"/>
  <c r="M89" i="100"/>
  <c r="P89" i="100" s="1"/>
  <c r="M86" i="100"/>
  <c r="P86" i="100" s="1"/>
  <c r="M85" i="100"/>
  <c r="P85" i="100" s="1"/>
  <c r="M84" i="100"/>
  <c r="P84" i="100" s="1"/>
  <c r="M83" i="100"/>
  <c r="P83" i="100" s="1"/>
  <c r="M81" i="100"/>
  <c r="P81" i="100" s="1"/>
  <c r="M80" i="100"/>
  <c r="P80" i="100" s="1"/>
  <c r="M79" i="100"/>
  <c r="P79" i="100" s="1"/>
  <c r="M78" i="100"/>
  <c r="P78" i="100" s="1"/>
  <c r="M77" i="100"/>
  <c r="P77" i="100" s="1"/>
  <c r="M75" i="100"/>
  <c r="P75" i="100" s="1"/>
  <c r="M74" i="100"/>
  <c r="P74" i="100" s="1"/>
  <c r="M73" i="100"/>
  <c r="P73" i="100" s="1"/>
  <c r="M72" i="100"/>
  <c r="P72" i="100" s="1"/>
  <c r="M71" i="100"/>
  <c r="P71" i="100" s="1"/>
  <c r="M70" i="100"/>
  <c r="P70" i="100" s="1"/>
  <c r="M69" i="100"/>
  <c r="P69" i="100" s="1"/>
  <c r="M68" i="100"/>
  <c r="P68" i="100" s="1"/>
  <c r="M67" i="100"/>
  <c r="P67" i="100" s="1"/>
  <c r="M66" i="100"/>
  <c r="P66" i="100" s="1"/>
  <c r="M65" i="100"/>
  <c r="P65" i="100" s="1"/>
  <c r="M64" i="100"/>
  <c r="P64" i="100" s="1"/>
  <c r="M63" i="100"/>
  <c r="P63" i="100" s="1"/>
  <c r="M62" i="100"/>
  <c r="P62" i="100" s="1"/>
  <c r="M61" i="100"/>
  <c r="P61" i="100" s="1"/>
  <c r="M60" i="100"/>
  <c r="P60" i="100" s="1"/>
  <c r="M59" i="100"/>
  <c r="P59" i="100" s="1"/>
  <c r="M58" i="100"/>
  <c r="P58" i="100" s="1"/>
  <c r="M57" i="100"/>
  <c r="P57" i="100" s="1"/>
  <c r="M56" i="100"/>
  <c r="P56" i="100" s="1"/>
  <c r="M55" i="100"/>
  <c r="P55" i="100" s="1"/>
  <c r="M54" i="100"/>
  <c r="P54" i="100" s="1"/>
  <c r="M53" i="100"/>
  <c r="P53" i="100" s="1"/>
  <c r="M52" i="100"/>
  <c r="P52" i="100" s="1"/>
  <c r="M51" i="100"/>
  <c r="P51" i="100" s="1"/>
  <c r="M50" i="100"/>
  <c r="P50" i="100" s="1"/>
  <c r="M49" i="100"/>
  <c r="P49" i="100" s="1"/>
  <c r="M48" i="100"/>
  <c r="P48" i="100" s="1"/>
  <c r="M47" i="100"/>
  <c r="P47" i="100" s="1"/>
  <c r="M46" i="100"/>
  <c r="P46" i="100" s="1"/>
  <c r="M45" i="100"/>
  <c r="P45" i="100" s="1"/>
  <c r="M44" i="100"/>
  <c r="P44" i="100" s="1"/>
  <c r="M43" i="100"/>
  <c r="P43" i="100" s="1"/>
  <c r="M42" i="100"/>
  <c r="P42" i="100" s="1"/>
  <c r="M41" i="100"/>
  <c r="P41" i="100" s="1"/>
  <c r="M40" i="100"/>
  <c r="P40" i="100" s="1"/>
  <c r="M39" i="100"/>
  <c r="P39" i="100" s="1"/>
  <c r="M38" i="100"/>
  <c r="P38" i="100" s="1"/>
  <c r="M37" i="100"/>
  <c r="P37" i="100" s="1"/>
  <c r="M36" i="100"/>
  <c r="P36" i="100" s="1"/>
  <c r="M35" i="100"/>
  <c r="P35" i="100" s="1"/>
  <c r="M34" i="100"/>
  <c r="P34" i="100" s="1"/>
  <c r="M33" i="100"/>
  <c r="P33" i="100" s="1"/>
  <c r="M32" i="100"/>
  <c r="P32" i="100" s="1"/>
  <c r="M31" i="100"/>
  <c r="P31" i="100" s="1"/>
  <c r="M30" i="100"/>
  <c r="P30" i="100" s="1"/>
  <c r="M29" i="100"/>
  <c r="P29" i="100" s="1"/>
  <c r="M28" i="100"/>
  <c r="P28" i="100" s="1"/>
  <c r="M27" i="100"/>
  <c r="P27" i="100" s="1"/>
  <c r="M26" i="100"/>
  <c r="P26" i="100" s="1"/>
  <c r="M25" i="100"/>
  <c r="P25" i="100" s="1"/>
  <c r="M24" i="100"/>
  <c r="P24" i="100" s="1"/>
  <c r="M23" i="100"/>
  <c r="P23" i="100" s="1"/>
  <c r="M22" i="100"/>
  <c r="P22" i="100" s="1"/>
  <c r="M21" i="100"/>
  <c r="P21" i="100" s="1"/>
  <c r="M20" i="100"/>
  <c r="P20" i="100" s="1"/>
  <c r="M19" i="100"/>
  <c r="P19" i="100" s="1"/>
  <c r="M18" i="100"/>
  <c r="P18" i="100" s="1"/>
  <c r="M17" i="100"/>
  <c r="P17" i="100" s="1"/>
  <c r="M16" i="100"/>
  <c r="P16" i="100" s="1"/>
  <c r="M15" i="100"/>
  <c r="P15" i="100" s="1"/>
  <c r="M14" i="100"/>
  <c r="P14" i="100" s="1"/>
  <c r="M13" i="100"/>
  <c r="P13" i="100" s="1"/>
  <c r="M12" i="100"/>
  <c r="P12" i="100" s="1"/>
  <c r="M11" i="100"/>
  <c r="P11" i="100" s="1"/>
  <c r="M10" i="100"/>
  <c r="P10" i="100" s="1"/>
  <c r="M9" i="100"/>
  <c r="P9" i="100" s="1"/>
  <c r="M8" i="100"/>
  <c r="P8" i="100" s="1"/>
  <c r="M7" i="100"/>
  <c r="P7" i="100" s="1"/>
  <c r="M6" i="100"/>
  <c r="P6" i="100" s="1"/>
  <c r="M5" i="100"/>
  <c r="P5" i="100" s="1"/>
  <c r="M76" i="99"/>
  <c r="P76" i="99" s="1"/>
  <c r="M207" i="99"/>
  <c r="P207" i="99" s="1"/>
  <c r="M189" i="99"/>
  <c r="P189" i="99" s="1"/>
  <c r="M188" i="99"/>
  <c r="P188" i="99" s="1"/>
  <c r="M187" i="99"/>
  <c r="P187" i="99" s="1"/>
  <c r="M105" i="99"/>
  <c r="P105" i="99" s="1"/>
  <c r="M104" i="99"/>
  <c r="P104" i="99" s="1"/>
  <c r="M103" i="99"/>
  <c r="P103" i="99" s="1"/>
  <c r="M82" i="99"/>
  <c r="P82" i="99" s="1"/>
  <c r="M173" i="99"/>
  <c r="P173" i="99" s="1"/>
  <c r="M258" i="99"/>
  <c r="P258" i="99" s="1"/>
  <c r="M256" i="99"/>
  <c r="P256" i="99" s="1"/>
  <c r="M255" i="99"/>
  <c r="P255" i="99" s="1"/>
  <c r="M254" i="99"/>
  <c r="P254" i="99" s="1"/>
  <c r="M248" i="99"/>
  <c r="P248" i="99" s="1"/>
  <c r="M234" i="99"/>
  <c r="P234" i="99" s="1"/>
  <c r="M233" i="99"/>
  <c r="P233" i="99" s="1"/>
  <c r="M232" i="99"/>
  <c r="P232" i="99" s="1"/>
  <c r="M231" i="99"/>
  <c r="P231" i="99" s="1"/>
  <c r="M230" i="99"/>
  <c r="P230" i="99" s="1"/>
  <c r="M229" i="99"/>
  <c r="P229" i="99" s="1"/>
  <c r="M228" i="99"/>
  <c r="P228" i="99" s="1"/>
  <c r="M227" i="99"/>
  <c r="P227" i="99" s="1"/>
  <c r="M226" i="99"/>
  <c r="P226" i="99" s="1"/>
  <c r="M225" i="99"/>
  <c r="P225" i="99" s="1"/>
  <c r="M224" i="99"/>
  <c r="P224" i="99" s="1"/>
  <c r="M223" i="99"/>
  <c r="P223" i="99" s="1"/>
  <c r="M222" i="99"/>
  <c r="P222" i="99" s="1"/>
  <c r="M221" i="99"/>
  <c r="P221" i="99" s="1"/>
  <c r="M220" i="99"/>
  <c r="P220" i="99" s="1"/>
  <c r="M219" i="99"/>
  <c r="P219" i="99" s="1"/>
  <c r="M218" i="99"/>
  <c r="P218" i="99" s="1"/>
  <c r="M217" i="99"/>
  <c r="P217" i="99" s="1"/>
  <c r="M216" i="99"/>
  <c r="P216" i="99" s="1"/>
  <c r="M215" i="99"/>
  <c r="P215" i="99" s="1"/>
  <c r="M214" i="99"/>
  <c r="P214" i="99" s="1"/>
  <c r="M213" i="99"/>
  <c r="P213" i="99" s="1"/>
  <c r="M212" i="99"/>
  <c r="P212" i="99" s="1"/>
  <c r="M211" i="99"/>
  <c r="P211" i="99" s="1"/>
  <c r="M210" i="99"/>
  <c r="P210" i="99" s="1"/>
  <c r="M209" i="99"/>
  <c r="P209" i="99" s="1"/>
  <c r="M208" i="99"/>
  <c r="P208" i="99" s="1"/>
  <c r="M206" i="99"/>
  <c r="P206" i="99" s="1"/>
  <c r="M205" i="99"/>
  <c r="P205" i="99" s="1"/>
  <c r="M204" i="99"/>
  <c r="P204" i="99" s="1"/>
  <c r="M203" i="99"/>
  <c r="P203" i="99" s="1"/>
  <c r="M202" i="99"/>
  <c r="P202" i="99" s="1"/>
  <c r="M201" i="99"/>
  <c r="P201" i="99" s="1"/>
  <c r="M200" i="99"/>
  <c r="P200" i="99" s="1"/>
  <c r="M199" i="99"/>
  <c r="P199" i="99" s="1"/>
  <c r="M198" i="99"/>
  <c r="P198" i="99" s="1"/>
  <c r="M197" i="99"/>
  <c r="P197" i="99" s="1"/>
  <c r="M196" i="99"/>
  <c r="P196" i="99" s="1"/>
  <c r="M195" i="99"/>
  <c r="P195" i="99" s="1"/>
  <c r="M194" i="99"/>
  <c r="P194" i="99" s="1"/>
  <c r="M193" i="99"/>
  <c r="P193" i="99" s="1"/>
  <c r="M192" i="99"/>
  <c r="P192" i="99" s="1"/>
  <c r="M191" i="99"/>
  <c r="P191" i="99" s="1"/>
  <c r="M190" i="99"/>
  <c r="P190" i="99" s="1"/>
  <c r="M186" i="99"/>
  <c r="P186" i="99" s="1"/>
  <c r="M185" i="99"/>
  <c r="P185" i="99" s="1"/>
  <c r="M184" i="99"/>
  <c r="P184" i="99" s="1"/>
  <c r="M183" i="99"/>
  <c r="P183" i="99" s="1"/>
  <c r="M182" i="99"/>
  <c r="P182" i="99" s="1"/>
  <c r="M181" i="99"/>
  <c r="P181" i="99" s="1"/>
  <c r="M180" i="99"/>
  <c r="P180" i="99" s="1"/>
  <c r="M179" i="99"/>
  <c r="P179" i="99" s="1"/>
  <c r="M178" i="99"/>
  <c r="P178" i="99" s="1"/>
  <c r="M177" i="99"/>
  <c r="P177" i="99" s="1"/>
  <c r="M176" i="99"/>
  <c r="P176" i="99" s="1"/>
  <c r="M175" i="99"/>
  <c r="P175" i="99" s="1"/>
  <c r="M172" i="99"/>
  <c r="P172" i="99" s="1"/>
  <c r="M171" i="99"/>
  <c r="P171" i="99" s="1"/>
  <c r="M170" i="99"/>
  <c r="P170" i="99" s="1"/>
  <c r="M169" i="99"/>
  <c r="P169" i="99" s="1"/>
  <c r="M168" i="99"/>
  <c r="P168" i="99" s="1"/>
  <c r="M167" i="99"/>
  <c r="P167" i="99" s="1"/>
  <c r="M166" i="99"/>
  <c r="P166" i="99" s="1"/>
  <c r="M165" i="99"/>
  <c r="P165" i="99" s="1"/>
  <c r="M164" i="99"/>
  <c r="P164" i="99" s="1"/>
  <c r="M163" i="99"/>
  <c r="P163" i="99" s="1"/>
  <c r="M162" i="99"/>
  <c r="P162" i="99" s="1"/>
  <c r="M161" i="99"/>
  <c r="P161" i="99" s="1"/>
  <c r="M160" i="99"/>
  <c r="P160" i="99" s="1"/>
  <c r="M159" i="99"/>
  <c r="P159" i="99" s="1"/>
  <c r="M158" i="99"/>
  <c r="P158" i="99" s="1"/>
  <c r="M157" i="99"/>
  <c r="P157" i="99" s="1"/>
  <c r="M156" i="99"/>
  <c r="P156" i="99" s="1"/>
  <c r="M155" i="99"/>
  <c r="P155" i="99" s="1"/>
  <c r="M154" i="99"/>
  <c r="P154" i="99" s="1"/>
  <c r="M153" i="99"/>
  <c r="P153" i="99" s="1"/>
  <c r="M152" i="99"/>
  <c r="P152" i="99" s="1"/>
  <c r="M151" i="99"/>
  <c r="P151" i="99" s="1"/>
  <c r="M150" i="99"/>
  <c r="P150" i="99" s="1"/>
  <c r="M149" i="99"/>
  <c r="P149" i="99" s="1"/>
  <c r="M148" i="99"/>
  <c r="P148" i="99" s="1"/>
  <c r="M147" i="99"/>
  <c r="P147" i="99" s="1"/>
  <c r="M146" i="99"/>
  <c r="P146" i="99" s="1"/>
  <c r="M145" i="99"/>
  <c r="P145" i="99" s="1"/>
  <c r="M144" i="99"/>
  <c r="P144" i="99" s="1"/>
  <c r="M143" i="99"/>
  <c r="P143" i="99" s="1"/>
  <c r="M142" i="99"/>
  <c r="P142" i="99" s="1"/>
  <c r="M141" i="99"/>
  <c r="P141" i="99" s="1"/>
  <c r="M140" i="99"/>
  <c r="P140" i="99" s="1"/>
  <c r="M139" i="99"/>
  <c r="P139" i="99" s="1"/>
  <c r="M138" i="99"/>
  <c r="P138" i="99" s="1"/>
  <c r="M137" i="99"/>
  <c r="P137" i="99" s="1"/>
  <c r="M136" i="99"/>
  <c r="P136" i="99" s="1"/>
  <c r="M135" i="99"/>
  <c r="P135" i="99" s="1"/>
  <c r="M134" i="99"/>
  <c r="P134" i="99" s="1"/>
  <c r="M133" i="99"/>
  <c r="P133" i="99" s="1"/>
  <c r="M132" i="99"/>
  <c r="P132" i="99" s="1"/>
  <c r="M131" i="99"/>
  <c r="P131" i="99" s="1"/>
  <c r="M130" i="99"/>
  <c r="P130" i="99" s="1"/>
  <c r="M129" i="99"/>
  <c r="P129" i="99" s="1"/>
  <c r="M128" i="99"/>
  <c r="P128" i="99" s="1"/>
  <c r="M127" i="99"/>
  <c r="P127" i="99" s="1"/>
  <c r="M126" i="99"/>
  <c r="P126" i="99" s="1"/>
  <c r="M125" i="99"/>
  <c r="P125" i="99" s="1"/>
  <c r="M124" i="99"/>
  <c r="P124" i="99" s="1"/>
  <c r="M123" i="99"/>
  <c r="P123" i="99" s="1"/>
  <c r="M122" i="99"/>
  <c r="P122" i="99" s="1"/>
  <c r="M121" i="99"/>
  <c r="P121" i="99" s="1"/>
  <c r="M120" i="99"/>
  <c r="P120" i="99" s="1"/>
  <c r="M119" i="99"/>
  <c r="P119" i="99" s="1"/>
  <c r="M118" i="99"/>
  <c r="P118" i="99" s="1"/>
  <c r="M117" i="99"/>
  <c r="P117" i="99" s="1"/>
  <c r="M116" i="99"/>
  <c r="P116" i="99" s="1"/>
  <c r="M115" i="99"/>
  <c r="P115" i="99" s="1"/>
  <c r="M114" i="99"/>
  <c r="P114" i="99" s="1"/>
  <c r="M113" i="99"/>
  <c r="P113" i="99" s="1"/>
  <c r="M112" i="99"/>
  <c r="P112" i="99" s="1"/>
  <c r="M111" i="99"/>
  <c r="P111" i="99" s="1"/>
  <c r="M110" i="99"/>
  <c r="P110" i="99" s="1"/>
  <c r="M109" i="99"/>
  <c r="P109" i="99" s="1"/>
  <c r="M108" i="99"/>
  <c r="P108" i="99" s="1"/>
  <c r="M107" i="99"/>
  <c r="P107" i="99" s="1"/>
  <c r="M106" i="99"/>
  <c r="P106" i="99" s="1"/>
  <c r="M101" i="99"/>
  <c r="P101" i="99" s="1"/>
  <c r="M100" i="99"/>
  <c r="P100" i="99" s="1"/>
  <c r="M99" i="99"/>
  <c r="P99" i="99" s="1"/>
  <c r="M98" i="99"/>
  <c r="P98" i="99" s="1"/>
  <c r="M97" i="99"/>
  <c r="P97" i="99" s="1"/>
  <c r="M96" i="99"/>
  <c r="P96" i="99" s="1"/>
  <c r="M95" i="99"/>
  <c r="P95" i="99" s="1"/>
  <c r="M93" i="99"/>
  <c r="P93" i="99" s="1"/>
  <c r="M92" i="99"/>
  <c r="P92" i="99" s="1"/>
  <c r="M91" i="99"/>
  <c r="P91" i="99" s="1"/>
  <c r="M90" i="99"/>
  <c r="P90" i="99" s="1"/>
  <c r="M89" i="99"/>
  <c r="P89" i="99" s="1"/>
  <c r="M86" i="99"/>
  <c r="P86" i="99" s="1"/>
  <c r="M85" i="99"/>
  <c r="P85" i="99" s="1"/>
  <c r="M84" i="99"/>
  <c r="P84" i="99" s="1"/>
  <c r="M83" i="99"/>
  <c r="P83" i="99" s="1"/>
  <c r="M81" i="99"/>
  <c r="P81" i="99" s="1"/>
  <c r="M80" i="99"/>
  <c r="P80" i="99" s="1"/>
  <c r="M79" i="99"/>
  <c r="P79" i="99" s="1"/>
  <c r="M78" i="99"/>
  <c r="P78" i="99" s="1"/>
  <c r="M77" i="99"/>
  <c r="P77" i="99" s="1"/>
  <c r="M75" i="99"/>
  <c r="P75" i="99" s="1"/>
  <c r="M74" i="99"/>
  <c r="P74" i="99" s="1"/>
  <c r="M73" i="99"/>
  <c r="P73" i="99" s="1"/>
  <c r="M72" i="99"/>
  <c r="P72" i="99" s="1"/>
  <c r="M71" i="99"/>
  <c r="P71" i="99" s="1"/>
  <c r="M70" i="99"/>
  <c r="P70" i="99" s="1"/>
  <c r="M69" i="99"/>
  <c r="P69" i="99" s="1"/>
  <c r="M68" i="99"/>
  <c r="P68" i="99" s="1"/>
  <c r="M67" i="99"/>
  <c r="P67" i="99" s="1"/>
  <c r="M66" i="99"/>
  <c r="P66" i="99" s="1"/>
  <c r="M65" i="99"/>
  <c r="P65" i="99" s="1"/>
  <c r="M64" i="99"/>
  <c r="P64" i="99" s="1"/>
  <c r="M63" i="99"/>
  <c r="P63" i="99" s="1"/>
  <c r="M62" i="99"/>
  <c r="P62" i="99" s="1"/>
  <c r="M61" i="99"/>
  <c r="P61" i="99" s="1"/>
  <c r="M60" i="99"/>
  <c r="P60" i="99" s="1"/>
  <c r="M59" i="99"/>
  <c r="P59" i="99" s="1"/>
  <c r="M58" i="99"/>
  <c r="P58" i="99" s="1"/>
  <c r="M57" i="99"/>
  <c r="P57" i="99" s="1"/>
  <c r="M56" i="99"/>
  <c r="P56" i="99" s="1"/>
  <c r="M55" i="99"/>
  <c r="P55" i="99" s="1"/>
  <c r="M54" i="99"/>
  <c r="P54" i="99" s="1"/>
  <c r="M53" i="99"/>
  <c r="P53" i="99" s="1"/>
  <c r="M52" i="99"/>
  <c r="P52" i="99" s="1"/>
  <c r="M51" i="99"/>
  <c r="P51" i="99" s="1"/>
  <c r="M50" i="99"/>
  <c r="P50" i="99" s="1"/>
  <c r="M49" i="99"/>
  <c r="P49" i="99" s="1"/>
  <c r="M48" i="99"/>
  <c r="P48" i="99" s="1"/>
  <c r="M47" i="99"/>
  <c r="P47" i="99" s="1"/>
  <c r="M46" i="99"/>
  <c r="P46" i="99" s="1"/>
  <c r="M45" i="99"/>
  <c r="P45" i="99" s="1"/>
  <c r="M44" i="99"/>
  <c r="P44" i="99" s="1"/>
  <c r="M43" i="99"/>
  <c r="P43" i="99" s="1"/>
  <c r="M42" i="99"/>
  <c r="P42" i="99" s="1"/>
  <c r="M41" i="99"/>
  <c r="P41" i="99" s="1"/>
  <c r="M40" i="99"/>
  <c r="P40" i="99" s="1"/>
  <c r="M39" i="99"/>
  <c r="P39" i="99" s="1"/>
  <c r="M38" i="99"/>
  <c r="P38" i="99" s="1"/>
  <c r="M37" i="99"/>
  <c r="P37" i="99" s="1"/>
  <c r="M36" i="99"/>
  <c r="P36" i="99" s="1"/>
  <c r="M35" i="99"/>
  <c r="P35" i="99" s="1"/>
  <c r="M34" i="99"/>
  <c r="P34" i="99" s="1"/>
  <c r="M33" i="99"/>
  <c r="P33" i="99" s="1"/>
  <c r="M32" i="99"/>
  <c r="P32" i="99" s="1"/>
  <c r="M31" i="99"/>
  <c r="P31" i="99" s="1"/>
  <c r="M30" i="99"/>
  <c r="P30" i="99" s="1"/>
  <c r="M29" i="99"/>
  <c r="P29" i="99" s="1"/>
  <c r="M28" i="99"/>
  <c r="P28" i="99" s="1"/>
  <c r="M27" i="99"/>
  <c r="P27" i="99" s="1"/>
  <c r="M26" i="99"/>
  <c r="P26" i="99" s="1"/>
  <c r="M25" i="99"/>
  <c r="P25" i="99" s="1"/>
  <c r="M24" i="99"/>
  <c r="P24" i="99" s="1"/>
  <c r="M23" i="99"/>
  <c r="P23" i="99" s="1"/>
  <c r="M22" i="99"/>
  <c r="P22" i="99" s="1"/>
  <c r="M21" i="99"/>
  <c r="P21" i="99" s="1"/>
  <c r="M20" i="99"/>
  <c r="P20" i="99" s="1"/>
  <c r="M19" i="99"/>
  <c r="P19" i="99" s="1"/>
  <c r="M18" i="99"/>
  <c r="P18" i="99" s="1"/>
  <c r="M17" i="99"/>
  <c r="P17" i="99" s="1"/>
  <c r="M16" i="99"/>
  <c r="P16" i="99" s="1"/>
  <c r="M15" i="99"/>
  <c r="P15" i="99" s="1"/>
  <c r="M14" i="99"/>
  <c r="P14" i="99" s="1"/>
  <c r="M13" i="99"/>
  <c r="P13" i="99" s="1"/>
  <c r="M12" i="99"/>
  <c r="P12" i="99" s="1"/>
  <c r="M11" i="99"/>
  <c r="P11" i="99" s="1"/>
  <c r="M10" i="99"/>
  <c r="P10" i="99" s="1"/>
  <c r="M9" i="99"/>
  <c r="P9" i="99" s="1"/>
  <c r="M8" i="99"/>
  <c r="P8" i="99" s="1"/>
  <c r="M7" i="99"/>
  <c r="P7" i="99" s="1"/>
  <c r="M6" i="99"/>
  <c r="P6" i="99" s="1"/>
  <c r="M5" i="99"/>
  <c r="P5" i="99" s="1"/>
  <c r="M76" i="98"/>
  <c r="P76" i="98" s="1"/>
  <c r="M207" i="98"/>
  <c r="P207" i="98" s="1"/>
  <c r="M189" i="98"/>
  <c r="P189" i="98" s="1"/>
  <c r="M188" i="98"/>
  <c r="P188" i="98" s="1"/>
  <c r="M187" i="98"/>
  <c r="P187" i="98" s="1"/>
  <c r="M105" i="98"/>
  <c r="P105" i="98" s="1"/>
  <c r="M104" i="98"/>
  <c r="P104" i="98" s="1"/>
  <c r="M103" i="98"/>
  <c r="P103" i="98" s="1"/>
  <c r="M82" i="98"/>
  <c r="P82" i="98" s="1"/>
  <c r="M173" i="98"/>
  <c r="P173" i="98" s="1"/>
  <c r="M258" i="98"/>
  <c r="P258" i="98" s="1"/>
  <c r="M256" i="98"/>
  <c r="P256" i="98" s="1"/>
  <c r="M255" i="98"/>
  <c r="P255" i="98" s="1"/>
  <c r="M254" i="98"/>
  <c r="P254" i="98" s="1"/>
  <c r="M248" i="98"/>
  <c r="P248" i="98" s="1"/>
  <c r="M234" i="98"/>
  <c r="P234" i="98" s="1"/>
  <c r="M233" i="98"/>
  <c r="P233" i="98" s="1"/>
  <c r="M232" i="98"/>
  <c r="P232" i="98" s="1"/>
  <c r="M231" i="98"/>
  <c r="P231" i="98" s="1"/>
  <c r="M230" i="98"/>
  <c r="P230" i="98" s="1"/>
  <c r="M229" i="98"/>
  <c r="P229" i="98" s="1"/>
  <c r="M228" i="98"/>
  <c r="P228" i="98" s="1"/>
  <c r="M227" i="98"/>
  <c r="P227" i="98" s="1"/>
  <c r="M226" i="98"/>
  <c r="P226" i="98" s="1"/>
  <c r="M225" i="98"/>
  <c r="P225" i="98" s="1"/>
  <c r="M224" i="98"/>
  <c r="P224" i="98" s="1"/>
  <c r="M223" i="98"/>
  <c r="P223" i="98" s="1"/>
  <c r="M222" i="98"/>
  <c r="P222" i="98" s="1"/>
  <c r="M221" i="98"/>
  <c r="P221" i="98" s="1"/>
  <c r="M220" i="98"/>
  <c r="P220" i="98" s="1"/>
  <c r="M219" i="98"/>
  <c r="P219" i="98" s="1"/>
  <c r="M218" i="98"/>
  <c r="P218" i="98" s="1"/>
  <c r="M217" i="98"/>
  <c r="P217" i="98" s="1"/>
  <c r="M216" i="98"/>
  <c r="P216" i="98" s="1"/>
  <c r="M215" i="98"/>
  <c r="P215" i="98" s="1"/>
  <c r="M214" i="98"/>
  <c r="P214" i="98" s="1"/>
  <c r="M213" i="98"/>
  <c r="P213" i="98" s="1"/>
  <c r="M212" i="98"/>
  <c r="P212" i="98" s="1"/>
  <c r="M211" i="98"/>
  <c r="P211" i="98" s="1"/>
  <c r="M210" i="98"/>
  <c r="P210" i="98" s="1"/>
  <c r="M209" i="98"/>
  <c r="P209" i="98" s="1"/>
  <c r="M208" i="98"/>
  <c r="P208" i="98" s="1"/>
  <c r="M206" i="98"/>
  <c r="P206" i="98" s="1"/>
  <c r="M205" i="98"/>
  <c r="P205" i="98" s="1"/>
  <c r="M204" i="98"/>
  <c r="P204" i="98" s="1"/>
  <c r="M203" i="98"/>
  <c r="P203" i="98" s="1"/>
  <c r="M202" i="98"/>
  <c r="P202" i="98" s="1"/>
  <c r="M201" i="98"/>
  <c r="P201" i="98" s="1"/>
  <c r="M200" i="98"/>
  <c r="P200" i="98" s="1"/>
  <c r="M199" i="98"/>
  <c r="P199" i="98" s="1"/>
  <c r="M198" i="98"/>
  <c r="P198" i="98" s="1"/>
  <c r="M197" i="98"/>
  <c r="P197" i="98" s="1"/>
  <c r="M196" i="98"/>
  <c r="P196" i="98" s="1"/>
  <c r="M195" i="98"/>
  <c r="P195" i="98" s="1"/>
  <c r="M194" i="98"/>
  <c r="P194" i="98" s="1"/>
  <c r="M193" i="98"/>
  <c r="P193" i="98" s="1"/>
  <c r="M192" i="98"/>
  <c r="P192" i="98" s="1"/>
  <c r="M191" i="98"/>
  <c r="P191" i="98" s="1"/>
  <c r="M190" i="98"/>
  <c r="P190" i="98" s="1"/>
  <c r="M186" i="98"/>
  <c r="P186" i="98" s="1"/>
  <c r="M185" i="98"/>
  <c r="P185" i="98" s="1"/>
  <c r="M184" i="98"/>
  <c r="P184" i="98" s="1"/>
  <c r="M183" i="98"/>
  <c r="P183" i="98" s="1"/>
  <c r="M182" i="98"/>
  <c r="P182" i="98" s="1"/>
  <c r="M181" i="98"/>
  <c r="P181" i="98" s="1"/>
  <c r="M180" i="98"/>
  <c r="P180" i="98" s="1"/>
  <c r="M179" i="98"/>
  <c r="P179" i="98" s="1"/>
  <c r="M178" i="98"/>
  <c r="P178" i="98" s="1"/>
  <c r="M177" i="98"/>
  <c r="P177" i="98" s="1"/>
  <c r="M176" i="98"/>
  <c r="P176" i="98" s="1"/>
  <c r="M175" i="98"/>
  <c r="P175" i="98" s="1"/>
  <c r="M172" i="98"/>
  <c r="P172" i="98" s="1"/>
  <c r="M171" i="98"/>
  <c r="P171" i="98" s="1"/>
  <c r="M170" i="98"/>
  <c r="P170" i="98" s="1"/>
  <c r="M169" i="98"/>
  <c r="P169" i="98" s="1"/>
  <c r="M168" i="98"/>
  <c r="P168" i="98" s="1"/>
  <c r="M167" i="98"/>
  <c r="P167" i="98" s="1"/>
  <c r="M166" i="98"/>
  <c r="P166" i="98" s="1"/>
  <c r="M165" i="98"/>
  <c r="P165" i="98" s="1"/>
  <c r="M164" i="98"/>
  <c r="P164" i="98" s="1"/>
  <c r="M163" i="98"/>
  <c r="P163" i="98" s="1"/>
  <c r="M162" i="98"/>
  <c r="P162" i="98" s="1"/>
  <c r="M161" i="98"/>
  <c r="P161" i="98" s="1"/>
  <c r="M160" i="98"/>
  <c r="P160" i="98" s="1"/>
  <c r="M159" i="98"/>
  <c r="P159" i="98" s="1"/>
  <c r="M158" i="98"/>
  <c r="P158" i="98" s="1"/>
  <c r="M157" i="98"/>
  <c r="P157" i="98" s="1"/>
  <c r="M156" i="98"/>
  <c r="P156" i="98" s="1"/>
  <c r="M155" i="98"/>
  <c r="P155" i="98" s="1"/>
  <c r="M154" i="98"/>
  <c r="P154" i="98" s="1"/>
  <c r="M153" i="98"/>
  <c r="P153" i="98" s="1"/>
  <c r="M152" i="98"/>
  <c r="P152" i="98" s="1"/>
  <c r="M151" i="98"/>
  <c r="P151" i="98" s="1"/>
  <c r="M150" i="98"/>
  <c r="P150" i="98" s="1"/>
  <c r="M149" i="98"/>
  <c r="P149" i="98" s="1"/>
  <c r="M148" i="98"/>
  <c r="P148" i="98" s="1"/>
  <c r="M147" i="98"/>
  <c r="P147" i="98" s="1"/>
  <c r="M146" i="98"/>
  <c r="P146" i="98" s="1"/>
  <c r="M145" i="98"/>
  <c r="P145" i="98" s="1"/>
  <c r="M144" i="98"/>
  <c r="P144" i="98" s="1"/>
  <c r="M143" i="98"/>
  <c r="P143" i="98" s="1"/>
  <c r="M142" i="98"/>
  <c r="P142" i="98" s="1"/>
  <c r="M141" i="98"/>
  <c r="P141" i="98" s="1"/>
  <c r="M140" i="98"/>
  <c r="P140" i="98" s="1"/>
  <c r="M139" i="98"/>
  <c r="P139" i="98" s="1"/>
  <c r="M138" i="98"/>
  <c r="P138" i="98" s="1"/>
  <c r="M137" i="98"/>
  <c r="P137" i="98" s="1"/>
  <c r="M136" i="98"/>
  <c r="P136" i="98" s="1"/>
  <c r="M135" i="98"/>
  <c r="P135" i="98" s="1"/>
  <c r="M134" i="98"/>
  <c r="P134" i="98" s="1"/>
  <c r="M133" i="98"/>
  <c r="P133" i="98" s="1"/>
  <c r="M132" i="98"/>
  <c r="P132" i="98" s="1"/>
  <c r="M131" i="98"/>
  <c r="P131" i="98" s="1"/>
  <c r="M130" i="98"/>
  <c r="P130" i="98" s="1"/>
  <c r="M129" i="98"/>
  <c r="P129" i="98" s="1"/>
  <c r="M128" i="98"/>
  <c r="P128" i="98" s="1"/>
  <c r="M127" i="98"/>
  <c r="P127" i="98" s="1"/>
  <c r="M126" i="98"/>
  <c r="P126" i="98" s="1"/>
  <c r="M125" i="98"/>
  <c r="P125" i="98" s="1"/>
  <c r="M124" i="98"/>
  <c r="P124" i="98" s="1"/>
  <c r="M123" i="98"/>
  <c r="P123" i="98" s="1"/>
  <c r="M122" i="98"/>
  <c r="P122" i="98" s="1"/>
  <c r="M121" i="98"/>
  <c r="P121" i="98" s="1"/>
  <c r="M120" i="98"/>
  <c r="P120" i="98" s="1"/>
  <c r="M119" i="98"/>
  <c r="P119" i="98" s="1"/>
  <c r="M118" i="98"/>
  <c r="P118" i="98" s="1"/>
  <c r="M117" i="98"/>
  <c r="P117" i="98" s="1"/>
  <c r="M116" i="98"/>
  <c r="P116" i="98" s="1"/>
  <c r="M115" i="98"/>
  <c r="P115" i="98" s="1"/>
  <c r="M114" i="98"/>
  <c r="P114" i="98" s="1"/>
  <c r="M113" i="98"/>
  <c r="P113" i="98" s="1"/>
  <c r="M112" i="98"/>
  <c r="P112" i="98" s="1"/>
  <c r="M111" i="98"/>
  <c r="P111" i="98" s="1"/>
  <c r="M110" i="98"/>
  <c r="P110" i="98" s="1"/>
  <c r="M109" i="98"/>
  <c r="P109" i="98" s="1"/>
  <c r="M108" i="98"/>
  <c r="P108" i="98" s="1"/>
  <c r="M107" i="98"/>
  <c r="P107" i="98" s="1"/>
  <c r="M106" i="98"/>
  <c r="P106" i="98" s="1"/>
  <c r="M101" i="98"/>
  <c r="P101" i="98" s="1"/>
  <c r="M100" i="98"/>
  <c r="P100" i="98" s="1"/>
  <c r="M99" i="98"/>
  <c r="P99" i="98" s="1"/>
  <c r="M98" i="98"/>
  <c r="P98" i="98" s="1"/>
  <c r="M97" i="98"/>
  <c r="P97" i="98" s="1"/>
  <c r="M96" i="98"/>
  <c r="P96" i="98" s="1"/>
  <c r="M95" i="98"/>
  <c r="P95" i="98" s="1"/>
  <c r="M93" i="98"/>
  <c r="P93" i="98" s="1"/>
  <c r="M92" i="98"/>
  <c r="P92" i="98" s="1"/>
  <c r="M91" i="98"/>
  <c r="P91" i="98" s="1"/>
  <c r="M90" i="98"/>
  <c r="P90" i="98" s="1"/>
  <c r="M89" i="98"/>
  <c r="P89" i="98" s="1"/>
  <c r="M86" i="98"/>
  <c r="P86" i="98" s="1"/>
  <c r="M85" i="98"/>
  <c r="P85" i="98" s="1"/>
  <c r="M84" i="98"/>
  <c r="P84" i="98" s="1"/>
  <c r="M83" i="98"/>
  <c r="P83" i="98" s="1"/>
  <c r="M81" i="98"/>
  <c r="P81" i="98" s="1"/>
  <c r="M80" i="98"/>
  <c r="P80" i="98" s="1"/>
  <c r="M79" i="98"/>
  <c r="P79" i="98" s="1"/>
  <c r="M78" i="98"/>
  <c r="P78" i="98" s="1"/>
  <c r="M77" i="98"/>
  <c r="P77" i="98" s="1"/>
  <c r="M75" i="98"/>
  <c r="P75" i="98" s="1"/>
  <c r="M74" i="98"/>
  <c r="P74" i="98" s="1"/>
  <c r="M73" i="98"/>
  <c r="P73" i="98" s="1"/>
  <c r="M72" i="98"/>
  <c r="P72" i="98" s="1"/>
  <c r="M71" i="98"/>
  <c r="P71" i="98" s="1"/>
  <c r="M70" i="98"/>
  <c r="P70" i="98" s="1"/>
  <c r="M69" i="98"/>
  <c r="P69" i="98" s="1"/>
  <c r="M68" i="98"/>
  <c r="P68" i="98" s="1"/>
  <c r="M67" i="98"/>
  <c r="P67" i="98" s="1"/>
  <c r="M66" i="98"/>
  <c r="P66" i="98" s="1"/>
  <c r="M65" i="98"/>
  <c r="P65" i="98" s="1"/>
  <c r="M64" i="98"/>
  <c r="P64" i="98" s="1"/>
  <c r="M63" i="98"/>
  <c r="P63" i="98" s="1"/>
  <c r="M62" i="98"/>
  <c r="P62" i="98" s="1"/>
  <c r="M61" i="98"/>
  <c r="P61" i="98" s="1"/>
  <c r="M60" i="98"/>
  <c r="P60" i="98" s="1"/>
  <c r="M59" i="98"/>
  <c r="P59" i="98" s="1"/>
  <c r="M58" i="98"/>
  <c r="P58" i="98" s="1"/>
  <c r="M57" i="98"/>
  <c r="P57" i="98" s="1"/>
  <c r="M56" i="98"/>
  <c r="P56" i="98" s="1"/>
  <c r="M55" i="98"/>
  <c r="P55" i="98" s="1"/>
  <c r="M54" i="98"/>
  <c r="P54" i="98" s="1"/>
  <c r="M53" i="98"/>
  <c r="P53" i="98" s="1"/>
  <c r="M52" i="98"/>
  <c r="P52" i="98" s="1"/>
  <c r="M51" i="98"/>
  <c r="P51" i="98" s="1"/>
  <c r="M50" i="98"/>
  <c r="P50" i="98" s="1"/>
  <c r="M49" i="98"/>
  <c r="P49" i="98" s="1"/>
  <c r="M47" i="98"/>
  <c r="P47" i="98" s="1"/>
  <c r="M46" i="98"/>
  <c r="P46" i="98" s="1"/>
  <c r="M45" i="98"/>
  <c r="P45" i="98" s="1"/>
  <c r="M44" i="98"/>
  <c r="P44" i="98" s="1"/>
  <c r="M43" i="98"/>
  <c r="P43" i="98" s="1"/>
  <c r="M42" i="98"/>
  <c r="P42" i="98" s="1"/>
  <c r="M41" i="98"/>
  <c r="P41" i="98" s="1"/>
  <c r="M40" i="98"/>
  <c r="P40" i="98" s="1"/>
  <c r="M39" i="98"/>
  <c r="P39" i="98" s="1"/>
  <c r="M38" i="98"/>
  <c r="P38" i="98" s="1"/>
  <c r="M37" i="98"/>
  <c r="P37" i="98" s="1"/>
  <c r="M36" i="98"/>
  <c r="P36" i="98" s="1"/>
  <c r="M35" i="98"/>
  <c r="P35" i="98" s="1"/>
  <c r="M34" i="98"/>
  <c r="P34" i="98" s="1"/>
  <c r="M33" i="98"/>
  <c r="P33" i="98" s="1"/>
  <c r="M32" i="98"/>
  <c r="P32" i="98" s="1"/>
  <c r="M31" i="98"/>
  <c r="P31" i="98" s="1"/>
  <c r="M30" i="98"/>
  <c r="P30" i="98" s="1"/>
  <c r="M29" i="98"/>
  <c r="P29" i="98" s="1"/>
  <c r="M28" i="98"/>
  <c r="P28" i="98" s="1"/>
  <c r="M27" i="98"/>
  <c r="P27" i="98" s="1"/>
  <c r="M26" i="98"/>
  <c r="P26" i="98" s="1"/>
  <c r="M25" i="98"/>
  <c r="P25" i="98" s="1"/>
  <c r="M24" i="98"/>
  <c r="P24" i="98" s="1"/>
  <c r="M23" i="98"/>
  <c r="P23" i="98" s="1"/>
  <c r="M22" i="98"/>
  <c r="P22" i="98" s="1"/>
  <c r="M21" i="98"/>
  <c r="P21" i="98" s="1"/>
  <c r="M20" i="98"/>
  <c r="P20" i="98" s="1"/>
  <c r="M19" i="98"/>
  <c r="P19" i="98" s="1"/>
  <c r="M18" i="98"/>
  <c r="P18" i="98" s="1"/>
  <c r="M17" i="98"/>
  <c r="P17" i="98" s="1"/>
  <c r="M16" i="98"/>
  <c r="P16" i="98" s="1"/>
  <c r="M15" i="98"/>
  <c r="P15" i="98" s="1"/>
  <c r="M14" i="98"/>
  <c r="P14" i="98" s="1"/>
  <c r="M13" i="98"/>
  <c r="P13" i="98" s="1"/>
  <c r="M12" i="98"/>
  <c r="P12" i="98" s="1"/>
  <c r="M11" i="98"/>
  <c r="P11" i="98" s="1"/>
  <c r="M10" i="98"/>
  <c r="P10" i="98" s="1"/>
  <c r="M9" i="98"/>
  <c r="P9" i="98" s="1"/>
  <c r="M8" i="98"/>
  <c r="P8" i="98" s="1"/>
  <c r="M7" i="98"/>
  <c r="P7" i="98" s="1"/>
  <c r="M6" i="98"/>
  <c r="P6" i="98" s="1"/>
  <c r="M5" i="98"/>
  <c r="P5" i="98" s="1"/>
  <c r="M76" i="97"/>
  <c r="M207" i="97"/>
  <c r="M189" i="97"/>
  <c r="M188" i="97"/>
  <c r="M187" i="97"/>
  <c r="M105" i="97"/>
  <c r="M104" i="97"/>
  <c r="M103" i="97"/>
  <c r="M82" i="97"/>
  <c r="M173" i="97"/>
  <c r="M258" i="97"/>
  <c r="M256" i="97"/>
  <c r="M255" i="97"/>
  <c r="M254" i="97"/>
  <c r="M248" i="97"/>
  <c r="M234" i="97"/>
  <c r="M233" i="97"/>
  <c r="M232" i="97"/>
  <c r="M231" i="97"/>
  <c r="M230" i="97"/>
  <c r="M229" i="97"/>
  <c r="M228" i="97"/>
  <c r="M227" i="97"/>
  <c r="M226" i="97"/>
  <c r="M225" i="97"/>
  <c r="M224" i="97"/>
  <c r="M223" i="97"/>
  <c r="M222" i="97"/>
  <c r="M221" i="97"/>
  <c r="M220" i="97"/>
  <c r="M219" i="97"/>
  <c r="M218" i="97"/>
  <c r="M217" i="97"/>
  <c r="M216" i="97"/>
  <c r="M215" i="97"/>
  <c r="M214" i="97"/>
  <c r="M213" i="97"/>
  <c r="M212" i="97"/>
  <c r="M211" i="97"/>
  <c r="M210" i="97"/>
  <c r="M209" i="97"/>
  <c r="M208" i="97"/>
  <c r="M206" i="97"/>
  <c r="M205" i="97"/>
  <c r="M204" i="97"/>
  <c r="M203" i="97"/>
  <c r="M202" i="97"/>
  <c r="M201" i="97"/>
  <c r="M200" i="97"/>
  <c r="M199" i="97"/>
  <c r="M198" i="97"/>
  <c r="M197" i="97"/>
  <c r="M196" i="97"/>
  <c r="M195" i="97"/>
  <c r="M194" i="97"/>
  <c r="M193" i="97"/>
  <c r="M192" i="97"/>
  <c r="M191" i="97"/>
  <c r="M190" i="97"/>
  <c r="M186" i="97"/>
  <c r="M185" i="97"/>
  <c r="M184" i="97"/>
  <c r="M183" i="97"/>
  <c r="M182" i="97"/>
  <c r="M181" i="97"/>
  <c r="M180" i="97"/>
  <c r="M179" i="97"/>
  <c r="M178" i="97"/>
  <c r="M177" i="97"/>
  <c r="M176" i="97"/>
  <c r="M175" i="97"/>
  <c r="M172" i="97"/>
  <c r="M171" i="97"/>
  <c r="M170" i="97"/>
  <c r="M169" i="97"/>
  <c r="M168" i="97"/>
  <c r="M167" i="97"/>
  <c r="M166" i="97"/>
  <c r="M165" i="97"/>
  <c r="M164" i="97"/>
  <c r="M163" i="97"/>
  <c r="M162" i="97"/>
  <c r="M161" i="97"/>
  <c r="M160" i="97"/>
  <c r="M159" i="97"/>
  <c r="M158" i="97"/>
  <c r="M157" i="97"/>
  <c r="M156" i="97"/>
  <c r="M155" i="97"/>
  <c r="M154" i="97"/>
  <c r="M153" i="97"/>
  <c r="M152" i="97"/>
  <c r="M151" i="97"/>
  <c r="M150" i="97"/>
  <c r="M149" i="97"/>
  <c r="M148" i="97"/>
  <c r="M147" i="97"/>
  <c r="M146" i="97"/>
  <c r="M145" i="97"/>
  <c r="M144" i="97"/>
  <c r="M143" i="97"/>
  <c r="M142" i="97"/>
  <c r="M141" i="97"/>
  <c r="M140" i="97"/>
  <c r="M139" i="97"/>
  <c r="M138" i="97"/>
  <c r="M137" i="97"/>
  <c r="M136" i="97"/>
  <c r="M135" i="97"/>
  <c r="M134" i="97"/>
  <c r="M133" i="97"/>
  <c r="M132" i="97"/>
  <c r="M131" i="97"/>
  <c r="M130" i="97"/>
  <c r="M129" i="97"/>
  <c r="M128" i="97"/>
  <c r="M127" i="97"/>
  <c r="M126" i="97"/>
  <c r="M125" i="97"/>
  <c r="M124" i="97"/>
  <c r="M123" i="97"/>
  <c r="M122" i="97"/>
  <c r="M121" i="97"/>
  <c r="M120" i="97"/>
  <c r="M119" i="97"/>
  <c r="M118" i="97"/>
  <c r="M117" i="97"/>
  <c r="M116" i="97"/>
  <c r="M115" i="97"/>
  <c r="M114" i="97"/>
  <c r="M113" i="97"/>
  <c r="M112" i="97"/>
  <c r="M111" i="97"/>
  <c r="M110" i="97"/>
  <c r="M109" i="97"/>
  <c r="M108" i="97"/>
  <c r="M107" i="97"/>
  <c r="M106" i="97"/>
  <c r="M101" i="97"/>
  <c r="M100" i="97"/>
  <c r="M99" i="97"/>
  <c r="M98" i="97"/>
  <c r="M97" i="97"/>
  <c r="M96" i="97"/>
  <c r="M95" i="97"/>
  <c r="M93" i="97"/>
  <c r="M92" i="97"/>
  <c r="M91" i="97"/>
  <c r="M90" i="97"/>
  <c r="M89" i="97"/>
  <c r="M86" i="97"/>
  <c r="M85" i="97"/>
  <c r="M84" i="97"/>
  <c r="M83" i="97"/>
  <c r="M81" i="97"/>
  <c r="M80" i="97"/>
  <c r="M79" i="97"/>
  <c r="M78" i="97"/>
  <c r="M77" i="97"/>
  <c r="M75" i="97"/>
  <c r="M74" i="97"/>
  <c r="M73" i="97"/>
  <c r="M72" i="97"/>
  <c r="M71" i="97"/>
  <c r="M70" i="97"/>
  <c r="M69" i="97"/>
  <c r="M68" i="97"/>
  <c r="M67" i="97"/>
  <c r="M66" i="97"/>
  <c r="M65" i="97"/>
  <c r="M64" i="97"/>
  <c r="M63" i="97"/>
  <c r="M62" i="97"/>
  <c r="M61" i="97"/>
  <c r="M60" i="97"/>
  <c r="M59" i="97"/>
  <c r="M58" i="97"/>
  <c r="M57" i="97"/>
  <c r="M56" i="97"/>
  <c r="M55" i="97"/>
  <c r="M54" i="97"/>
  <c r="M53" i="97"/>
  <c r="M52" i="97"/>
  <c r="M51" i="97"/>
  <c r="M50" i="97"/>
  <c r="M49" i="97"/>
  <c r="M48" i="97"/>
  <c r="M47" i="97"/>
  <c r="M46" i="97"/>
  <c r="M45" i="97"/>
  <c r="M44" i="97"/>
  <c r="M43" i="97"/>
  <c r="M42" i="97"/>
  <c r="M41" i="97"/>
  <c r="M40" i="97"/>
  <c r="M39" i="97"/>
  <c r="M38" i="97"/>
  <c r="M37" i="97"/>
  <c r="M36" i="97"/>
  <c r="M35" i="97"/>
  <c r="M34" i="97"/>
  <c r="M33" i="97"/>
  <c r="M32" i="97"/>
  <c r="M31" i="97"/>
  <c r="M30" i="97"/>
  <c r="M29" i="97"/>
  <c r="M28" i="97"/>
  <c r="M27" i="97"/>
  <c r="M26" i="97"/>
  <c r="M25" i="97"/>
  <c r="M24" i="97"/>
  <c r="M23" i="97"/>
  <c r="M22" i="97"/>
  <c r="M21" i="97"/>
  <c r="M20" i="97"/>
  <c r="M19" i="97"/>
  <c r="M18" i="97"/>
  <c r="M17" i="97"/>
  <c r="M16" i="97"/>
  <c r="M15" i="97"/>
  <c r="M14" i="97"/>
  <c r="M13" i="97"/>
  <c r="M12" i="97"/>
  <c r="M11" i="97"/>
  <c r="M10" i="97"/>
  <c r="M9" i="97"/>
  <c r="M8" i="97"/>
  <c r="M7" i="97"/>
  <c r="M6" i="97"/>
  <c r="M5" i="97"/>
  <c r="P5" i="97" s="1"/>
  <c r="M76" i="96"/>
  <c r="P76" i="96" s="1"/>
  <c r="M207" i="96"/>
  <c r="P207" i="96" s="1"/>
  <c r="M189" i="96"/>
  <c r="P189" i="96" s="1"/>
  <c r="M188" i="96"/>
  <c r="P188" i="96" s="1"/>
  <c r="M187" i="96"/>
  <c r="P187" i="96" s="1"/>
  <c r="M105" i="96"/>
  <c r="P105" i="96" s="1"/>
  <c r="M104" i="96"/>
  <c r="P104" i="96" s="1"/>
  <c r="M103" i="96"/>
  <c r="P103" i="96" s="1"/>
  <c r="M82" i="96"/>
  <c r="P82" i="96" s="1"/>
  <c r="M173" i="96"/>
  <c r="P173" i="96" s="1"/>
  <c r="M258" i="96"/>
  <c r="P258" i="96" s="1"/>
  <c r="M256" i="96"/>
  <c r="P256" i="96" s="1"/>
  <c r="M255" i="96"/>
  <c r="P255" i="96" s="1"/>
  <c r="M254" i="96"/>
  <c r="P254" i="96" s="1"/>
  <c r="M248" i="96"/>
  <c r="P248" i="96" s="1"/>
  <c r="M234" i="96"/>
  <c r="P234" i="96" s="1"/>
  <c r="M233" i="96"/>
  <c r="P233" i="96" s="1"/>
  <c r="M232" i="96"/>
  <c r="P232" i="96" s="1"/>
  <c r="M231" i="96"/>
  <c r="P231" i="96" s="1"/>
  <c r="M230" i="96"/>
  <c r="P230" i="96" s="1"/>
  <c r="M229" i="96"/>
  <c r="P229" i="96" s="1"/>
  <c r="M228" i="96"/>
  <c r="P228" i="96" s="1"/>
  <c r="M227" i="96"/>
  <c r="P227" i="96" s="1"/>
  <c r="M226" i="96"/>
  <c r="P226" i="96" s="1"/>
  <c r="M225" i="96"/>
  <c r="P225" i="96" s="1"/>
  <c r="M224" i="96"/>
  <c r="P224" i="96" s="1"/>
  <c r="M223" i="96"/>
  <c r="P223" i="96" s="1"/>
  <c r="M222" i="96"/>
  <c r="P222" i="96" s="1"/>
  <c r="M221" i="96"/>
  <c r="P221" i="96" s="1"/>
  <c r="M220" i="96"/>
  <c r="P220" i="96" s="1"/>
  <c r="M219" i="96"/>
  <c r="P219" i="96" s="1"/>
  <c r="M218" i="96"/>
  <c r="P218" i="96" s="1"/>
  <c r="M217" i="96"/>
  <c r="P217" i="96" s="1"/>
  <c r="M216" i="96"/>
  <c r="P216" i="96" s="1"/>
  <c r="M215" i="96"/>
  <c r="P215" i="96" s="1"/>
  <c r="M214" i="96"/>
  <c r="P214" i="96" s="1"/>
  <c r="M213" i="96"/>
  <c r="P213" i="96" s="1"/>
  <c r="M212" i="96"/>
  <c r="P212" i="96" s="1"/>
  <c r="M211" i="96"/>
  <c r="P211" i="96" s="1"/>
  <c r="M210" i="96"/>
  <c r="P210" i="96" s="1"/>
  <c r="M209" i="96"/>
  <c r="P209" i="96" s="1"/>
  <c r="M208" i="96"/>
  <c r="P208" i="96" s="1"/>
  <c r="M206" i="96"/>
  <c r="P206" i="96" s="1"/>
  <c r="M205" i="96"/>
  <c r="P205" i="96" s="1"/>
  <c r="M204" i="96"/>
  <c r="P204" i="96" s="1"/>
  <c r="M203" i="96"/>
  <c r="P203" i="96" s="1"/>
  <c r="M202" i="96"/>
  <c r="P202" i="96" s="1"/>
  <c r="M201" i="96"/>
  <c r="P201" i="96" s="1"/>
  <c r="M200" i="96"/>
  <c r="P200" i="96" s="1"/>
  <c r="M199" i="96"/>
  <c r="P199" i="96" s="1"/>
  <c r="M198" i="96"/>
  <c r="P198" i="96" s="1"/>
  <c r="M197" i="96"/>
  <c r="P197" i="96" s="1"/>
  <c r="M196" i="96"/>
  <c r="P196" i="96" s="1"/>
  <c r="M195" i="96"/>
  <c r="P195" i="96" s="1"/>
  <c r="M194" i="96"/>
  <c r="P194" i="96" s="1"/>
  <c r="M193" i="96"/>
  <c r="P193" i="96" s="1"/>
  <c r="M192" i="96"/>
  <c r="P192" i="96" s="1"/>
  <c r="M191" i="96"/>
  <c r="P191" i="96" s="1"/>
  <c r="M190" i="96"/>
  <c r="P190" i="96" s="1"/>
  <c r="M186" i="96"/>
  <c r="P186" i="96" s="1"/>
  <c r="M185" i="96"/>
  <c r="P185" i="96" s="1"/>
  <c r="M184" i="96"/>
  <c r="P184" i="96" s="1"/>
  <c r="M183" i="96"/>
  <c r="P183" i="96" s="1"/>
  <c r="M182" i="96"/>
  <c r="P182" i="96" s="1"/>
  <c r="M181" i="96"/>
  <c r="P181" i="96" s="1"/>
  <c r="M180" i="96"/>
  <c r="P180" i="96" s="1"/>
  <c r="M179" i="96"/>
  <c r="P179" i="96" s="1"/>
  <c r="M178" i="96"/>
  <c r="P178" i="96" s="1"/>
  <c r="M177" i="96"/>
  <c r="P177" i="96" s="1"/>
  <c r="M176" i="96"/>
  <c r="P176" i="96" s="1"/>
  <c r="M175" i="96"/>
  <c r="P175" i="96" s="1"/>
  <c r="M172" i="96"/>
  <c r="P172" i="96" s="1"/>
  <c r="M171" i="96"/>
  <c r="P171" i="96" s="1"/>
  <c r="M170" i="96"/>
  <c r="P170" i="96" s="1"/>
  <c r="M169" i="96"/>
  <c r="P169" i="96" s="1"/>
  <c r="M168" i="96"/>
  <c r="P168" i="96" s="1"/>
  <c r="M167" i="96"/>
  <c r="P167" i="96" s="1"/>
  <c r="M166" i="96"/>
  <c r="P166" i="96" s="1"/>
  <c r="M165" i="96"/>
  <c r="P165" i="96" s="1"/>
  <c r="M164" i="96"/>
  <c r="P164" i="96" s="1"/>
  <c r="M163" i="96"/>
  <c r="P163" i="96" s="1"/>
  <c r="M162" i="96"/>
  <c r="P162" i="96" s="1"/>
  <c r="M161" i="96"/>
  <c r="P161" i="96" s="1"/>
  <c r="M160" i="96"/>
  <c r="P160" i="96" s="1"/>
  <c r="M159" i="96"/>
  <c r="P159" i="96" s="1"/>
  <c r="M158" i="96"/>
  <c r="P158" i="96" s="1"/>
  <c r="M157" i="96"/>
  <c r="P157" i="96" s="1"/>
  <c r="M156" i="96"/>
  <c r="P156" i="96" s="1"/>
  <c r="M155" i="96"/>
  <c r="P155" i="96" s="1"/>
  <c r="M154" i="96"/>
  <c r="P154" i="96" s="1"/>
  <c r="M153" i="96"/>
  <c r="P153" i="96" s="1"/>
  <c r="M152" i="96"/>
  <c r="P152" i="96" s="1"/>
  <c r="M151" i="96"/>
  <c r="P151" i="96" s="1"/>
  <c r="M150" i="96"/>
  <c r="P150" i="96" s="1"/>
  <c r="M149" i="96"/>
  <c r="P149" i="96" s="1"/>
  <c r="M148" i="96"/>
  <c r="P148" i="96" s="1"/>
  <c r="M147" i="96"/>
  <c r="P147" i="96" s="1"/>
  <c r="M146" i="96"/>
  <c r="P146" i="96" s="1"/>
  <c r="M145" i="96"/>
  <c r="P145" i="96" s="1"/>
  <c r="M144" i="96"/>
  <c r="P144" i="96" s="1"/>
  <c r="M143" i="96"/>
  <c r="P143" i="96" s="1"/>
  <c r="M142" i="96"/>
  <c r="P142" i="96" s="1"/>
  <c r="M141" i="96"/>
  <c r="P141" i="96" s="1"/>
  <c r="M140" i="96"/>
  <c r="P140" i="96" s="1"/>
  <c r="M139" i="96"/>
  <c r="P139" i="96" s="1"/>
  <c r="M138" i="96"/>
  <c r="P138" i="96" s="1"/>
  <c r="M137" i="96"/>
  <c r="P137" i="96" s="1"/>
  <c r="M136" i="96"/>
  <c r="P136" i="96" s="1"/>
  <c r="M135" i="96"/>
  <c r="P135" i="96" s="1"/>
  <c r="M134" i="96"/>
  <c r="P134" i="96" s="1"/>
  <c r="M133" i="96"/>
  <c r="P133" i="96" s="1"/>
  <c r="M132" i="96"/>
  <c r="P132" i="96" s="1"/>
  <c r="M131" i="96"/>
  <c r="P131" i="96" s="1"/>
  <c r="M130" i="96"/>
  <c r="P130" i="96" s="1"/>
  <c r="M129" i="96"/>
  <c r="P129" i="96" s="1"/>
  <c r="M128" i="96"/>
  <c r="P128" i="96" s="1"/>
  <c r="M127" i="96"/>
  <c r="P127" i="96" s="1"/>
  <c r="M126" i="96"/>
  <c r="P126" i="96" s="1"/>
  <c r="M125" i="96"/>
  <c r="P125" i="96" s="1"/>
  <c r="M124" i="96"/>
  <c r="P124" i="96" s="1"/>
  <c r="M123" i="96"/>
  <c r="P123" i="96" s="1"/>
  <c r="M122" i="96"/>
  <c r="P122" i="96" s="1"/>
  <c r="M121" i="96"/>
  <c r="P121" i="96" s="1"/>
  <c r="M120" i="96"/>
  <c r="P120" i="96" s="1"/>
  <c r="M119" i="96"/>
  <c r="P119" i="96" s="1"/>
  <c r="M118" i="96"/>
  <c r="P118" i="96" s="1"/>
  <c r="M117" i="96"/>
  <c r="P117" i="96" s="1"/>
  <c r="M116" i="96"/>
  <c r="P116" i="96" s="1"/>
  <c r="M115" i="96"/>
  <c r="P115" i="96" s="1"/>
  <c r="M114" i="96"/>
  <c r="P114" i="96" s="1"/>
  <c r="M113" i="96"/>
  <c r="P113" i="96" s="1"/>
  <c r="M112" i="96"/>
  <c r="P112" i="96" s="1"/>
  <c r="M111" i="96"/>
  <c r="P111" i="96" s="1"/>
  <c r="M110" i="96"/>
  <c r="P110" i="96" s="1"/>
  <c r="M109" i="96"/>
  <c r="P109" i="96" s="1"/>
  <c r="M108" i="96"/>
  <c r="P108" i="96" s="1"/>
  <c r="M107" i="96"/>
  <c r="P107" i="96" s="1"/>
  <c r="M106" i="96"/>
  <c r="P106" i="96" s="1"/>
  <c r="M101" i="96"/>
  <c r="P101" i="96" s="1"/>
  <c r="M100" i="96"/>
  <c r="P100" i="96" s="1"/>
  <c r="M99" i="96"/>
  <c r="P99" i="96" s="1"/>
  <c r="M98" i="96"/>
  <c r="P98" i="96" s="1"/>
  <c r="M97" i="96"/>
  <c r="P97" i="96" s="1"/>
  <c r="M96" i="96"/>
  <c r="P96" i="96" s="1"/>
  <c r="M95" i="96"/>
  <c r="P95" i="96" s="1"/>
  <c r="M93" i="96"/>
  <c r="P93" i="96" s="1"/>
  <c r="M92" i="96"/>
  <c r="P92" i="96" s="1"/>
  <c r="M91" i="96"/>
  <c r="P91" i="96" s="1"/>
  <c r="M90" i="96"/>
  <c r="P90" i="96" s="1"/>
  <c r="M89" i="96"/>
  <c r="P89" i="96" s="1"/>
  <c r="M86" i="96"/>
  <c r="P86" i="96" s="1"/>
  <c r="M85" i="96"/>
  <c r="P85" i="96" s="1"/>
  <c r="M84" i="96"/>
  <c r="P84" i="96" s="1"/>
  <c r="M83" i="96"/>
  <c r="P83" i="96" s="1"/>
  <c r="M81" i="96"/>
  <c r="P81" i="96" s="1"/>
  <c r="M80" i="96"/>
  <c r="P80" i="96" s="1"/>
  <c r="M79" i="96"/>
  <c r="P79" i="96" s="1"/>
  <c r="M78" i="96"/>
  <c r="P78" i="96" s="1"/>
  <c r="M77" i="96"/>
  <c r="P77" i="96" s="1"/>
  <c r="M75" i="96"/>
  <c r="P75" i="96" s="1"/>
  <c r="M74" i="96"/>
  <c r="P74" i="96" s="1"/>
  <c r="M73" i="96"/>
  <c r="P73" i="96" s="1"/>
  <c r="M72" i="96"/>
  <c r="P72" i="96" s="1"/>
  <c r="M71" i="96"/>
  <c r="P71" i="96" s="1"/>
  <c r="M70" i="96"/>
  <c r="P70" i="96" s="1"/>
  <c r="M69" i="96"/>
  <c r="P69" i="96" s="1"/>
  <c r="M68" i="96"/>
  <c r="P68" i="96" s="1"/>
  <c r="M67" i="96"/>
  <c r="P67" i="96" s="1"/>
  <c r="M66" i="96"/>
  <c r="P66" i="96" s="1"/>
  <c r="M65" i="96"/>
  <c r="P65" i="96" s="1"/>
  <c r="M64" i="96"/>
  <c r="P64" i="96" s="1"/>
  <c r="M63" i="96"/>
  <c r="P63" i="96" s="1"/>
  <c r="M62" i="96"/>
  <c r="P62" i="96" s="1"/>
  <c r="M61" i="96"/>
  <c r="P61" i="96" s="1"/>
  <c r="M60" i="96"/>
  <c r="P60" i="96" s="1"/>
  <c r="M59" i="96"/>
  <c r="P59" i="96" s="1"/>
  <c r="M58" i="96"/>
  <c r="P58" i="96" s="1"/>
  <c r="M57" i="96"/>
  <c r="P57" i="96" s="1"/>
  <c r="M56" i="96"/>
  <c r="P56" i="96" s="1"/>
  <c r="M55" i="96"/>
  <c r="P55" i="96" s="1"/>
  <c r="M54" i="96"/>
  <c r="P54" i="96" s="1"/>
  <c r="M53" i="96"/>
  <c r="P53" i="96" s="1"/>
  <c r="M52" i="96"/>
  <c r="P52" i="96" s="1"/>
  <c r="M51" i="96"/>
  <c r="P51" i="96" s="1"/>
  <c r="M50" i="96"/>
  <c r="P50" i="96" s="1"/>
  <c r="M49" i="96"/>
  <c r="P49" i="96" s="1"/>
  <c r="M48" i="96"/>
  <c r="P48" i="96" s="1"/>
  <c r="M47" i="96"/>
  <c r="P47" i="96" s="1"/>
  <c r="M46" i="96"/>
  <c r="P46" i="96" s="1"/>
  <c r="M45" i="96"/>
  <c r="P45" i="96" s="1"/>
  <c r="M44" i="96"/>
  <c r="P44" i="96" s="1"/>
  <c r="M43" i="96"/>
  <c r="P43" i="96" s="1"/>
  <c r="M42" i="96"/>
  <c r="P42" i="96" s="1"/>
  <c r="M41" i="96"/>
  <c r="P41" i="96" s="1"/>
  <c r="M40" i="96"/>
  <c r="P40" i="96" s="1"/>
  <c r="M39" i="96"/>
  <c r="P39" i="96" s="1"/>
  <c r="M38" i="96"/>
  <c r="P38" i="96" s="1"/>
  <c r="M37" i="96"/>
  <c r="P37" i="96" s="1"/>
  <c r="M36" i="96"/>
  <c r="P36" i="96" s="1"/>
  <c r="M35" i="96"/>
  <c r="P35" i="96" s="1"/>
  <c r="M34" i="96"/>
  <c r="P34" i="96" s="1"/>
  <c r="M33" i="96"/>
  <c r="P33" i="96" s="1"/>
  <c r="M32" i="96"/>
  <c r="P32" i="96" s="1"/>
  <c r="M31" i="96"/>
  <c r="P31" i="96" s="1"/>
  <c r="M30" i="96"/>
  <c r="P30" i="96" s="1"/>
  <c r="M29" i="96"/>
  <c r="P29" i="96" s="1"/>
  <c r="M28" i="96"/>
  <c r="P28" i="96" s="1"/>
  <c r="M27" i="96"/>
  <c r="P27" i="96" s="1"/>
  <c r="M26" i="96"/>
  <c r="P26" i="96" s="1"/>
  <c r="M25" i="96"/>
  <c r="P25" i="96" s="1"/>
  <c r="M24" i="96"/>
  <c r="P24" i="96" s="1"/>
  <c r="M23" i="96"/>
  <c r="P23" i="96" s="1"/>
  <c r="M22" i="96"/>
  <c r="P22" i="96" s="1"/>
  <c r="M21" i="96"/>
  <c r="P21" i="96" s="1"/>
  <c r="M20" i="96"/>
  <c r="P20" i="96" s="1"/>
  <c r="M19" i="96"/>
  <c r="P19" i="96" s="1"/>
  <c r="M18" i="96"/>
  <c r="P18" i="96" s="1"/>
  <c r="M17" i="96"/>
  <c r="P17" i="96" s="1"/>
  <c r="M16" i="96"/>
  <c r="P16" i="96" s="1"/>
  <c r="M15" i="96"/>
  <c r="P15" i="96" s="1"/>
  <c r="M14" i="96"/>
  <c r="P14" i="96" s="1"/>
  <c r="M13" i="96"/>
  <c r="P13" i="96" s="1"/>
  <c r="M12" i="96"/>
  <c r="P12" i="96" s="1"/>
  <c r="M11" i="96"/>
  <c r="P11" i="96" s="1"/>
  <c r="M10" i="96"/>
  <c r="P10" i="96" s="1"/>
  <c r="M9" i="96"/>
  <c r="P9" i="96" s="1"/>
  <c r="M8" i="96"/>
  <c r="P8" i="96" s="1"/>
  <c r="M7" i="96"/>
  <c r="P7" i="96" s="1"/>
  <c r="M6" i="96"/>
  <c r="P6" i="96" s="1"/>
  <c r="M5" i="96"/>
  <c r="P5" i="96" s="1"/>
  <c r="M76" i="95"/>
  <c r="P76" i="95" s="1"/>
  <c r="M207" i="95"/>
  <c r="M189" i="95"/>
  <c r="P189" i="95" s="1"/>
  <c r="M188" i="95"/>
  <c r="P188" i="95" s="1"/>
  <c r="M187" i="95"/>
  <c r="P187" i="95" s="1"/>
  <c r="M105" i="95"/>
  <c r="P105" i="95" s="1"/>
  <c r="M104" i="95"/>
  <c r="P104" i="95" s="1"/>
  <c r="M103" i="95"/>
  <c r="P103" i="95" s="1"/>
  <c r="M82" i="95"/>
  <c r="P82" i="95" s="1"/>
  <c r="M173" i="95"/>
  <c r="P173" i="95" s="1"/>
  <c r="M258" i="95"/>
  <c r="P258" i="95" s="1"/>
  <c r="M256" i="95"/>
  <c r="P256" i="95" s="1"/>
  <c r="M255" i="95"/>
  <c r="P255" i="95" s="1"/>
  <c r="M254" i="95"/>
  <c r="P254" i="95" s="1"/>
  <c r="M248" i="95"/>
  <c r="P248" i="95" s="1"/>
  <c r="M234" i="95"/>
  <c r="P234" i="95" s="1"/>
  <c r="M233" i="95"/>
  <c r="P233" i="95" s="1"/>
  <c r="M232" i="95"/>
  <c r="P232" i="95" s="1"/>
  <c r="M231" i="95"/>
  <c r="P231" i="95" s="1"/>
  <c r="M230" i="95"/>
  <c r="P230" i="95" s="1"/>
  <c r="M229" i="95"/>
  <c r="P229" i="95" s="1"/>
  <c r="M228" i="95"/>
  <c r="P228" i="95" s="1"/>
  <c r="M227" i="95"/>
  <c r="P227" i="95" s="1"/>
  <c r="M226" i="95"/>
  <c r="P226" i="95" s="1"/>
  <c r="M225" i="95"/>
  <c r="P225" i="95" s="1"/>
  <c r="M224" i="95"/>
  <c r="P224" i="95" s="1"/>
  <c r="M223" i="95"/>
  <c r="P223" i="95" s="1"/>
  <c r="M222" i="95"/>
  <c r="P222" i="95" s="1"/>
  <c r="M221" i="95"/>
  <c r="P221" i="95" s="1"/>
  <c r="M220" i="95"/>
  <c r="P220" i="95" s="1"/>
  <c r="M219" i="95"/>
  <c r="P219" i="95" s="1"/>
  <c r="M218" i="95"/>
  <c r="P218" i="95" s="1"/>
  <c r="M217" i="95"/>
  <c r="P217" i="95" s="1"/>
  <c r="M216" i="95"/>
  <c r="P216" i="95" s="1"/>
  <c r="M215" i="95"/>
  <c r="P215" i="95" s="1"/>
  <c r="M214" i="95"/>
  <c r="P214" i="95" s="1"/>
  <c r="M213" i="95"/>
  <c r="P213" i="95" s="1"/>
  <c r="M212" i="95"/>
  <c r="P212" i="95" s="1"/>
  <c r="M211" i="95"/>
  <c r="P211" i="95" s="1"/>
  <c r="M210" i="95"/>
  <c r="P210" i="95" s="1"/>
  <c r="M209" i="95"/>
  <c r="P209" i="95" s="1"/>
  <c r="M208" i="95"/>
  <c r="P208" i="95" s="1"/>
  <c r="M206" i="95"/>
  <c r="P206" i="95" s="1"/>
  <c r="M205" i="95"/>
  <c r="P205" i="95" s="1"/>
  <c r="M204" i="95"/>
  <c r="P204" i="95" s="1"/>
  <c r="M203" i="95"/>
  <c r="P203" i="95" s="1"/>
  <c r="M202" i="95"/>
  <c r="P202" i="95" s="1"/>
  <c r="M201" i="95"/>
  <c r="P201" i="95" s="1"/>
  <c r="M200" i="95"/>
  <c r="P200" i="95" s="1"/>
  <c r="M199" i="95"/>
  <c r="M198" i="95"/>
  <c r="P198" i="95" s="1"/>
  <c r="M197" i="95"/>
  <c r="P197" i="95" s="1"/>
  <c r="M196" i="95"/>
  <c r="P196" i="95" s="1"/>
  <c r="M195" i="95"/>
  <c r="P195" i="95" s="1"/>
  <c r="M194" i="95"/>
  <c r="P194" i="95" s="1"/>
  <c r="M193" i="95"/>
  <c r="P193" i="95" s="1"/>
  <c r="M192" i="95"/>
  <c r="P192" i="95" s="1"/>
  <c r="M191" i="95"/>
  <c r="P191" i="95" s="1"/>
  <c r="M190" i="95"/>
  <c r="P190" i="95" s="1"/>
  <c r="M186" i="95"/>
  <c r="P186" i="95" s="1"/>
  <c r="M185" i="95"/>
  <c r="P185" i="95" s="1"/>
  <c r="M184" i="95"/>
  <c r="P184" i="95" s="1"/>
  <c r="M183" i="95"/>
  <c r="P183" i="95" s="1"/>
  <c r="M182" i="95"/>
  <c r="P182" i="95" s="1"/>
  <c r="M181" i="95"/>
  <c r="P181" i="95" s="1"/>
  <c r="M180" i="95"/>
  <c r="P180" i="95" s="1"/>
  <c r="M179" i="95"/>
  <c r="P179" i="95" s="1"/>
  <c r="M178" i="95"/>
  <c r="P178" i="95" s="1"/>
  <c r="M177" i="95"/>
  <c r="P177" i="95" s="1"/>
  <c r="M176" i="95"/>
  <c r="P176" i="95" s="1"/>
  <c r="M175" i="95"/>
  <c r="P175" i="95" s="1"/>
  <c r="M172" i="95"/>
  <c r="P172" i="95" s="1"/>
  <c r="M171" i="95"/>
  <c r="P171" i="95" s="1"/>
  <c r="M170" i="95"/>
  <c r="P170" i="95" s="1"/>
  <c r="M169" i="95"/>
  <c r="P169" i="95" s="1"/>
  <c r="M168" i="95"/>
  <c r="P168" i="95" s="1"/>
  <c r="M167" i="95"/>
  <c r="P167" i="95" s="1"/>
  <c r="M166" i="95"/>
  <c r="P166" i="95" s="1"/>
  <c r="M165" i="95"/>
  <c r="P165" i="95" s="1"/>
  <c r="M164" i="95"/>
  <c r="P164" i="95" s="1"/>
  <c r="M163" i="95"/>
  <c r="P163" i="95" s="1"/>
  <c r="M162" i="95"/>
  <c r="P162" i="95" s="1"/>
  <c r="M161" i="95"/>
  <c r="P161" i="95" s="1"/>
  <c r="M160" i="95"/>
  <c r="P160" i="95" s="1"/>
  <c r="M159" i="95"/>
  <c r="P159" i="95" s="1"/>
  <c r="M158" i="95"/>
  <c r="P158" i="95" s="1"/>
  <c r="M157" i="95"/>
  <c r="P157" i="95" s="1"/>
  <c r="M156" i="95"/>
  <c r="P156" i="95" s="1"/>
  <c r="M155" i="95"/>
  <c r="P155" i="95" s="1"/>
  <c r="M154" i="95"/>
  <c r="P154" i="95" s="1"/>
  <c r="M153" i="95"/>
  <c r="P153" i="95" s="1"/>
  <c r="M152" i="95"/>
  <c r="P152" i="95" s="1"/>
  <c r="M151" i="95"/>
  <c r="P151" i="95" s="1"/>
  <c r="M150" i="95"/>
  <c r="P150" i="95" s="1"/>
  <c r="M149" i="95"/>
  <c r="P149" i="95" s="1"/>
  <c r="M148" i="95"/>
  <c r="P148" i="95" s="1"/>
  <c r="M147" i="95"/>
  <c r="P147" i="95" s="1"/>
  <c r="M146" i="95"/>
  <c r="P146" i="95" s="1"/>
  <c r="M145" i="95"/>
  <c r="P145" i="95" s="1"/>
  <c r="M144" i="95"/>
  <c r="P144" i="95" s="1"/>
  <c r="M143" i="95"/>
  <c r="P143" i="95" s="1"/>
  <c r="M142" i="95"/>
  <c r="P142" i="95" s="1"/>
  <c r="M141" i="95"/>
  <c r="P141" i="95" s="1"/>
  <c r="M140" i="95"/>
  <c r="P140" i="95" s="1"/>
  <c r="M139" i="95"/>
  <c r="P139" i="95" s="1"/>
  <c r="M138" i="95"/>
  <c r="P138" i="95" s="1"/>
  <c r="M137" i="95"/>
  <c r="P137" i="95" s="1"/>
  <c r="M136" i="95"/>
  <c r="P136" i="95" s="1"/>
  <c r="M135" i="95"/>
  <c r="P135" i="95" s="1"/>
  <c r="M134" i="95"/>
  <c r="P134" i="95" s="1"/>
  <c r="M133" i="95"/>
  <c r="P133" i="95" s="1"/>
  <c r="M132" i="95"/>
  <c r="P132" i="95" s="1"/>
  <c r="M131" i="95"/>
  <c r="P131" i="95" s="1"/>
  <c r="M130" i="95"/>
  <c r="P130" i="95" s="1"/>
  <c r="M129" i="95"/>
  <c r="P129" i="95" s="1"/>
  <c r="M128" i="95"/>
  <c r="P128" i="95" s="1"/>
  <c r="M127" i="95"/>
  <c r="P127" i="95" s="1"/>
  <c r="M126" i="95"/>
  <c r="P126" i="95" s="1"/>
  <c r="M125" i="95"/>
  <c r="P125" i="95" s="1"/>
  <c r="M124" i="95"/>
  <c r="P124" i="95" s="1"/>
  <c r="M123" i="95"/>
  <c r="P123" i="95" s="1"/>
  <c r="M122" i="95"/>
  <c r="P122" i="95" s="1"/>
  <c r="M121" i="95"/>
  <c r="P121" i="95" s="1"/>
  <c r="M120" i="95"/>
  <c r="P120" i="95" s="1"/>
  <c r="M119" i="95"/>
  <c r="P119" i="95" s="1"/>
  <c r="M118" i="95"/>
  <c r="P118" i="95" s="1"/>
  <c r="M117" i="95"/>
  <c r="P117" i="95" s="1"/>
  <c r="M116" i="95"/>
  <c r="P116" i="95" s="1"/>
  <c r="M115" i="95"/>
  <c r="P115" i="95" s="1"/>
  <c r="M114" i="95"/>
  <c r="P114" i="95" s="1"/>
  <c r="M113" i="95"/>
  <c r="P113" i="95" s="1"/>
  <c r="M112" i="95"/>
  <c r="P112" i="95" s="1"/>
  <c r="M111" i="95"/>
  <c r="P111" i="95" s="1"/>
  <c r="M110" i="95"/>
  <c r="P110" i="95" s="1"/>
  <c r="M109" i="95"/>
  <c r="P109" i="95" s="1"/>
  <c r="M108" i="95"/>
  <c r="P108" i="95" s="1"/>
  <c r="M107" i="95"/>
  <c r="P107" i="95" s="1"/>
  <c r="M106" i="95"/>
  <c r="P106" i="95" s="1"/>
  <c r="M101" i="95"/>
  <c r="P101" i="95" s="1"/>
  <c r="M100" i="95"/>
  <c r="P100" i="95" s="1"/>
  <c r="M99" i="95"/>
  <c r="P99" i="95" s="1"/>
  <c r="M98" i="95"/>
  <c r="P98" i="95" s="1"/>
  <c r="M97" i="95"/>
  <c r="P97" i="95" s="1"/>
  <c r="M96" i="95"/>
  <c r="P96" i="95" s="1"/>
  <c r="M95" i="95"/>
  <c r="P95" i="95" s="1"/>
  <c r="M93" i="95"/>
  <c r="P93" i="95" s="1"/>
  <c r="M92" i="95"/>
  <c r="P92" i="95" s="1"/>
  <c r="M91" i="95"/>
  <c r="P91" i="95" s="1"/>
  <c r="M90" i="95"/>
  <c r="P90" i="95" s="1"/>
  <c r="M89" i="95"/>
  <c r="P89" i="95" s="1"/>
  <c r="M86" i="95"/>
  <c r="P86" i="95" s="1"/>
  <c r="M85" i="95"/>
  <c r="P85" i="95" s="1"/>
  <c r="M84" i="95"/>
  <c r="P84" i="95" s="1"/>
  <c r="M83" i="95"/>
  <c r="P83" i="95" s="1"/>
  <c r="M81" i="95"/>
  <c r="P81" i="95" s="1"/>
  <c r="M80" i="95"/>
  <c r="P80" i="95" s="1"/>
  <c r="M79" i="95"/>
  <c r="P79" i="95" s="1"/>
  <c r="M78" i="95"/>
  <c r="P78" i="95" s="1"/>
  <c r="M77" i="95"/>
  <c r="P77" i="95" s="1"/>
  <c r="M75" i="95"/>
  <c r="P75" i="95" s="1"/>
  <c r="M74" i="95"/>
  <c r="P74" i="95" s="1"/>
  <c r="M73" i="95"/>
  <c r="P73" i="95" s="1"/>
  <c r="M72" i="95"/>
  <c r="P72" i="95" s="1"/>
  <c r="M71" i="95"/>
  <c r="P71" i="95" s="1"/>
  <c r="M70" i="95"/>
  <c r="P70" i="95" s="1"/>
  <c r="M69" i="95"/>
  <c r="P69" i="95" s="1"/>
  <c r="M68" i="95"/>
  <c r="P68" i="95" s="1"/>
  <c r="M67" i="95"/>
  <c r="P67" i="95" s="1"/>
  <c r="M66" i="95"/>
  <c r="P66" i="95" s="1"/>
  <c r="M65" i="95"/>
  <c r="P65" i="95" s="1"/>
  <c r="M64" i="95"/>
  <c r="P64" i="95" s="1"/>
  <c r="M63" i="95"/>
  <c r="P63" i="95" s="1"/>
  <c r="M62" i="95"/>
  <c r="P62" i="95" s="1"/>
  <c r="M61" i="95"/>
  <c r="P61" i="95" s="1"/>
  <c r="M60" i="95"/>
  <c r="P60" i="95" s="1"/>
  <c r="M59" i="95"/>
  <c r="P59" i="95" s="1"/>
  <c r="M58" i="95"/>
  <c r="P58" i="95" s="1"/>
  <c r="M57" i="95"/>
  <c r="P57" i="95" s="1"/>
  <c r="M56" i="95"/>
  <c r="P56" i="95" s="1"/>
  <c r="M55" i="95"/>
  <c r="P55" i="95" s="1"/>
  <c r="P54" i="95"/>
  <c r="M53" i="95"/>
  <c r="P53" i="95" s="1"/>
  <c r="M52" i="95"/>
  <c r="P52" i="95" s="1"/>
  <c r="M51" i="95"/>
  <c r="P51" i="95" s="1"/>
  <c r="M50" i="95"/>
  <c r="P50" i="95" s="1"/>
  <c r="P49" i="95"/>
  <c r="M48" i="95"/>
  <c r="P48" i="95" s="1"/>
  <c r="M47" i="95"/>
  <c r="P47" i="95" s="1"/>
  <c r="M46" i="95"/>
  <c r="P46" i="95" s="1"/>
  <c r="M45" i="95"/>
  <c r="P45" i="95" s="1"/>
  <c r="M44" i="95"/>
  <c r="P44" i="95" s="1"/>
  <c r="M43" i="95"/>
  <c r="P43" i="95" s="1"/>
  <c r="M42" i="95"/>
  <c r="P42" i="95" s="1"/>
  <c r="M41" i="95"/>
  <c r="P41" i="95" s="1"/>
  <c r="M40" i="95"/>
  <c r="P40" i="95" s="1"/>
  <c r="M39" i="95"/>
  <c r="P39" i="95" s="1"/>
  <c r="M38" i="95"/>
  <c r="P38" i="95" s="1"/>
  <c r="M37" i="95"/>
  <c r="P37" i="95" s="1"/>
  <c r="M36" i="95"/>
  <c r="P36" i="95" s="1"/>
  <c r="M35" i="95"/>
  <c r="P35" i="95" s="1"/>
  <c r="M34" i="95"/>
  <c r="P34" i="95" s="1"/>
  <c r="M33" i="95"/>
  <c r="P33" i="95" s="1"/>
  <c r="M32" i="95"/>
  <c r="P32" i="95" s="1"/>
  <c r="M31" i="95"/>
  <c r="P31" i="95" s="1"/>
  <c r="M30" i="95"/>
  <c r="P30" i="95" s="1"/>
  <c r="M29" i="95"/>
  <c r="P29" i="95" s="1"/>
  <c r="M28" i="95"/>
  <c r="P28" i="95" s="1"/>
  <c r="M27" i="95"/>
  <c r="P27" i="95" s="1"/>
  <c r="M26" i="95"/>
  <c r="P26" i="95" s="1"/>
  <c r="M25" i="95"/>
  <c r="P25" i="95" s="1"/>
  <c r="M24" i="95"/>
  <c r="P24" i="95" s="1"/>
  <c r="M23" i="95"/>
  <c r="P23" i="95" s="1"/>
  <c r="M22" i="95"/>
  <c r="P22" i="95" s="1"/>
  <c r="M21" i="95"/>
  <c r="P21" i="95" s="1"/>
  <c r="M19" i="95"/>
  <c r="P19" i="95" s="1"/>
  <c r="M18" i="95"/>
  <c r="P18" i="95" s="1"/>
  <c r="M17" i="95"/>
  <c r="P17" i="95" s="1"/>
  <c r="M16" i="95"/>
  <c r="P16" i="95" s="1"/>
  <c r="M15" i="95"/>
  <c r="P15" i="95" s="1"/>
  <c r="M14" i="95"/>
  <c r="P14" i="95" s="1"/>
  <c r="M13" i="95"/>
  <c r="P13" i="95" s="1"/>
  <c r="M12" i="95"/>
  <c r="P12" i="95" s="1"/>
  <c r="M11" i="95"/>
  <c r="P11" i="95" s="1"/>
  <c r="M10" i="95"/>
  <c r="P10" i="95" s="1"/>
  <c r="M9" i="95"/>
  <c r="P9" i="95" s="1"/>
  <c r="M8" i="95"/>
  <c r="P8" i="95" s="1"/>
  <c r="M7" i="95"/>
  <c r="P7" i="95" s="1"/>
  <c r="P6" i="95"/>
  <c r="M5" i="95"/>
  <c r="P5" i="95" s="1"/>
  <c r="M76" i="94"/>
  <c r="P76" i="94" s="1"/>
  <c r="M207" i="94"/>
  <c r="P207" i="94" s="1"/>
  <c r="M189" i="94"/>
  <c r="P189" i="94" s="1"/>
  <c r="M188" i="94"/>
  <c r="P188" i="94" s="1"/>
  <c r="M187" i="94"/>
  <c r="P187" i="94" s="1"/>
  <c r="M105" i="94"/>
  <c r="P105" i="94" s="1"/>
  <c r="M104" i="94"/>
  <c r="P104" i="94" s="1"/>
  <c r="M103" i="94"/>
  <c r="P103" i="94" s="1"/>
  <c r="M82" i="94"/>
  <c r="P82" i="94" s="1"/>
  <c r="M173" i="94"/>
  <c r="P173" i="94" s="1"/>
  <c r="M258" i="94"/>
  <c r="P258" i="94" s="1"/>
  <c r="M256" i="94"/>
  <c r="P256" i="94" s="1"/>
  <c r="M255" i="94"/>
  <c r="P255" i="94" s="1"/>
  <c r="M254" i="94"/>
  <c r="P254" i="94" s="1"/>
  <c r="M248" i="94"/>
  <c r="P248" i="94" s="1"/>
  <c r="M234" i="94"/>
  <c r="P234" i="94" s="1"/>
  <c r="M233" i="94"/>
  <c r="P233" i="94" s="1"/>
  <c r="M232" i="94"/>
  <c r="P232" i="94" s="1"/>
  <c r="M231" i="94"/>
  <c r="P231" i="94" s="1"/>
  <c r="M230" i="94"/>
  <c r="P230" i="94" s="1"/>
  <c r="M229" i="94"/>
  <c r="P229" i="94" s="1"/>
  <c r="M228" i="94"/>
  <c r="P228" i="94" s="1"/>
  <c r="M227" i="94"/>
  <c r="P227" i="94" s="1"/>
  <c r="M226" i="94"/>
  <c r="P226" i="94" s="1"/>
  <c r="M225" i="94"/>
  <c r="P225" i="94" s="1"/>
  <c r="M224" i="94"/>
  <c r="P224" i="94" s="1"/>
  <c r="M223" i="94"/>
  <c r="P223" i="94" s="1"/>
  <c r="M222" i="94"/>
  <c r="P222" i="94" s="1"/>
  <c r="M221" i="94"/>
  <c r="P221" i="94" s="1"/>
  <c r="M220" i="94"/>
  <c r="P220" i="94" s="1"/>
  <c r="M219" i="94"/>
  <c r="P219" i="94" s="1"/>
  <c r="M218" i="94"/>
  <c r="P218" i="94" s="1"/>
  <c r="M217" i="94"/>
  <c r="P217" i="94" s="1"/>
  <c r="M216" i="94"/>
  <c r="P216" i="94" s="1"/>
  <c r="M215" i="94"/>
  <c r="P215" i="94" s="1"/>
  <c r="M214" i="94"/>
  <c r="P214" i="94" s="1"/>
  <c r="M213" i="94"/>
  <c r="P213" i="94" s="1"/>
  <c r="M212" i="94"/>
  <c r="P212" i="94" s="1"/>
  <c r="M211" i="94"/>
  <c r="P211" i="94" s="1"/>
  <c r="M210" i="94"/>
  <c r="P210" i="94" s="1"/>
  <c r="M209" i="94"/>
  <c r="P209" i="94" s="1"/>
  <c r="M208" i="94"/>
  <c r="P208" i="94" s="1"/>
  <c r="M206" i="94"/>
  <c r="P206" i="94" s="1"/>
  <c r="M205" i="94"/>
  <c r="P205" i="94" s="1"/>
  <c r="M204" i="94"/>
  <c r="P204" i="94" s="1"/>
  <c r="M203" i="94"/>
  <c r="P203" i="94" s="1"/>
  <c r="M202" i="94"/>
  <c r="P202" i="94" s="1"/>
  <c r="M201" i="94"/>
  <c r="P201" i="94" s="1"/>
  <c r="M200" i="94"/>
  <c r="P200" i="94" s="1"/>
  <c r="M199" i="94"/>
  <c r="P199" i="94" s="1"/>
  <c r="M198" i="94"/>
  <c r="P198" i="94" s="1"/>
  <c r="M197" i="94"/>
  <c r="P197" i="94" s="1"/>
  <c r="M196" i="94"/>
  <c r="P196" i="94" s="1"/>
  <c r="M195" i="94"/>
  <c r="P195" i="94" s="1"/>
  <c r="M194" i="94"/>
  <c r="P194" i="94" s="1"/>
  <c r="M193" i="94"/>
  <c r="P193" i="94" s="1"/>
  <c r="M192" i="94"/>
  <c r="P192" i="94" s="1"/>
  <c r="M191" i="94"/>
  <c r="P191" i="94" s="1"/>
  <c r="M190" i="94"/>
  <c r="P190" i="94" s="1"/>
  <c r="M186" i="94"/>
  <c r="P186" i="94" s="1"/>
  <c r="M185" i="94"/>
  <c r="P185" i="94" s="1"/>
  <c r="M184" i="94"/>
  <c r="P184" i="94" s="1"/>
  <c r="M183" i="94"/>
  <c r="P183" i="94" s="1"/>
  <c r="M182" i="94"/>
  <c r="P182" i="94" s="1"/>
  <c r="M181" i="94"/>
  <c r="P181" i="94" s="1"/>
  <c r="M180" i="94"/>
  <c r="P180" i="94" s="1"/>
  <c r="M179" i="94"/>
  <c r="P179" i="94" s="1"/>
  <c r="M178" i="94"/>
  <c r="P178" i="94" s="1"/>
  <c r="M177" i="94"/>
  <c r="P177" i="94" s="1"/>
  <c r="M176" i="94"/>
  <c r="P176" i="94" s="1"/>
  <c r="M175" i="94"/>
  <c r="P175" i="94" s="1"/>
  <c r="M172" i="94"/>
  <c r="P172" i="94" s="1"/>
  <c r="M171" i="94"/>
  <c r="P171" i="94" s="1"/>
  <c r="M170" i="94"/>
  <c r="P170" i="94" s="1"/>
  <c r="M169" i="94"/>
  <c r="P169" i="94" s="1"/>
  <c r="M168" i="94"/>
  <c r="P168" i="94" s="1"/>
  <c r="M167" i="94"/>
  <c r="P167" i="94" s="1"/>
  <c r="M166" i="94"/>
  <c r="P166" i="94" s="1"/>
  <c r="M165" i="94"/>
  <c r="P165" i="94" s="1"/>
  <c r="M164" i="94"/>
  <c r="P164" i="94" s="1"/>
  <c r="M163" i="94"/>
  <c r="P163" i="94" s="1"/>
  <c r="M162" i="94"/>
  <c r="P162" i="94" s="1"/>
  <c r="M161" i="94"/>
  <c r="P161" i="94" s="1"/>
  <c r="M160" i="94"/>
  <c r="P160" i="94" s="1"/>
  <c r="M159" i="94"/>
  <c r="P159" i="94" s="1"/>
  <c r="M158" i="94"/>
  <c r="P158" i="94" s="1"/>
  <c r="M157" i="94"/>
  <c r="P157" i="94" s="1"/>
  <c r="M156" i="94"/>
  <c r="P156" i="94" s="1"/>
  <c r="M155" i="94"/>
  <c r="P155" i="94" s="1"/>
  <c r="M154" i="94"/>
  <c r="P154" i="94" s="1"/>
  <c r="M153" i="94"/>
  <c r="P153" i="94" s="1"/>
  <c r="M152" i="94"/>
  <c r="P152" i="94" s="1"/>
  <c r="M151" i="94"/>
  <c r="P151" i="94" s="1"/>
  <c r="M150" i="94"/>
  <c r="P150" i="94" s="1"/>
  <c r="M149" i="94"/>
  <c r="P149" i="94" s="1"/>
  <c r="M148" i="94"/>
  <c r="P148" i="94" s="1"/>
  <c r="M147" i="94"/>
  <c r="P147" i="94" s="1"/>
  <c r="M146" i="94"/>
  <c r="P146" i="94" s="1"/>
  <c r="M145" i="94"/>
  <c r="P145" i="94" s="1"/>
  <c r="M144" i="94"/>
  <c r="P144" i="94" s="1"/>
  <c r="M143" i="94"/>
  <c r="P143" i="94" s="1"/>
  <c r="M142" i="94"/>
  <c r="P142" i="94" s="1"/>
  <c r="M141" i="94"/>
  <c r="P141" i="94" s="1"/>
  <c r="M140" i="94"/>
  <c r="P140" i="94" s="1"/>
  <c r="M139" i="94"/>
  <c r="P139" i="94" s="1"/>
  <c r="M138" i="94"/>
  <c r="P138" i="94" s="1"/>
  <c r="M137" i="94"/>
  <c r="P137" i="94" s="1"/>
  <c r="M136" i="94"/>
  <c r="P136" i="94" s="1"/>
  <c r="M135" i="94"/>
  <c r="P135" i="94" s="1"/>
  <c r="M134" i="94"/>
  <c r="P134" i="94" s="1"/>
  <c r="M133" i="94"/>
  <c r="P133" i="94" s="1"/>
  <c r="M132" i="94"/>
  <c r="P132" i="94" s="1"/>
  <c r="M131" i="94"/>
  <c r="P131" i="94" s="1"/>
  <c r="M130" i="94"/>
  <c r="P130" i="94" s="1"/>
  <c r="M129" i="94"/>
  <c r="P129" i="94" s="1"/>
  <c r="M128" i="94"/>
  <c r="P128" i="94" s="1"/>
  <c r="M127" i="94"/>
  <c r="P127" i="94" s="1"/>
  <c r="M126" i="94"/>
  <c r="P126" i="94" s="1"/>
  <c r="M125" i="94"/>
  <c r="P125" i="94" s="1"/>
  <c r="M124" i="94"/>
  <c r="P124" i="94" s="1"/>
  <c r="M123" i="94"/>
  <c r="P123" i="94" s="1"/>
  <c r="M122" i="94"/>
  <c r="P122" i="94" s="1"/>
  <c r="M121" i="94"/>
  <c r="P121" i="94" s="1"/>
  <c r="M120" i="94"/>
  <c r="P120" i="94" s="1"/>
  <c r="M119" i="94"/>
  <c r="P119" i="94" s="1"/>
  <c r="M118" i="94"/>
  <c r="P118" i="94" s="1"/>
  <c r="M117" i="94"/>
  <c r="P117" i="94" s="1"/>
  <c r="M116" i="94"/>
  <c r="P116" i="94" s="1"/>
  <c r="M115" i="94"/>
  <c r="P115" i="94" s="1"/>
  <c r="M114" i="94"/>
  <c r="P114" i="94" s="1"/>
  <c r="M113" i="94"/>
  <c r="P113" i="94" s="1"/>
  <c r="M112" i="94"/>
  <c r="P112" i="94" s="1"/>
  <c r="M111" i="94"/>
  <c r="P111" i="94" s="1"/>
  <c r="M110" i="94"/>
  <c r="P110" i="94" s="1"/>
  <c r="M109" i="94"/>
  <c r="P109" i="94" s="1"/>
  <c r="M108" i="94"/>
  <c r="P108" i="94" s="1"/>
  <c r="M107" i="94"/>
  <c r="P107" i="94" s="1"/>
  <c r="M106" i="94"/>
  <c r="P106" i="94" s="1"/>
  <c r="M101" i="94"/>
  <c r="P101" i="94" s="1"/>
  <c r="M100" i="94"/>
  <c r="P100" i="94" s="1"/>
  <c r="M99" i="94"/>
  <c r="P99" i="94" s="1"/>
  <c r="M98" i="94"/>
  <c r="P98" i="94" s="1"/>
  <c r="M97" i="94"/>
  <c r="P97" i="94" s="1"/>
  <c r="M96" i="94"/>
  <c r="P96" i="94" s="1"/>
  <c r="M95" i="94"/>
  <c r="P95" i="94" s="1"/>
  <c r="M93" i="94"/>
  <c r="P93" i="94" s="1"/>
  <c r="M92" i="94"/>
  <c r="P92" i="94" s="1"/>
  <c r="M91" i="94"/>
  <c r="P91" i="94" s="1"/>
  <c r="M90" i="94"/>
  <c r="P90" i="94" s="1"/>
  <c r="M89" i="94"/>
  <c r="P89" i="94" s="1"/>
  <c r="M86" i="94"/>
  <c r="P86" i="94" s="1"/>
  <c r="M85" i="94"/>
  <c r="P85" i="94" s="1"/>
  <c r="M84" i="94"/>
  <c r="P84" i="94" s="1"/>
  <c r="M83" i="94"/>
  <c r="P83" i="94" s="1"/>
  <c r="M81" i="94"/>
  <c r="P81" i="94" s="1"/>
  <c r="M80" i="94"/>
  <c r="P80" i="94" s="1"/>
  <c r="M79" i="94"/>
  <c r="P79" i="94" s="1"/>
  <c r="M78" i="94"/>
  <c r="P78" i="94" s="1"/>
  <c r="M77" i="94"/>
  <c r="P77" i="94" s="1"/>
  <c r="M75" i="94"/>
  <c r="P75" i="94" s="1"/>
  <c r="M74" i="94"/>
  <c r="P74" i="94" s="1"/>
  <c r="M73" i="94"/>
  <c r="P73" i="94" s="1"/>
  <c r="M72" i="94"/>
  <c r="P72" i="94" s="1"/>
  <c r="M71" i="94"/>
  <c r="P71" i="94" s="1"/>
  <c r="M70" i="94"/>
  <c r="P70" i="94" s="1"/>
  <c r="M69" i="94"/>
  <c r="P69" i="94" s="1"/>
  <c r="M68" i="94"/>
  <c r="P68" i="94" s="1"/>
  <c r="M67" i="94"/>
  <c r="P67" i="94" s="1"/>
  <c r="M66" i="94"/>
  <c r="P66" i="94" s="1"/>
  <c r="M65" i="94"/>
  <c r="P65" i="94" s="1"/>
  <c r="M64" i="94"/>
  <c r="P64" i="94" s="1"/>
  <c r="M63" i="94"/>
  <c r="P63" i="94" s="1"/>
  <c r="M62" i="94"/>
  <c r="P62" i="94" s="1"/>
  <c r="M61" i="94"/>
  <c r="P61" i="94" s="1"/>
  <c r="M60" i="94"/>
  <c r="P60" i="94" s="1"/>
  <c r="M59" i="94"/>
  <c r="P59" i="94" s="1"/>
  <c r="M58" i="94"/>
  <c r="P58" i="94" s="1"/>
  <c r="M57" i="94"/>
  <c r="P57" i="94" s="1"/>
  <c r="M56" i="94"/>
  <c r="P56" i="94" s="1"/>
  <c r="M55" i="94"/>
  <c r="P55" i="94" s="1"/>
  <c r="M54" i="94"/>
  <c r="P54" i="94" s="1"/>
  <c r="M53" i="94"/>
  <c r="P53" i="94" s="1"/>
  <c r="M52" i="94"/>
  <c r="P52" i="94" s="1"/>
  <c r="M51" i="94"/>
  <c r="P51" i="94" s="1"/>
  <c r="M50" i="94"/>
  <c r="P50" i="94" s="1"/>
  <c r="M49" i="94"/>
  <c r="P49" i="94" s="1"/>
  <c r="M48" i="94"/>
  <c r="P48" i="94" s="1"/>
  <c r="M47" i="94"/>
  <c r="P47" i="94" s="1"/>
  <c r="M46" i="94"/>
  <c r="P46" i="94" s="1"/>
  <c r="M45" i="94"/>
  <c r="P45" i="94" s="1"/>
  <c r="M44" i="94"/>
  <c r="P44" i="94" s="1"/>
  <c r="M43" i="94"/>
  <c r="P43" i="94" s="1"/>
  <c r="M42" i="94"/>
  <c r="P42" i="94" s="1"/>
  <c r="M41" i="94"/>
  <c r="P41" i="94" s="1"/>
  <c r="M40" i="94"/>
  <c r="P40" i="94" s="1"/>
  <c r="M39" i="94"/>
  <c r="P39" i="94" s="1"/>
  <c r="M38" i="94"/>
  <c r="P38" i="94" s="1"/>
  <c r="M37" i="94"/>
  <c r="P37" i="94" s="1"/>
  <c r="M36" i="94"/>
  <c r="P36" i="94" s="1"/>
  <c r="M35" i="94"/>
  <c r="P35" i="94" s="1"/>
  <c r="M34" i="94"/>
  <c r="P34" i="94" s="1"/>
  <c r="M33" i="94"/>
  <c r="P33" i="94" s="1"/>
  <c r="M32" i="94"/>
  <c r="P32" i="94" s="1"/>
  <c r="M31" i="94"/>
  <c r="P31" i="94" s="1"/>
  <c r="M30" i="94"/>
  <c r="P30" i="94" s="1"/>
  <c r="M29" i="94"/>
  <c r="P29" i="94" s="1"/>
  <c r="M28" i="94"/>
  <c r="P28" i="94" s="1"/>
  <c r="M27" i="94"/>
  <c r="P27" i="94" s="1"/>
  <c r="M26" i="94"/>
  <c r="P26" i="94" s="1"/>
  <c r="M25" i="94"/>
  <c r="P25" i="94" s="1"/>
  <c r="M24" i="94"/>
  <c r="P24" i="94" s="1"/>
  <c r="M23" i="94"/>
  <c r="P23" i="94" s="1"/>
  <c r="M22" i="94"/>
  <c r="P22" i="94" s="1"/>
  <c r="M21" i="94"/>
  <c r="P21" i="94" s="1"/>
  <c r="M20" i="94"/>
  <c r="P20" i="94" s="1"/>
  <c r="M19" i="94"/>
  <c r="P19" i="94" s="1"/>
  <c r="M18" i="94"/>
  <c r="P18" i="94" s="1"/>
  <c r="M17" i="94"/>
  <c r="P17" i="94" s="1"/>
  <c r="M16" i="94"/>
  <c r="P16" i="94" s="1"/>
  <c r="M15" i="94"/>
  <c r="P15" i="94" s="1"/>
  <c r="M14" i="94"/>
  <c r="P14" i="94" s="1"/>
  <c r="M13" i="94"/>
  <c r="P13" i="94" s="1"/>
  <c r="M12" i="94"/>
  <c r="P12" i="94" s="1"/>
  <c r="M11" i="94"/>
  <c r="P11" i="94" s="1"/>
  <c r="M10" i="94"/>
  <c r="P10" i="94" s="1"/>
  <c r="M9" i="94"/>
  <c r="P9" i="94" s="1"/>
  <c r="M8" i="94"/>
  <c r="P8" i="94" s="1"/>
  <c r="M7" i="94"/>
  <c r="P7" i="94" s="1"/>
  <c r="M6" i="94"/>
  <c r="P6" i="94" s="1"/>
  <c r="M5" i="94"/>
  <c r="P5" i="94" s="1"/>
  <c r="M76" i="93"/>
  <c r="P76" i="93" s="1"/>
  <c r="M207" i="93"/>
  <c r="P207" i="93" s="1"/>
  <c r="M189" i="93"/>
  <c r="P189" i="93" s="1"/>
  <c r="M188" i="93"/>
  <c r="P188" i="93" s="1"/>
  <c r="M187" i="93"/>
  <c r="P187" i="93" s="1"/>
  <c r="M105" i="93"/>
  <c r="P105" i="93" s="1"/>
  <c r="M104" i="93"/>
  <c r="P104" i="93" s="1"/>
  <c r="M103" i="93"/>
  <c r="P103" i="93" s="1"/>
  <c r="M82" i="93"/>
  <c r="P82" i="93" s="1"/>
  <c r="M173" i="93"/>
  <c r="P173" i="93" s="1"/>
  <c r="M258" i="93"/>
  <c r="P258" i="93" s="1"/>
  <c r="M256" i="93"/>
  <c r="P256" i="93" s="1"/>
  <c r="M255" i="93"/>
  <c r="P255" i="93" s="1"/>
  <c r="M254" i="93"/>
  <c r="P254" i="93" s="1"/>
  <c r="M248" i="93"/>
  <c r="P248" i="93" s="1"/>
  <c r="M234" i="93"/>
  <c r="P234" i="93" s="1"/>
  <c r="M233" i="93"/>
  <c r="P233" i="93" s="1"/>
  <c r="M232" i="93"/>
  <c r="P232" i="93" s="1"/>
  <c r="M231" i="93"/>
  <c r="P231" i="93" s="1"/>
  <c r="M230" i="93"/>
  <c r="P230" i="93" s="1"/>
  <c r="M229" i="93"/>
  <c r="P229" i="93" s="1"/>
  <c r="M228" i="93"/>
  <c r="P228" i="93" s="1"/>
  <c r="M227" i="93"/>
  <c r="P227" i="93" s="1"/>
  <c r="M226" i="93"/>
  <c r="P226" i="93" s="1"/>
  <c r="M225" i="93"/>
  <c r="P225" i="93" s="1"/>
  <c r="M224" i="93"/>
  <c r="P224" i="93" s="1"/>
  <c r="M223" i="93"/>
  <c r="P223" i="93" s="1"/>
  <c r="M222" i="93"/>
  <c r="P222" i="93" s="1"/>
  <c r="M221" i="93"/>
  <c r="P221" i="93" s="1"/>
  <c r="M220" i="93"/>
  <c r="P220" i="93" s="1"/>
  <c r="M219" i="93"/>
  <c r="P219" i="93" s="1"/>
  <c r="M218" i="93"/>
  <c r="P218" i="93" s="1"/>
  <c r="M217" i="93"/>
  <c r="P217" i="93" s="1"/>
  <c r="M216" i="93"/>
  <c r="P216" i="93" s="1"/>
  <c r="M215" i="93"/>
  <c r="P215" i="93" s="1"/>
  <c r="M214" i="93"/>
  <c r="P214" i="93" s="1"/>
  <c r="M213" i="93"/>
  <c r="P213" i="93" s="1"/>
  <c r="M212" i="93"/>
  <c r="P212" i="93" s="1"/>
  <c r="M211" i="93"/>
  <c r="P211" i="93" s="1"/>
  <c r="M210" i="93"/>
  <c r="P210" i="93" s="1"/>
  <c r="M209" i="93"/>
  <c r="P209" i="93" s="1"/>
  <c r="M208" i="93"/>
  <c r="P208" i="93" s="1"/>
  <c r="M206" i="93"/>
  <c r="P206" i="93" s="1"/>
  <c r="M205" i="93"/>
  <c r="P205" i="93" s="1"/>
  <c r="M204" i="93"/>
  <c r="P204" i="93" s="1"/>
  <c r="M203" i="93"/>
  <c r="P203" i="93" s="1"/>
  <c r="M202" i="93"/>
  <c r="P202" i="93" s="1"/>
  <c r="M201" i="93"/>
  <c r="P201" i="93" s="1"/>
  <c r="M200" i="93"/>
  <c r="P200" i="93" s="1"/>
  <c r="M199" i="93"/>
  <c r="P199" i="93" s="1"/>
  <c r="M198" i="93"/>
  <c r="P198" i="93" s="1"/>
  <c r="M197" i="93"/>
  <c r="P197" i="93" s="1"/>
  <c r="M196" i="93"/>
  <c r="P196" i="93" s="1"/>
  <c r="M195" i="93"/>
  <c r="P195" i="93" s="1"/>
  <c r="M194" i="93"/>
  <c r="P194" i="93" s="1"/>
  <c r="M193" i="93"/>
  <c r="P193" i="93" s="1"/>
  <c r="M192" i="93"/>
  <c r="P192" i="93" s="1"/>
  <c r="M191" i="93"/>
  <c r="P191" i="93" s="1"/>
  <c r="M190" i="93"/>
  <c r="P190" i="93" s="1"/>
  <c r="M186" i="93"/>
  <c r="P186" i="93" s="1"/>
  <c r="M185" i="93"/>
  <c r="P185" i="93" s="1"/>
  <c r="M184" i="93"/>
  <c r="P184" i="93" s="1"/>
  <c r="M183" i="93"/>
  <c r="P183" i="93" s="1"/>
  <c r="M182" i="93"/>
  <c r="P182" i="93" s="1"/>
  <c r="M181" i="93"/>
  <c r="P181" i="93" s="1"/>
  <c r="M180" i="93"/>
  <c r="P180" i="93" s="1"/>
  <c r="M179" i="93"/>
  <c r="P179" i="93" s="1"/>
  <c r="M178" i="93"/>
  <c r="P178" i="93" s="1"/>
  <c r="M177" i="93"/>
  <c r="P177" i="93" s="1"/>
  <c r="M176" i="93"/>
  <c r="P176" i="93" s="1"/>
  <c r="M175" i="93"/>
  <c r="P175" i="93" s="1"/>
  <c r="M172" i="93"/>
  <c r="P172" i="93" s="1"/>
  <c r="M171" i="93"/>
  <c r="P171" i="93" s="1"/>
  <c r="M170" i="93"/>
  <c r="P170" i="93" s="1"/>
  <c r="M169" i="93"/>
  <c r="P169" i="93" s="1"/>
  <c r="M168" i="93"/>
  <c r="P168" i="93" s="1"/>
  <c r="M167" i="93"/>
  <c r="P167" i="93" s="1"/>
  <c r="M166" i="93"/>
  <c r="P166" i="93" s="1"/>
  <c r="M165" i="93"/>
  <c r="P165" i="93" s="1"/>
  <c r="M164" i="93"/>
  <c r="P164" i="93" s="1"/>
  <c r="M163" i="93"/>
  <c r="P163" i="93" s="1"/>
  <c r="M162" i="93"/>
  <c r="P162" i="93" s="1"/>
  <c r="M161" i="93"/>
  <c r="P161" i="93" s="1"/>
  <c r="M160" i="93"/>
  <c r="P160" i="93" s="1"/>
  <c r="M159" i="93"/>
  <c r="P159" i="93" s="1"/>
  <c r="M158" i="93"/>
  <c r="P158" i="93" s="1"/>
  <c r="M157" i="93"/>
  <c r="P157" i="93" s="1"/>
  <c r="M156" i="93"/>
  <c r="P156" i="93" s="1"/>
  <c r="M155" i="93"/>
  <c r="P155" i="93" s="1"/>
  <c r="M154" i="93"/>
  <c r="P154" i="93" s="1"/>
  <c r="M153" i="93"/>
  <c r="P153" i="93" s="1"/>
  <c r="M152" i="93"/>
  <c r="P152" i="93" s="1"/>
  <c r="M151" i="93"/>
  <c r="P151" i="93" s="1"/>
  <c r="M150" i="93"/>
  <c r="P150" i="93" s="1"/>
  <c r="M149" i="93"/>
  <c r="P149" i="93" s="1"/>
  <c r="M148" i="93"/>
  <c r="P148" i="93" s="1"/>
  <c r="M147" i="93"/>
  <c r="P147" i="93" s="1"/>
  <c r="M146" i="93"/>
  <c r="P146" i="93" s="1"/>
  <c r="M145" i="93"/>
  <c r="P145" i="93" s="1"/>
  <c r="M144" i="93"/>
  <c r="P144" i="93" s="1"/>
  <c r="M143" i="93"/>
  <c r="P143" i="93" s="1"/>
  <c r="M142" i="93"/>
  <c r="P142" i="93" s="1"/>
  <c r="M141" i="93"/>
  <c r="P141" i="93" s="1"/>
  <c r="M140" i="93"/>
  <c r="P140" i="93" s="1"/>
  <c r="M139" i="93"/>
  <c r="P139" i="93" s="1"/>
  <c r="M138" i="93"/>
  <c r="P138" i="93" s="1"/>
  <c r="M137" i="93"/>
  <c r="P137" i="93" s="1"/>
  <c r="M136" i="93"/>
  <c r="P136" i="93" s="1"/>
  <c r="M135" i="93"/>
  <c r="P135" i="93" s="1"/>
  <c r="M134" i="93"/>
  <c r="P134" i="93" s="1"/>
  <c r="M133" i="93"/>
  <c r="P133" i="93" s="1"/>
  <c r="M132" i="93"/>
  <c r="P132" i="93" s="1"/>
  <c r="M131" i="93"/>
  <c r="P131" i="93" s="1"/>
  <c r="M130" i="93"/>
  <c r="P130" i="93" s="1"/>
  <c r="M129" i="93"/>
  <c r="P129" i="93" s="1"/>
  <c r="M128" i="93"/>
  <c r="P128" i="93" s="1"/>
  <c r="M127" i="93"/>
  <c r="P127" i="93" s="1"/>
  <c r="M126" i="93"/>
  <c r="P126" i="93" s="1"/>
  <c r="M125" i="93"/>
  <c r="P125" i="93" s="1"/>
  <c r="M124" i="93"/>
  <c r="P124" i="93" s="1"/>
  <c r="M123" i="93"/>
  <c r="P123" i="93" s="1"/>
  <c r="M122" i="93"/>
  <c r="P122" i="93" s="1"/>
  <c r="M121" i="93"/>
  <c r="P121" i="93" s="1"/>
  <c r="M120" i="93"/>
  <c r="P120" i="93" s="1"/>
  <c r="M119" i="93"/>
  <c r="P119" i="93" s="1"/>
  <c r="M118" i="93"/>
  <c r="P118" i="93" s="1"/>
  <c r="M117" i="93"/>
  <c r="P117" i="93" s="1"/>
  <c r="M116" i="93"/>
  <c r="P116" i="93" s="1"/>
  <c r="M115" i="93"/>
  <c r="P115" i="93" s="1"/>
  <c r="M114" i="93"/>
  <c r="P114" i="93" s="1"/>
  <c r="M113" i="93"/>
  <c r="P113" i="93" s="1"/>
  <c r="M112" i="93"/>
  <c r="P112" i="93" s="1"/>
  <c r="M111" i="93"/>
  <c r="P111" i="93" s="1"/>
  <c r="M110" i="93"/>
  <c r="P110" i="93" s="1"/>
  <c r="M109" i="93"/>
  <c r="P109" i="93" s="1"/>
  <c r="M108" i="93"/>
  <c r="P108" i="93" s="1"/>
  <c r="M107" i="93"/>
  <c r="P107" i="93" s="1"/>
  <c r="M106" i="93"/>
  <c r="P106" i="93" s="1"/>
  <c r="M101" i="93"/>
  <c r="P101" i="93" s="1"/>
  <c r="M100" i="93"/>
  <c r="P100" i="93" s="1"/>
  <c r="M99" i="93"/>
  <c r="P99" i="93" s="1"/>
  <c r="M98" i="93"/>
  <c r="P98" i="93" s="1"/>
  <c r="M97" i="93"/>
  <c r="P97" i="93" s="1"/>
  <c r="M96" i="93"/>
  <c r="P96" i="93" s="1"/>
  <c r="M95" i="93"/>
  <c r="P95" i="93" s="1"/>
  <c r="M93" i="93"/>
  <c r="P93" i="93" s="1"/>
  <c r="M92" i="93"/>
  <c r="P92" i="93" s="1"/>
  <c r="M91" i="93"/>
  <c r="P91" i="93" s="1"/>
  <c r="M90" i="93"/>
  <c r="P90" i="93" s="1"/>
  <c r="M89" i="93"/>
  <c r="P89" i="93" s="1"/>
  <c r="M86" i="93"/>
  <c r="P86" i="93" s="1"/>
  <c r="M85" i="93"/>
  <c r="P85" i="93" s="1"/>
  <c r="M84" i="93"/>
  <c r="P84" i="93" s="1"/>
  <c r="M83" i="93"/>
  <c r="P83" i="93" s="1"/>
  <c r="M81" i="93"/>
  <c r="P81" i="93" s="1"/>
  <c r="M80" i="93"/>
  <c r="P80" i="93" s="1"/>
  <c r="M79" i="93"/>
  <c r="P79" i="93" s="1"/>
  <c r="M78" i="93"/>
  <c r="P78" i="93" s="1"/>
  <c r="M77" i="93"/>
  <c r="P77" i="93" s="1"/>
  <c r="M75" i="93"/>
  <c r="P75" i="93" s="1"/>
  <c r="M74" i="93"/>
  <c r="P74" i="93" s="1"/>
  <c r="M73" i="93"/>
  <c r="P73" i="93" s="1"/>
  <c r="M72" i="93"/>
  <c r="P72" i="93" s="1"/>
  <c r="M71" i="93"/>
  <c r="P71" i="93" s="1"/>
  <c r="M70" i="93"/>
  <c r="P70" i="93" s="1"/>
  <c r="M69" i="93"/>
  <c r="P69" i="93" s="1"/>
  <c r="M68" i="93"/>
  <c r="P68" i="93" s="1"/>
  <c r="M67" i="93"/>
  <c r="P67" i="93" s="1"/>
  <c r="M66" i="93"/>
  <c r="P66" i="93" s="1"/>
  <c r="M65" i="93"/>
  <c r="P65" i="93" s="1"/>
  <c r="M64" i="93"/>
  <c r="P64" i="93" s="1"/>
  <c r="M63" i="93"/>
  <c r="P63" i="93" s="1"/>
  <c r="M62" i="93"/>
  <c r="P62" i="93" s="1"/>
  <c r="M61" i="93"/>
  <c r="P61" i="93" s="1"/>
  <c r="M60" i="93"/>
  <c r="P60" i="93" s="1"/>
  <c r="M59" i="93"/>
  <c r="P59" i="93" s="1"/>
  <c r="M58" i="93"/>
  <c r="P58" i="93" s="1"/>
  <c r="M57" i="93"/>
  <c r="P57" i="93" s="1"/>
  <c r="M56" i="93"/>
  <c r="P56" i="93" s="1"/>
  <c r="M55" i="93"/>
  <c r="P55" i="93" s="1"/>
  <c r="M54" i="93"/>
  <c r="P54" i="93" s="1"/>
  <c r="M53" i="93"/>
  <c r="P53" i="93" s="1"/>
  <c r="M52" i="93"/>
  <c r="P52" i="93" s="1"/>
  <c r="M51" i="93"/>
  <c r="P51" i="93" s="1"/>
  <c r="M50" i="93"/>
  <c r="P50" i="93" s="1"/>
  <c r="M49" i="93"/>
  <c r="P49" i="93" s="1"/>
  <c r="M48" i="93"/>
  <c r="P48" i="93" s="1"/>
  <c r="M47" i="93"/>
  <c r="P47" i="93" s="1"/>
  <c r="M46" i="93"/>
  <c r="P46" i="93" s="1"/>
  <c r="M45" i="93"/>
  <c r="P45" i="93" s="1"/>
  <c r="M44" i="93"/>
  <c r="P44" i="93" s="1"/>
  <c r="M43" i="93"/>
  <c r="P43" i="93" s="1"/>
  <c r="M42" i="93"/>
  <c r="P42" i="93" s="1"/>
  <c r="M41" i="93"/>
  <c r="P41" i="93" s="1"/>
  <c r="M40" i="93"/>
  <c r="P40" i="93" s="1"/>
  <c r="M39" i="93"/>
  <c r="P39" i="93" s="1"/>
  <c r="M38" i="93"/>
  <c r="P38" i="93" s="1"/>
  <c r="M37" i="93"/>
  <c r="P37" i="93" s="1"/>
  <c r="M36" i="93"/>
  <c r="P36" i="93" s="1"/>
  <c r="M35" i="93"/>
  <c r="P35" i="93" s="1"/>
  <c r="M34" i="93"/>
  <c r="P34" i="93" s="1"/>
  <c r="M33" i="93"/>
  <c r="P33" i="93" s="1"/>
  <c r="M32" i="93"/>
  <c r="P32" i="93" s="1"/>
  <c r="M31" i="93"/>
  <c r="P31" i="93" s="1"/>
  <c r="M30" i="93"/>
  <c r="P30" i="93" s="1"/>
  <c r="M29" i="93"/>
  <c r="P29" i="93" s="1"/>
  <c r="M28" i="93"/>
  <c r="P28" i="93" s="1"/>
  <c r="M27" i="93"/>
  <c r="P27" i="93" s="1"/>
  <c r="M26" i="93"/>
  <c r="P26" i="93" s="1"/>
  <c r="M25" i="93"/>
  <c r="P25" i="93" s="1"/>
  <c r="M24" i="93"/>
  <c r="P24" i="93" s="1"/>
  <c r="M23" i="93"/>
  <c r="P23" i="93" s="1"/>
  <c r="M22" i="93"/>
  <c r="P22" i="93" s="1"/>
  <c r="M21" i="93"/>
  <c r="P21" i="93" s="1"/>
  <c r="M20" i="93"/>
  <c r="P20" i="93" s="1"/>
  <c r="M19" i="93"/>
  <c r="P19" i="93" s="1"/>
  <c r="M18" i="93"/>
  <c r="P18" i="93" s="1"/>
  <c r="M17" i="93"/>
  <c r="P17" i="93" s="1"/>
  <c r="M16" i="93"/>
  <c r="P16" i="93" s="1"/>
  <c r="M15" i="93"/>
  <c r="P15" i="93" s="1"/>
  <c r="M14" i="93"/>
  <c r="P14" i="93" s="1"/>
  <c r="M13" i="93"/>
  <c r="P13" i="93" s="1"/>
  <c r="M12" i="93"/>
  <c r="P12" i="93" s="1"/>
  <c r="M11" i="93"/>
  <c r="P11" i="93" s="1"/>
  <c r="M10" i="93"/>
  <c r="P10" i="93" s="1"/>
  <c r="M9" i="93"/>
  <c r="P9" i="93" s="1"/>
  <c r="M8" i="93"/>
  <c r="P8" i="93" s="1"/>
  <c r="M7" i="93"/>
  <c r="P7" i="93" s="1"/>
  <c r="M6" i="93"/>
  <c r="P6" i="93" s="1"/>
  <c r="M5" i="93"/>
  <c r="P5" i="93" s="1"/>
  <c r="M76" i="92"/>
  <c r="P76" i="92" s="1"/>
  <c r="M207" i="92"/>
  <c r="P207" i="92" s="1"/>
  <c r="M189" i="92"/>
  <c r="P189" i="92" s="1"/>
  <c r="M188" i="92"/>
  <c r="P188" i="92" s="1"/>
  <c r="M187" i="92"/>
  <c r="P187" i="92" s="1"/>
  <c r="M105" i="92"/>
  <c r="P105" i="92" s="1"/>
  <c r="M104" i="92"/>
  <c r="P104" i="92" s="1"/>
  <c r="M103" i="92"/>
  <c r="P103" i="92" s="1"/>
  <c r="M82" i="92"/>
  <c r="P82" i="92" s="1"/>
  <c r="M173" i="92"/>
  <c r="P173" i="92" s="1"/>
  <c r="M258" i="92"/>
  <c r="P258" i="92" s="1"/>
  <c r="M256" i="92"/>
  <c r="P256" i="92" s="1"/>
  <c r="M255" i="92"/>
  <c r="P255" i="92" s="1"/>
  <c r="M254" i="92"/>
  <c r="P254" i="92" s="1"/>
  <c r="M248" i="92"/>
  <c r="P248" i="92" s="1"/>
  <c r="M234" i="92"/>
  <c r="P234" i="92" s="1"/>
  <c r="M233" i="92"/>
  <c r="P233" i="92" s="1"/>
  <c r="M232" i="92"/>
  <c r="P232" i="92" s="1"/>
  <c r="M231" i="92"/>
  <c r="P231" i="92" s="1"/>
  <c r="M230" i="92"/>
  <c r="P230" i="92" s="1"/>
  <c r="M229" i="92"/>
  <c r="P229" i="92" s="1"/>
  <c r="M228" i="92"/>
  <c r="P228" i="92" s="1"/>
  <c r="M227" i="92"/>
  <c r="P227" i="92" s="1"/>
  <c r="M226" i="92"/>
  <c r="P226" i="92" s="1"/>
  <c r="M225" i="92"/>
  <c r="P225" i="92" s="1"/>
  <c r="M224" i="92"/>
  <c r="P224" i="92" s="1"/>
  <c r="M223" i="92"/>
  <c r="P223" i="92" s="1"/>
  <c r="M222" i="92"/>
  <c r="P222" i="92" s="1"/>
  <c r="M221" i="92"/>
  <c r="P221" i="92" s="1"/>
  <c r="M220" i="92"/>
  <c r="P220" i="92" s="1"/>
  <c r="M219" i="92"/>
  <c r="P219" i="92" s="1"/>
  <c r="M218" i="92"/>
  <c r="P218" i="92" s="1"/>
  <c r="M217" i="92"/>
  <c r="P217" i="92" s="1"/>
  <c r="M216" i="92"/>
  <c r="P216" i="92" s="1"/>
  <c r="M215" i="92"/>
  <c r="P215" i="92" s="1"/>
  <c r="M214" i="92"/>
  <c r="P214" i="92" s="1"/>
  <c r="M213" i="92"/>
  <c r="P213" i="92" s="1"/>
  <c r="M212" i="92"/>
  <c r="P212" i="92" s="1"/>
  <c r="M211" i="92"/>
  <c r="P211" i="92" s="1"/>
  <c r="M210" i="92"/>
  <c r="P210" i="92" s="1"/>
  <c r="M209" i="92"/>
  <c r="P209" i="92" s="1"/>
  <c r="M208" i="92"/>
  <c r="P208" i="92" s="1"/>
  <c r="M206" i="92"/>
  <c r="P206" i="92" s="1"/>
  <c r="M205" i="92"/>
  <c r="P205" i="92" s="1"/>
  <c r="M204" i="92"/>
  <c r="P204" i="92" s="1"/>
  <c r="M203" i="92"/>
  <c r="P203" i="92" s="1"/>
  <c r="M202" i="92"/>
  <c r="P202" i="92" s="1"/>
  <c r="M201" i="92"/>
  <c r="P201" i="92" s="1"/>
  <c r="M200" i="92"/>
  <c r="P200" i="92" s="1"/>
  <c r="M199" i="92"/>
  <c r="P199" i="92" s="1"/>
  <c r="M198" i="92"/>
  <c r="P198" i="92" s="1"/>
  <c r="M197" i="92"/>
  <c r="P197" i="92" s="1"/>
  <c r="M196" i="92"/>
  <c r="P196" i="92" s="1"/>
  <c r="M195" i="92"/>
  <c r="P195" i="92" s="1"/>
  <c r="M194" i="92"/>
  <c r="P194" i="92" s="1"/>
  <c r="M193" i="92"/>
  <c r="P193" i="92" s="1"/>
  <c r="M192" i="92"/>
  <c r="P192" i="92" s="1"/>
  <c r="M191" i="92"/>
  <c r="P191" i="92" s="1"/>
  <c r="M190" i="92"/>
  <c r="P190" i="92" s="1"/>
  <c r="M186" i="92"/>
  <c r="P186" i="92" s="1"/>
  <c r="M185" i="92"/>
  <c r="P185" i="92" s="1"/>
  <c r="M184" i="92"/>
  <c r="P184" i="92" s="1"/>
  <c r="M183" i="92"/>
  <c r="P183" i="92" s="1"/>
  <c r="M182" i="92"/>
  <c r="P182" i="92" s="1"/>
  <c r="M181" i="92"/>
  <c r="P181" i="92" s="1"/>
  <c r="M180" i="92"/>
  <c r="P180" i="92" s="1"/>
  <c r="M179" i="92"/>
  <c r="P179" i="92" s="1"/>
  <c r="M178" i="92"/>
  <c r="P178" i="92" s="1"/>
  <c r="M177" i="92"/>
  <c r="P177" i="92" s="1"/>
  <c r="M176" i="92"/>
  <c r="P176" i="92" s="1"/>
  <c r="M175" i="92"/>
  <c r="P175" i="92" s="1"/>
  <c r="M172" i="92"/>
  <c r="P172" i="92" s="1"/>
  <c r="M171" i="92"/>
  <c r="P171" i="92" s="1"/>
  <c r="M170" i="92"/>
  <c r="P170" i="92" s="1"/>
  <c r="M169" i="92"/>
  <c r="P169" i="92" s="1"/>
  <c r="M168" i="92"/>
  <c r="P168" i="92" s="1"/>
  <c r="M167" i="92"/>
  <c r="P167" i="92" s="1"/>
  <c r="M166" i="92"/>
  <c r="P166" i="92" s="1"/>
  <c r="M165" i="92"/>
  <c r="P165" i="92" s="1"/>
  <c r="M164" i="92"/>
  <c r="P164" i="92" s="1"/>
  <c r="M163" i="92"/>
  <c r="P163" i="92" s="1"/>
  <c r="M162" i="92"/>
  <c r="P162" i="92" s="1"/>
  <c r="M161" i="92"/>
  <c r="P161" i="92" s="1"/>
  <c r="M160" i="92"/>
  <c r="P160" i="92" s="1"/>
  <c r="M159" i="92"/>
  <c r="P159" i="92" s="1"/>
  <c r="M158" i="92"/>
  <c r="P158" i="92" s="1"/>
  <c r="M157" i="92"/>
  <c r="P157" i="92" s="1"/>
  <c r="M156" i="92"/>
  <c r="P156" i="92" s="1"/>
  <c r="M155" i="92"/>
  <c r="P155" i="92" s="1"/>
  <c r="M154" i="92"/>
  <c r="P154" i="92" s="1"/>
  <c r="M153" i="92"/>
  <c r="P153" i="92" s="1"/>
  <c r="M152" i="92"/>
  <c r="P152" i="92" s="1"/>
  <c r="M151" i="92"/>
  <c r="P151" i="92" s="1"/>
  <c r="M150" i="92"/>
  <c r="P150" i="92" s="1"/>
  <c r="M149" i="92"/>
  <c r="P149" i="92" s="1"/>
  <c r="M148" i="92"/>
  <c r="P148" i="92" s="1"/>
  <c r="M147" i="92"/>
  <c r="P147" i="92" s="1"/>
  <c r="M146" i="92"/>
  <c r="P146" i="92" s="1"/>
  <c r="M145" i="92"/>
  <c r="P145" i="92" s="1"/>
  <c r="M144" i="92"/>
  <c r="P144" i="92" s="1"/>
  <c r="M143" i="92"/>
  <c r="P143" i="92" s="1"/>
  <c r="M142" i="92"/>
  <c r="P142" i="92" s="1"/>
  <c r="M141" i="92"/>
  <c r="P141" i="92" s="1"/>
  <c r="M140" i="92"/>
  <c r="P140" i="92" s="1"/>
  <c r="M139" i="92"/>
  <c r="P139" i="92" s="1"/>
  <c r="M138" i="92"/>
  <c r="P138" i="92" s="1"/>
  <c r="M137" i="92"/>
  <c r="P137" i="92" s="1"/>
  <c r="M136" i="92"/>
  <c r="P136" i="92" s="1"/>
  <c r="M135" i="92"/>
  <c r="P135" i="92" s="1"/>
  <c r="M134" i="92"/>
  <c r="P134" i="92" s="1"/>
  <c r="M133" i="92"/>
  <c r="P133" i="92" s="1"/>
  <c r="M132" i="92"/>
  <c r="P132" i="92" s="1"/>
  <c r="M131" i="92"/>
  <c r="P131" i="92" s="1"/>
  <c r="M130" i="92"/>
  <c r="P130" i="92" s="1"/>
  <c r="M129" i="92"/>
  <c r="P129" i="92" s="1"/>
  <c r="M128" i="92"/>
  <c r="P128" i="92" s="1"/>
  <c r="M127" i="92"/>
  <c r="P127" i="92" s="1"/>
  <c r="M126" i="92"/>
  <c r="P126" i="92" s="1"/>
  <c r="M125" i="92"/>
  <c r="P125" i="92" s="1"/>
  <c r="M124" i="92"/>
  <c r="P124" i="92" s="1"/>
  <c r="M123" i="92"/>
  <c r="P123" i="92" s="1"/>
  <c r="M122" i="92"/>
  <c r="P122" i="92" s="1"/>
  <c r="M121" i="92"/>
  <c r="P121" i="92" s="1"/>
  <c r="M120" i="92"/>
  <c r="P120" i="92" s="1"/>
  <c r="M119" i="92"/>
  <c r="P119" i="92" s="1"/>
  <c r="M118" i="92"/>
  <c r="P118" i="92" s="1"/>
  <c r="M117" i="92"/>
  <c r="P117" i="92" s="1"/>
  <c r="M116" i="92"/>
  <c r="P116" i="92" s="1"/>
  <c r="M115" i="92"/>
  <c r="P115" i="92" s="1"/>
  <c r="M114" i="92"/>
  <c r="P114" i="92" s="1"/>
  <c r="M113" i="92"/>
  <c r="P113" i="92" s="1"/>
  <c r="M112" i="92"/>
  <c r="P112" i="92" s="1"/>
  <c r="M111" i="92"/>
  <c r="P111" i="92" s="1"/>
  <c r="M110" i="92"/>
  <c r="P110" i="92" s="1"/>
  <c r="M109" i="92"/>
  <c r="P109" i="92" s="1"/>
  <c r="M108" i="92"/>
  <c r="P108" i="92" s="1"/>
  <c r="M107" i="92"/>
  <c r="P107" i="92" s="1"/>
  <c r="M106" i="92"/>
  <c r="P106" i="92" s="1"/>
  <c r="M101" i="92"/>
  <c r="P101" i="92" s="1"/>
  <c r="M100" i="92"/>
  <c r="P100" i="92" s="1"/>
  <c r="M99" i="92"/>
  <c r="P99" i="92" s="1"/>
  <c r="M98" i="92"/>
  <c r="P98" i="92" s="1"/>
  <c r="M97" i="92"/>
  <c r="P97" i="92" s="1"/>
  <c r="M96" i="92"/>
  <c r="P96" i="92" s="1"/>
  <c r="M95" i="92"/>
  <c r="P95" i="92" s="1"/>
  <c r="M93" i="92"/>
  <c r="P93" i="92" s="1"/>
  <c r="M92" i="92"/>
  <c r="P92" i="92" s="1"/>
  <c r="M91" i="92"/>
  <c r="P91" i="92" s="1"/>
  <c r="M90" i="92"/>
  <c r="P90" i="92" s="1"/>
  <c r="M89" i="92"/>
  <c r="P89" i="92" s="1"/>
  <c r="M86" i="92"/>
  <c r="P86" i="92" s="1"/>
  <c r="M85" i="92"/>
  <c r="P85" i="92" s="1"/>
  <c r="M84" i="92"/>
  <c r="P84" i="92" s="1"/>
  <c r="M83" i="92"/>
  <c r="P83" i="92" s="1"/>
  <c r="M81" i="92"/>
  <c r="P81" i="92" s="1"/>
  <c r="M80" i="92"/>
  <c r="P80" i="92" s="1"/>
  <c r="M79" i="92"/>
  <c r="P79" i="92" s="1"/>
  <c r="M78" i="92"/>
  <c r="P78" i="92" s="1"/>
  <c r="M77" i="92"/>
  <c r="P77" i="92" s="1"/>
  <c r="M75" i="92"/>
  <c r="P75" i="92" s="1"/>
  <c r="M74" i="92"/>
  <c r="P74" i="92" s="1"/>
  <c r="M73" i="92"/>
  <c r="P73" i="92" s="1"/>
  <c r="M72" i="92"/>
  <c r="P72" i="92" s="1"/>
  <c r="M71" i="92"/>
  <c r="P71" i="92" s="1"/>
  <c r="M70" i="92"/>
  <c r="P70" i="92" s="1"/>
  <c r="M69" i="92"/>
  <c r="P69" i="92" s="1"/>
  <c r="M68" i="92"/>
  <c r="P68" i="92" s="1"/>
  <c r="M67" i="92"/>
  <c r="P67" i="92" s="1"/>
  <c r="M66" i="92"/>
  <c r="P66" i="92" s="1"/>
  <c r="M65" i="92"/>
  <c r="P65" i="92" s="1"/>
  <c r="M64" i="92"/>
  <c r="P64" i="92" s="1"/>
  <c r="M63" i="92"/>
  <c r="P63" i="92" s="1"/>
  <c r="M62" i="92"/>
  <c r="P62" i="92" s="1"/>
  <c r="M61" i="92"/>
  <c r="P61" i="92" s="1"/>
  <c r="M60" i="92"/>
  <c r="P60" i="92" s="1"/>
  <c r="M59" i="92"/>
  <c r="P59" i="92" s="1"/>
  <c r="M58" i="92"/>
  <c r="P58" i="92" s="1"/>
  <c r="M57" i="92"/>
  <c r="P57" i="92" s="1"/>
  <c r="M56" i="92"/>
  <c r="P56" i="92" s="1"/>
  <c r="M55" i="92"/>
  <c r="P55" i="92" s="1"/>
  <c r="M54" i="92"/>
  <c r="P54" i="92" s="1"/>
  <c r="M53" i="92"/>
  <c r="P53" i="92" s="1"/>
  <c r="M52" i="92"/>
  <c r="P52" i="92" s="1"/>
  <c r="M51" i="92"/>
  <c r="P51" i="92" s="1"/>
  <c r="M50" i="92"/>
  <c r="P50" i="92" s="1"/>
  <c r="M49" i="92"/>
  <c r="P49" i="92" s="1"/>
  <c r="M48" i="92"/>
  <c r="P48" i="92" s="1"/>
  <c r="M47" i="92"/>
  <c r="P47" i="92" s="1"/>
  <c r="M46" i="92"/>
  <c r="P46" i="92" s="1"/>
  <c r="M45" i="92"/>
  <c r="P45" i="92" s="1"/>
  <c r="M44" i="92"/>
  <c r="P44" i="92" s="1"/>
  <c r="M43" i="92"/>
  <c r="P43" i="92" s="1"/>
  <c r="M42" i="92"/>
  <c r="P42" i="92" s="1"/>
  <c r="M41" i="92"/>
  <c r="P41" i="92" s="1"/>
  <c r="M40" i="92"/>
  <c r="P40" i="92" s="1"/>
  <c r="M39" i="92"/>
  <c r="P39" i="92" s="1"/>
  <c r="M38" i="92"/>
  <c r="P38" i="92" s="1"/>
  <c r="M37" i="92"/>
  <c r="P37" i="92" s="1"/>
  <c r="M36" i="92"/>
  <c r="P36" i="92" s="1"/>
  <c r="M35" i="92"/>
  <c r="P35" i="92" s="1"/>
  <c r="M34" i="92"/>
  <c r="P34" i="92" s="1"/>
  <c r="M33" i="92"/>
  <c r="P33" i="92" s="1"/>
  <c r="M32" i="92"/>
  <c r="P32" i="92" s="1"/>
  <c r="M31" i="92"/>
  <c r="P31" i="92" s="1"/>
  <c r="M30" i="92"/>
  <c r="P30" i="92" s="1"/>
  <c r="M29" i="92"/>
  <c r="P29" i="92" s="1"/>
  <c r="M28" i="92"/>
  <c r="P28" i="92" s="1"/>
  <c r="M27" i="92"/>
  <c r="P27" i="92" s="1"/>
  <c r="M26" i="92"/>
  <c r="P26" i="92" s="1"/>
  <c r="M25" i="92"/>
  <c r="P25" i="92" s="1"/>
  <c r="M24" i="92"/>
  <c r="P24" i="92" s="1"/>
  <c r="M23" i="92"/>
  <c r="P23" i="92" s="1"/>
  <c r="M22" i="92"/>
  <c r="P22" i="92" s="1"/>
  <c r="M21" i="92"/>
  <c r="P21" i="92" s="1"/>
  <c r="M20" i="92"/>
  <c r="P20" i="92" s="1"/>
  <c r="M19" i="92"/>
  <c r="P19" i="92" s="1"/>
  <c r="M18" i="92"/>
  <c r="P18" i="92" s="1"/>
  <c r="M17" i="92"/>
  <c r="P17" i="92" s="1"/>
  <c r="M16" i="92"/>
  <c r="P16" i="92" s="1"/>
  <c r="M15" i="92"/>
  <c r="P15" i="92" s="1"/>
  <c r="M14" i="92"/>
  <c r="P14" i="92" s="1"/>
  <c r="M13" i="92"/>
  <c r="P13" i="92" s="1"/>
  <c r="M12" i="92"/>
  <c r="P12" i="92" s="1"/>
  <c r="M11" i="92"/>
  <c r="P11" i="92" s="1"/>
  <c r="M10" i="92"/>
  <c r="P10" i="92" s="1"/>
  <c r="M9" i="92"/>
  <c r="P9" i="92" s="1"/>
  <c r="M8" i="92"/>
  <c r="P8" i="92" s="1"/>
  <c r="M7" i="92"/>
  <c r="P7" i="92" s="1"/>
  <c r="M6" i="92"/>
  <c r="P6" i="92" s="1"/>
  <c r="M5" i="92"/>
  <c r="P5" i="92" s="1"/>
  <c r="M76" i="91"/>
  <c r="P76" i="91" s="1"/>
  <c r="M207" i="91"/>
  <c r="P207" i="91" s="1"/>
  <c r="M189" i="91"/>
  <c r="P189" i="91" s="1"/>
  <c r="M188" i="91"/>
  <c r="P188" i="91" s="1"/>
  <c r="M187" i="91"/>
  <c r="P187" i="91" s="1"/>
  <c r="M105" i="91"/>
  <c r="P105" i="91" s="1"/>
  <c r="M104" i="91"/>
  <c r="P104" i="91" s="1"/>
  <c r="M103" i="91"/>
  <c r="P103" i="91" s="1"/>
  <c r="M82" i="91"/>
  <c r="P82" i="91" s="1"/>
  <c r="M173" i="91"/>
  <c r="P173" i="91" s="1"/>
  <c r="M258" i="91"/>
  <c r="P258" i="91" s="1"/>
  <c r="M256" i="91"/>
  <c r="P256" i="91" s="1"/>
  <c r="M255" i="91"/>
  <c r="P255" i="91" s="1"/>
  <c r="M254" i="91"/>
  <c r="P254" i="91" s="1"/>
  <c r="M248" i="91"/>
  <c r="P248" i="91" s="1"/>
  <c r="M234" i="91"/>
  <c r="P234" i="91" s="1"/>
  <c r="M233" i="91"/>
  <c r="P233" i="91" s="1"/>
  <c r="M232" i="91"/>
  <c r="P232" i="91" s="1"/>
  <c r="M231" i="91"/>
  <c r="P231" i="91" s="1"/>
  <c r="M230" i="91"/>
  <c r="P230" i="91" s="1"/>
  <c r="M229" i="91"/>
  <c r="P229" i="91" s="1"/>
  <c r="M228" i="91"/>
  <c r="P228" i="91" s="1"/>
  <c r="M227" i="91"/>
  <c r="P227" i="91" s="1"/>
  <c r="M226" i="91"/>
  <c r="P226" i="91" s="1"/>
  <c r="M225" i="91"/>
  <c r="P225" i="91" s="1"/>
  <c r="M224" i="91"/>
  <c r="P224" i="91" s="1"/>
  <c r="M223" i="91"/>
  <c r="P223" i="91" s="1"/>
  <c r="M222" i="91"/>
  <c r="P222" i="91" s="1"/>
  <c r="M221" i="91"/>
  <c r="P221" i="91" s="1"/>
  <c r="M220" i="91"/>
  <c r="P220" i="91" s="1"/>
  <c r="M219" i="91"/>
  <c r="P219" i="91" s="1"/>
  <c r="M218" i="91"/>
  <c r="P218" i="91" s="1"/>
  <c r="M217" i="91"/>
  <c r="P217" i="91" s="1"/>
  <c r="M216" i="91"/>
  <c r="P216" i="91" s="1"/>
  <c r="M215" i="91"/>
  <c r="P215" i="91" s="1"/>
  <c r="M214" i="91"/>
  <c r="P214" i="91" s="1"/>
  <c r="M213" i="91"/>
  <c r="P213" i="91" s="1"/>
  <c r="M212" i="91"/>
  <c r="P212" i="91" s="1"/>
  <c r="M211" i="91"/>
  <c r="P211" i="91" s="1"/>
  <c r="M210" i="91"/>
  <c r="P210" i="91" s="1"/>
  <c r="M209" i="91"/>
  <c r="P209" i="91" s="1"/>
  <c r="M208" i="91"/>
  <c r="P208" i="91" s="1"/>
  <c r="M206" i="91"/>
  <c r="P206" i="91" s="1"/>
  <c r="M205" i="91"/>
  <c r="P205" i="91" s="1"/>
  <c r="M204" i="91"/>
  <c r="P204" i="91" s="1"/>
  <c r="M203" i="91"/>
  <c r="P203" i="91" s="1"/>
  <c r="M202" i="91"/>
  <c r="P202" i="91" s="1"/>
  <c r="M201" i="91"/>
  <c r="P201" i="91" s="1"/>
  <c r="M200" i="91"/>
  <c r="P200" i="91" s="1"/>
  <c r="M199" i="91"/>
  <c r="P199" i="91" s="1"/>
  <c r="M198" i="91"/>
  <c r="P198" i="91" s="1"/>
  <c r="M197" i="91"/>
  <c r="P197" i="91" s="1"/>
  <c r="M196" i="91"/>
  <c r="P196" i="91" s="1"/>
  <c r="M195" i="91"/>
  <c r="P195" i="91" s="1"/>
  <c r="M194" i="91"/>
  <c r="P194" i="91" s="1"/>
  <c r="M193" i="91"/>
  <c r="P193" i="91" s="1"/>
  <c r="M192" i="91"/>
  <c r="P192" i="91" s="1"/>
  <c r="M191" i="91"/>
  <c r="P191" i="91" s="1"/>
  <c r="M190" i="91"/>
  <c r="P190" i="91" s="1"/>
  <c r="M186" i="91"/>
  <c r="P186" i="91" s="1"/>
  <c r="M185" i="91"/>
  <c r="P185" i="91" s="1"/>
  <c r="M184" i="91"/>
  <c r="P184" i="91" s="1"/>
  <c r="M183" i="91"/>
  <c r="P183" i="91" s="1"/>
  <c r="M182" i="91"/>
  <c r="P182" i="91" s="1"/>
  <c r="M181" i="91"/>
  <c r="P181" i="91" s="1"/>
  <c r="M180" i="91"/>
  <c r="P180" i="91" s="1"/>
  <c r="M179" i="91"/>
  <c r="P179" i="91" s="1"/>
  <c r="M178" i="91"/>
  <c r="P178" i="91" s="1"/>
  <c r="M177" i="91"/>
  <c r="P177" i="91" s="1"/>
  <c r="M176" i="91"/>
  <c r="P176" i="91" s="1"/>
  <c r="M175" i="91"/>
  <c r="P175" i="91" s="1"/>
  <c r="M172" i="91"/>
  <c r="P172" i="91" s="1"/>
  <c r="M171" i="91"/>
  <c r="P171" i="91" s="1"/>
  <c r="M170" i="91"/>
  <c r="P170" i="91" s="1"/>
  <c r="M169" i="91"/>
  <c r="P169" i="91" s="1"/>
  <c r="M168" i="91"/>
  <c r="P168" i="91" s="1"/>
  <c r="M167" i="91"/>
  <c r="P167" i="91" s="1"/>
  <c r="M166" i="91"/>
  <c r="P166" i="91" s="1"/>
  <c r="M165" i="91"/>
  <c r="P165" i="91" s="1"/>
  <c r="M164" i="91"/>
  <c r="P164" i="91" s="1"/>
  <c r="M163" i="91"/>
  <c r="P163" i="91" s="1"/>
  <c r="M162" i="91"/>
  <c r="P162" i="91" s="1"/>
  <c r="M161" i="91"/>
  <c r="P161" i="91" s="1"/>
  <c r="M160" i="91"/>
  <c r="P160" i="91" s="1"/>
  <c r="M159" i="91"/>
  <c r="P159" i="91" s="1"/>
  <c r="M158" i="91"/>
  <c r="P158" i="91" s="1"/>
  <c r="M157" i="91"/>
  <c r="P157" i="91" s="1"/>
  <c r="M156" i="91"/>
  <c r="P156" i="91" s="1"/>
  <c r="M155" i="91"/>
  <c r="P155" i="91" s="1"/>
  <c r="M154" i="91"/>
  <c r="P154" i="91" s="1"/>
  <c r="M153" i="91"/>
  <c r="P153" i="91" s="1"/>
  <c r="M152" i="91"/>
  <c r="P152" i="91" s="1"/>
  <c r="M151" i="91"/>
  <c r="P151" i="91" s="1"/>
  <c r="M150" i="91"/>
  <c r="P150" i="91" s="1"/>
  <c r="M149" i="91"/>
  <c r="P149" i="91" s="1"/>
  <c r="M148" i="91"/>
  <c r="P148" i="91" s="1"/>
  <c r="M147" i="91"/>
  <c r="P147" i="91" s="1"/>
  <c r="M146" i="91"/>
  <c r="P146" i="91" s="1"/>
  <c r="M145" i="91"/>
  <c r="P145" i="91" s="1"/>
  <c r="M144" i="91"/>
  <c r="P144" i="91" s="1"/>
  <c r="M143" i="91"/>
  <c r="P143" i="91" s="1"/>
  <c r="M142" i="91"/>
  <c r="P142" i="91" s="1"/>
  <c r="M141" i="91"/>
  <c r="P141" i="91" s="1"/>
  <c r="M140" i="91"/>
  <c r="P140" i="91" s="1"/>
  <c r="M139" i="91"/>
  <c r="P139" i="91" s="1"/>
  <c r="M138" i="91"/>
  <c r="P138" i="91" s="1"/>
  <c r="M137" i="91"/>
  <c r="P137" i="91" s="1"/>
  <c r="M136" i="91"/>
  <c r="P136" i="91" s="1"/>
  <c r="M135" i="91"/>
  <c r="P135" i="91" s="1"/>
  <c r="M134" i="91"/>
  <c r="P134" i="91" s="1"/>
  <c r="M133" i="91"/>
  <c r="P133" i="91" s="1"/>
  <c r="M132" i="91"/>
  <c r="P132" i="91" s="1"/>
  <c r="M131" i="91"/>
  <c r="P131" i="91" s="1"/>
  <c r="M130" i="91"/>
  <c r="P130" i="91" s="1"/>
  <c r="M129" i="91"/>
  <c r="P129" i="91" s="1"/>
  <c r="M128" i="91"/>
  <c r="P128" i="91" s="1"/>
  <c r="M127" i="91"/>
  <c r="P127" i="91" s="1"/>
  <c r="M126" i="91"/>
  <c r="P126" i="91" s="1"/>
  <c r="M125" i="91"/>
  <c r="P125" i="91" s="1"/>
  <c r="M124" i="91"/>
  <c r="P124" i="91" s="1"/>
  <c r="M123" i="91"/>
  <c r="P123" i="91" s="1"/>
  <c r="M122" i="91"/>
  <c r="P122" i="91" s="1"/>
  <c r="M121" i="91"/>
  <c r="P121" i="91" s="1"/>
  <c r="M120" i="91"/>
  <c r="P120" i="91" s="1"/>
  <c r="M119" i="91"/>
  <c r="P119" i="91" s="1"/>
  <c r="M118" i="91"/>
  <c r="P118" i="91" s="1"/>
  <c r="M117" i="91"/>
  <c r="P117" i="91" s="1"/>
  <c r="M116" i="91"/>
  <c r="P116" i="91" s="1"/>
  <c r="M115" i="91"/>
  <c r="P115" i="91" s="1"/>
  <c r="M114" i="91"/>
  <c r="P114" i="91" s="1"/>
  <c r="M113" i="91"/>
  <c r="P113" i="91" s="1"/>
  <c r="M112" i="91"/>
  <c r="P112" i="91" s="1"/>
  <c r="M111" i="91"/>
  <c r="P111" i="91" s="1"/>
  <c r="M110" i="91"/>
  <c r="P110" i="91" s="1"/>
  <c r="M109" i="91"/>
  <c r="P109" i="91" s="1"/>
  <c r="M108" i="91"/>
  <c r="P108" i="91" s="1"/>
  <c r="M107" i="91"/>
  <c r="P107" i="91" s="1"/>
  <c r="M106" i="91"/>
  <c r="P106" i="91" s="1"/>
  <c r="M101" i="91"/>
  <c r="P101" i="91" s="1"/>
  <c r="M100" i="91"/>
  <c r="P100" i="91" s="1"/>
  <c r="M99" i="91"/>
  <c r="P99" i="91" s="1"/>
  <c r="M98" i="91"/>
  <c r="P98" i="91" s="1"/>
  <c r="M97" i="91"/>
  <c r="P97" i="91" s="1"/>
  <c r="M96" i="91"/>
  <c r="P96" i="91" s="1"/>
  <c r="M95" i="91"/>
  <c r="P95" i="91" s="1"/>
  <c r="M93" i="91"/>
  <c r="P93" i="91" s="1"/>
  <c r="M92" i="91"/>
  <c r="P92" i="91" s="1"/>
  <c r="M91" i="91"/>
  <c r="P91" i="91" s="1"/>
  <c r="M90" i="91"/>
  <c r="P90" i="91" s="1"/>
  <c r="M89" i="91"/>
  <c r="P89" i="91" s="1"/>
  <c r="M86" i="91"/>
  <c r="P86" i="91" s="1"/>
  <c r="M85" i="91"/>
  <c r="P85" i="91" s="1"/>
  <c r="M84" i="91"/>
  <c r="P84" i="91" s="1"/>
  <c r="M83" i="91"/>
  <c r="P83" i="91" s="1"/>
  <c r="M81" i="91"/>
  <c r="P81" i="91" s="1"/>
  <c r="M80" i="91"/>
  <c r="P80" i="91" s="1"/>
  <c r="M79" i="91"/>
  <c r="P79" i="91" s="1"/>
  <c r="M78" i="91"/>
  <c r="P78" i="91" s="1"/>
  <c r="M77" i="91"/>
  <c r="P77" i="91" s="1"/>
  <c r="M75" i="91"/>
  <c r="P75" i="91" s="1"/>
  <c r="M74" i="91"/>
  <c r="P74" i="91" s="1"/>
  <c r="M73" i="91"/>
  <c r="P73" i="91" s="1"/>
  <c r="M72" i="91"/>
  <c r="P72" i="91" s="1"/>
  <c r="M71" i="91"/>
  <c r="P71" i="91" s="1"/>
  <c r="M70" i="91"/>
  <c r="P70" i="91" s="1"/>
  <c r="M69" i="91"/>
  <c r="P69" i="91" s="1"/>
  <c r="M68" i="91"/>
  <c r="P68" i="91" s="1"/>
  <c r="M67" i="91"/>
  <c r="P67" i="91" s="1"/>
  <c r="M66" i="91"/>
  <c r="P66" i="91" s="1"/>
  <c r="M65" i="91"/>
  <c r="P65" i="91" s="1"/>
  <c r="M64" i="91"/>
  <c r="P64" i="91" s="1"/>
  <c r="M63" i="91"/>
  <c r="P63" i="91" s="1"/>
  <c r="M62" i="91"/>
  <c r="P62" i="91" s="1"/>
  <c r="M61" i="91"/>
  <c r="P61" i="91" s="1"/>
  <c r="M60" i="91"/>
  <c r="P60" i="91" s="1"/>
  <c r="M59" i="91"/>
  <c r="P59" i="91" s="1"/>
  <c r="M58" i="91"/>
  <c r="P58" i="91" s="1"/>
  <c r="M57" i="91"/>
  <c r="P57" i="91" s="1"/>
  <c r="M56" i="91"/>
  <c r="P56" i="91" s="1"/>
  <c r="M55" i="91"/>
  <c r="P55" i="91" s="1"/>
  <c r="M54" i="91"/>
  <c r="P54" i="91" s="1"/>
  <c r="M53" i="91"/>
  <c r="P53" i="91" s="1"/>
  <c r="M52" i="91"/>
  <c r="P52" i="91" s="1"/>
  <c r="M51" i="91"/>
  <c r="P51" i="91" s="1"/>
  <c r="M50" i="91"/>
  <c r="P50" i="91" s="1"/>
  <c r="M49" i="91"/>
  <c r="P49" i="91" s="1"/>
  <c r="M48" i="91"/>
  <c r="P48" i="91" s="1"/>
  <c r="M47" i="91"/>
  <c r="P47" i="91" s="1"/>
  <c r="M46" i="91"/>
  <c r="P46" i="91" s="1"/>
  <c r="M45" i="91"/>
  <c r="P45" i="91" s="1"/>
  <c r="M44" i="91"/>
  <c r="P44" i="91" s="1"/>
  <c r="M43" i="91"/>
  <c r="P43" i="91" s="1"/>
  <c r="M42" i="91"/>
  <c r="P42" i="91" s="1"/>
  <c r="M41" i="91"/>
  <c r="P41" i="91" s="1"/>
  <c r="M40" i="91"/>
  <c r="P40" i="91" s="1"/>
  <c r="M39" i="91"/>
  <c r="P39" i="91" s="1"/>
  <c r="M38" i="91"/>
  <c r="P38" i="91" s="1"/>
  <c r="M37" i="91"/>
  <c r="P37" i="91" s="1"/>
  <c r="M36" i="91"/>
  <c r="P36" i="91" s="1"/>
  <c r="M35" i="91"/>
  <c r="P35" i="91" s="1"/>
  <c r="M34" i="91"/>
  <c r="P34" i="91" s="1"/>
  <c r="M33" i="91"/>
  <c r="P33" i="91" s="1"/>
  <c r="M32" i="91"/>
  <c r="P32" i="91" s="1"/>
  <c r="M31" i="91"/>
  <c r="P31" i="91" s="1"/>
  <c r="M30" i="91"/>
  <c r="P30" i="91" s="1"/>
  <c r="M29" i="91"/>
  <c r="P29" i="91" s="1"/>
  <c r="M28" i="91"/>
  <c r="P28" i="91" s="1"/>
  <c r="M27" i="91"/>
  <c r="P27" i="91" s="1"/>
  <c r="M26" i="91"/>
  <c r="P26" i="91" s="1"/>
  <c r="M25" i="91"/>
  <c r="P25" i="91" s="1"/>
  <c r="M24" i="91"/>
  <c r="P24" i="91" s="1"/>
  <c r="M23" i="91"/>
  <c r="P23" i="91" s="1"/>
  <c r="M22" i="91"/>
  <c r="P22" i="91" s="1"/>
  <c r="M21" i="91"/>
  <c r="P21" i="91" s="1"/>
  <c r="M20" i="91"/>
  <c r="P20" i="91" s="1"/>
  <c r="M19" i="91"/>
  <c r="P19" i="91" s="1"/>
  <c r="M18" i="91"/>
  <c r="P18" i="91" s="1"/>
  <c r="M17" i="91"/>
  <c r="P17" i="91" s="1"/>
  <c r="M16" i="91"/>
  <c r="P16" i="91" s="1"/>
  <c r="M15" i="91"/>
  <c r="P15" i="91" s="1"/>
  <c r="M14" i="91"/>
  <c r="P14" i="91" s="1"/>
  <c r="M13" i="91"/>
  <c r="P13" i="91" s="1"/>
  <c r="M12" i="91"/>
  <c r="P12" i="91" s="1"/>
  <c r="M11" i="91"/>
  <c r="P11" i="91" s="1"/>
  <c r="M10" i="91"/>
  <c r="P10" i="91" s="1"/>
  <c r="M9" i="91"/>
  <c r="P9" i="91" s="1"/>
  <c r="M8" i="91"/>
  <c r="P8" i="91" s="1"/>
  <c r="M7" i="91"/>
  <c r="P7" i="91" s="1"/>
  <c r="M6" i="91"/>
  <c r="P6" i="91" s="1"/>
  <c r="M5" i="91"/>
  <c r="P5" i="91" s="1"/>
  <c r="M76" i="90"/>
  <c r="P76" i="90" s="1"/>
  <c r="M207" i="90"/>
  <c r="P207" i="90" s="1"/>
  <c r="M189" i="90"/>
  <c r="P189" i="90" s="1"/>
  <c r="M188" i="90"/>
  <c r="P188" i="90" s="1"/>
  <c r="M187" i="90"/>
  <c r="P187" i="90" s="1"/>
  <c r="M105" i="90"/>
  <c r="P105" i="90" s="1"/>
  <c r="M104" i="90"/>
  <c r="P104" i="90" s="1"/>
  <c r="M103" i="90"/>
  <c r="P103" i="90" s="1"/>
  <c r="M82" i="90"/>
  <c r="P82" i="90" s="1"/>
  <c r="M173" i="90"/>
  <c r="P173" i="90" s="1"/>
  <c r="M258" i="90"/>
  <c r="P258" i="90" s="1"/>
  <c r="M256" i="90"/>
  <c r="P256" i="90" s="1"/>
  <c r="M255" i="90"/>
  <c r="P255" i="90" s="1"/>
  <c r="M254" i="90"/>
  <c r="P254" i="90" s="1"/>
  <c r="M248" i="90"/>
  <c r="P248" i="90" s="1"/>
  <c r="M234" i="90"/>
  <c r="P234" i="90" s="1"/>
  <c r="M233" i="90"/>
  <c r="P233" i="90" s="1"/>
  <c r="M232" i="90"/>
  <c r="P232" i="90" s="1"/>
  <c r="M231" i="90"/>
  <c r="P231" i="90" s="1"/>
  <c r="M230" i="90"/>
  <c r="P230" i="90" s="1"/>
  <c r="M229" i="90"/>
  <c r="P229" i="90" s="1"/>
  <c r="M228" i="90"/>
  <c r="P228" i="90" s="1"/>
  <c r="M227" i="90"/>
  <c r="P227" i="90" s="1"/>
  <c r="M226" i="90"/>
  <c r="P226" i="90" s="1"/>
  <c r="M225" i="90"/>
  <c r="P225" i="90" s="1"/>
  <c r="M224" i="90"/>
  <c r="P224" i="90" s="1"/>
  <c r="M223" i="90"/>
  <c r="P223" i="90" s="1"/>
  <c r="M222" i="90"/>
  <c r="P222" i="90" s="1"/>
  <c r="M221" i="90"/>
  <c r="P221" i="90" s="1"/>
  <c r="M220" i="90"/>
  <c r="P220" i="90" s="1"/>
  <c r="M219" i="90"/>
  <c r="P219" i="90" s="1"/>
  <c r="M218" i="90"/>
  <c r="P218" i="90" s="1"/>
  <c r="M217" i="90"/>
  <c r="P217" i="90" s="1"/>
  <c r="M216" i="90"/>
  <c r="P216" i="90" s="1"/>
  <c r="M215" i="90"/>
  <c r="P215" i="90" s="1"/>
  <c r="M214" i="90"/>
  <c r="P214" i="90" s="1"/>
  <c r="M213" i="90"/>
  <c r="P213" i="90" s="1"/>
  <c r="M212" i="90"/>
  <c r="P212" i="90" s="1"/>
  <c r="M211" i="90"/>
  <c r="P211" i="90" s="1"/>
  <c r="M210" i="90"/>
  <c r="P210" i="90" s="1"/>
  <c r="M209" i="90"/>
  <c r="P209" i="90" s="1"/>
  <c r="M208" i="90"/>
  <c r="P208" i="90" s="1"/>
  <c r="M206" i="90"/>
  <c r="P206" i="90" s="1"/>
  <c r="M205" i="90"/>
  <c r="P205" i="90" s="1"/>
  <c r="M204" i="90"/>
  <c r="P204" i="90" s="1"/>
  <c r="M203" i="90"/>
  <c r="P203" i="90" s="1"/>
  <c r="M202" i="90"/>
  <c r="P202" i="90" s="1"/>
  <c r="M201" i="90"/>
  <c r="P201" i="90" s="1"/>
  <c r="M200" i="90"/>
  <c r="P200" i="90" s="1"/>
  <c r="M199" i="90"/>
  <c r="P199" i="90" s="1"/>
  <c r="M198" i="90"/>
  <c r="P198" i="90" s="1"/>
  <c r="M197" i="90"/>
  <c r="P197" i="90" s="1"/>
  <c r="M196" i="90"/>
  <c r="P196" i="90" s="1"/>
  <c r="M195" i="90"/>
  <c r="P195" i="90" s="1"/>
  <c r="M194" i="90"/>
  <c r="P194" i="90" s="1"/>
  <c r="M193" i="90"/>
  <c r="P193" i="90" s="1"/>
  <c r="M192" i="90"/>
  <c r="P192" i="90" s="1"/>
  <c r="M191" i="90"/>
  <c r="P191" i="90" s="1"/>
  <c r="M190" i="90"/>
  <c r="P190" i="90" s="1"/>
  <c r="M186" i="90"/>
  <c r="P186" i="90" s="1"/>
  <c r="M185" i="90"/>
  <c r="P185" i="90" s="1"/>
  <c r="M184" i="90"/>
  <c r="P184" i="90" s="1"/>
  <c r="M183" i="90"/>
  <c r="P183" i="90" s="1"/>
  <c r="M182" i="90"/>
  <c r="P182" i="90" s="1"/>
  <c r="M181" i="90"/>
  <c r="P181" i="90" s="1"/>
  <c r="M180" i="90"/>
  <c r="P180" i="90" s="1"/>
  <c r="M179" i="90"/>
  <c r="P179" i="90" s="1"/>
  <c r="M178" i="90"/>
  <c r="P178" i="90" s="1"/>
  <c r="M177" i="90"/>
  <c r="P177" i="90" s="1"/>
  <c r="M176" i="90"/>
  <c r="P176" i="90" s="1"/>
  <c r="M175" i="90"/>
  <c r="P175" i="90" s="1"/>
  <c r="M172" i="90"/>
  <c r="P172" i="90" s="1"/>
  <c r="M171" i="90"/>
  <c r="P171" i="90" s="1"/>
  <c r="M170" i="90"/>
  <c r="P170" i="90" s="1"/>
  <c r="M169" i="90"/>
  <c r="P169" i="90" s="1"/>
  <c r="M168" i="90"/>
  <c r="P168" i="90" s="1"/>
  <c r="M167" i="90"/>
  <c r="P167" i="90" s="1"/>
  <c r="M166" i="90"/>
  <c r="P166" i="90" s="1"/>
  <c r="M165" i="90"/>
  <c r="P165" i="90" s="1"/>
  <c r="M164" i="90"/>
  <c r="P164" i="90" s="1"/>
  <c r="M163" i="90"/>
  <c r="P163" i="90" s="1"/>
  <c r="M162" i="90"/>
  <c r="P162" i="90" s="1"/>
  <c r="M161" i="90"/>
  <c r="P161" i="90" s="1"/>
  <c r="M160" i="90"/>
  <c r="P160" i="90" s="1"/>
  <c r="M159" i="90"/>
  <c r="P159" i="90" s="1"/>
  <c r="M158" i="90"/>
  <c r="P158" i="90" s="1"/>
  <c r="M157" i="90"/>
  <c r="P157" i="90" s="1"/>
  <c r="M156" i="90"/>
  <c r="P156" i="90" s="1"/>
  <c r="M155" i="90"/>
  <c r="P155" i="90" s="1"/>
  <c r="M154" i="90"/>
  <c r="P154" i="90" s="1"/>
  <c r="M153" i="90"/>
  <c r="P153" i="90" s="1"/>
  <c r="M152" i="90"/>
  <c r="P152" i="90" s="1"/>
  <c r="M151" i="90"/>
  <c r="P151" i="90" s="1"/>
  <c r="M150" i="90"/>
  <c r="P150" i="90" s="1"/>
  <c r="M149" i="90"/>
  <c r="P149" i="90" s="1"/>
  <c r="M148" i="90"/>
  <c r="P148" i="90" s="1"/>
  <c r="M147" i="90"/>
  <c r="P147" i="90" s="1"/>
  <c r="M146" i="90"/>
  <c r="P146" i="90" s="1"/>
  <c r="M145" i="90"/>
  <c r="P145" i="90" s="1"/>
  <c r="M144" i="90"/>
  <c r="P144" i="90" s="1"/>
  <c r="M143" i="90"/>
  <c r="P143" i="90" s="1"/>
  <c r="M142" i="90"/>
  <c r="P142" i="90" s="1"/>
  <c r="M141" i="90"/>
  <c r="P141" i="90" s="1"/>
  <c r="M140" i="90"/>
  <c r="P140" i="90" s="1"/>
  <c r="M139" i="90"/>
  <c r="P139" i="90" s="1"/>
  <c r="M138" i="90"/>
  <c r="P138" i="90" s="1"/>
  <c r="M137" i="90"/>
  <c r="P137" i="90" s="1"/>
  <c r="M136" i="90"/>
  <c r="P136" i="90" s="1"/>
  <c r="M135" i="90"/>
  <c r="P135" i="90" s="1"/>
  <c r="M134" i="90"/>
  <c r="P134" i="90" s="1"/>
  <c r="M133" i="90"/>
  <c r="P133" i="90" s="1"/>
  <c r="M132" i="90"/>
  <c r="P132" i="90" s="1"/>
  <c r="M131" i="90"/>
  <c r="P131" i="90" s="1"/>
  <c r="M130" i="90"/>
  <c r="P130" i="90" s="1"/>
  <c r="M129" i="90"/>
  <c r="P129" i="90" s="1"/>
  <c r="M128" i="90"/>
  <c r="P128" i="90" s="1"/>
  <c r="M127" i="90"/>
  <c r="P127" i="90" s="1"/>
  <c r="M126" i="90"/>
  <c r="P126" i="90" s="1"/>
  <c r="M125" i="90"/>
  <c r="P125" i="90" s="1"/>
  <c r="M124" i="90"/>
  <c r="P124" i="90" s="1"/>
  <c r="M123" i="90"/>
  <c r="P123" i="90" s="1"/>
  <c r="M122" i="90"/>
  <c r="P122" i="90" s="1"/>
  <c r="M121" i="90"/>
  <c r="P121" i="90" s="1"/>
  <c r="M120" i="90"/>
  <c r="P120" i="90" s="1"/>
  <c r="M119" i="90"/>
  <c r="P119" i="90" s="1"/>
  <c r="M118" i="90"/>
  <c r="P118" i="90" s="1"/>
  <c r="M117" i="90"/>
  <c r="P117" i="90" s="1"/>
  <c r="M116" i="90"/>
  <c r="P116" i="90" s="1"/>
  <c r="M115" i="90"/>
  <c r="P115" i="90" s="1"/>
  <c r="M114" i="90"/>
  <c r="P114" i="90" s="1"/>
  <c r="M113" i="90"/>
  <c r="P113" i="90" s="1"/>
  <c r="M112" i="90"/>
  <c r="P112" i="90" s="1"/>
  <c r="M111" i="90"/>
  <c r="P111" i="90" s="1"/>
  <c r="M110" i="90"/>
  <c r="P110" i="90" s="1"/>
  <c r="M109" i="90"/>
  <c r="P109" i="90" s="1"/>
  <c r="M108" i="90"/>
  <c r="P108" i="90" s="1"/>
  <c r="M107" i="90"/>
  <c r="P107" i="90" s="1"/>
  <c r="M106" i="90"/>
  <c r="P106" i="90" s="1"/>
  <c r="M101" i="90"/>
  <c r="P101" i="90" s="1"/>
  <c r="M100" i="90"/>
  <c r="P100" i="90" s="1"/>
  <c r="M99" i="90"/>
  <c r="P99" i="90" s="1"/>
  <c r="M98" i="90"/>
  <c r="P98" i="90" s="1"/>
  <c r="M97" i="90"/>
  <c r="P97" i="90" s="1"/>
  <c r="M96" i="90"/>
  <c r="P96" i="90" s="1"/>
  <c r="M95" i="90"/>
  <c r="P95" i="90" s="1"/>
  <c r="M93" i="90"/>
  <c r="P93" i="90" s="1"/>
  <c r="M92" i="90"/>
  <c r="P92" i="90" s="1"/>
  <c r="M91" i="90"/>
  <c r="P91" i="90" s="1"/>
  <c r="M90" i="90"/>
  <c r="P90" i="90" s="1"/>
  <c r="M89" i="90"/>
  <c r="P89" i="90" s="1"/>
  <c r="M86" i="90"/>
  <c r="P86" i="90" s="1"/>
  <c r="M85" i="90"/>
  <c r="P85" i="90" s="1"/>
  <c r="M84" i="90"/>
  <c r="P84" i="90" s="1"/>
  <c r="M83" i="90"/>
  <c r="P83" i="90" s="1"/>
  <c r="M81" i="90"/>
  <c r="P81" i="90" s="1"/>
  <c r="M80" i="90"/>
  <c r="P80" i="90" s="1"/>
  <c r="M79" i="90"/>
  <c r="P79" i="90" s="1"/>
  <c r="M78" i="90"/>
  <c r="P78" i="90" s="1"/>
  <c r="M77" i="90"/>
  <c r="P77" i="90" s="1"/>
  <c r="M75" i="90"/>
  <c r="P75" i="90" s="1"/>
  <c r="M74" i="90"/>
  <c r="P74" i="90" s="1"/>
  <c r="M73" i="90"/>
  <c r="P73" i="90" s="1"/>
  <c r="M72" i="90"/>
  <c r="P72" i="90" s="1"/>
  <c r="M71" i="90"/>
  <c r="P71" i="90" s="1"/>
  <c r="M70" i="90"/>
  <c r="P70" i="90" s="1"/>
  <c r="M69" i="90"/>
  <c r="P69" i="90" s="1"/>
  <c r="M68" i="90"/>
  <c r="P68" i="90" s="1"/>
  <c r="M67" i="90"/>
  <c r="P67" i="90" s="1"/>
  <c r="M66" i="90"/>
  <c r="P66" i="90" s="1"/>
  <c r="M65" i="90"/>
  <c r="P65" i="90" s="1"/>
  <c r="M64" i="90"/>
  <c r="P64" i="90" s="1"/>
  <c r="M63" i="90"/>
  <c r="P63" i="90" s="1"/>
  <c r="M62" i="90"/>
  <c r="P62" i="90" s="1"/>
  <c r="M61" i="90"/>
  <c r="P61" i="90" s="1"/>
  <c r="M60" i="90"/>
  <c r="P60" i="90" s="1"/>
  <c r="M59" i="90"/>
  <c r="P59" i="90" s="1"/>
  <c r="M58" i="90"/>
  <c r="P58" i="90" s="1"/>
  <c r="M57" i="90"/>
  <c r="P57" i="90" s="1"/>
  <c r="M56" i="90"/>
  <c r="P56" i="90" s="1"/>
  <c r="M55" i="90"/>
  <c r="P55" i="90" s="1"/>
  <c r="M54" i="90"/>
  <c r="P54" i="90" s="1"/>
  <c r="M53" i="90"/>
  <c r="P53" i="90" s="1"/>
  <c r="M52" i="90"/>
  <c r="P52" i="90" s="1"/>
  <c r="M51" i="90"/>
  <c r="P51" i="90" s="1"/>
  <c r="M50" i="90"/>
  <c r="P50" i="90" s="1"/>
  <c r="M49" i="90"/>
  <c r="P49" i="90" s="1"/>
  <c r="M48" i="90"/>
  <c r="P48" i="90" s="1"/>
  <c r="M47" i="90"/>
  <c r="P47" i="90" s="1"/>
  <c r="M46" i="90"/>
  <c r="P46" i="90" s="1"/>
  <c r="M45" i="90"/>
  <c r="P45" i="90" s="1"/>
  <c r="M44" i="90"/>
  <c r="P44" i="90" s="1"/>
  <c r="M43" i="90"/>
  <c r="P43" i="90" s="1"/>
  <c r="M42" i="90"/>
  <c r="P42" i="90" s="1"/>
  <c r="M41" i="90"/>
  <c r="P41" i="90" s="1"/>
  <c r="M40" i="90"/>
  <c r="P40" i="90" s="1"/>
  <c r="M39" i="90"/>
  <c r="P39" i="90" s="1"/>
  <c r="M38" i="90"/>
  <c r="P38" i="90" s="1"/>
  <c r="M37" i="90"/>
  <c r="P37" i="90" s="1"/>
  <c r="M36" i="90"/>
  <c r="P36" i="90" s="1"/>
  <c r="M35" i="90"/>
  <c r="P35" i="90" s="1"/>
  <c r="M34" i="90"/>
  <c r="P34" i="90" s="1"/>
  <c r="M33" i="90"/>
  <c r="P33" i="90" s="1"/>
  <c r="M32" i="90"/>
  <c r="P32" i="90" s="1"/>
  <c r="M31" i="90"/>
  <c r="P31" i="90" s="1"/>
  <c r="M30" i="90"/>
  <c r="P30" i="90" s="1"/>
  <c r="M29" i="90"/>
  <c r="P29" i="90" s="1"/>
  <c r="M28" i="90"/>
  <c r="P28" i="90" s="1"/>
  <c r="M27" i="90"/>
  <c r="P27" i="90" s="1"/>
  <c r="M26" i="90"/>
  <c r="P26" i="90" s="1"/>
  <c r="M25" i="90"/>
  <c r="P25" i="90" s="1"/>
  <c r="M24" i="90"/>
  <c r="P24" i="90" s="1"/>
  <c r="M23" i="90"/>
  <c r="P23" i="90" s="1"/>
  <c r="M22" i="90"/>
  <c r="P22" i="90" s="1"/>
  <c r="M21" i="90"/>
  <c r="P21" i="90" s="1"/>
  <c r="M20" i="90"/>
  <c r="P20" i="90" s="1"/>
  <c r="M19" i="90"/>
  <c r="P19" i="90" s="1"/>
  <c r="M18" i="90"/>
  <c r="P18" i="90" s="1"/>
  <c r="M17" i="90"/>
  <c r="P17" i="90" s="1"/>
  <c r="M16" i="90"/>
  <c r="P16" i="90" s="1"/>
  <c r="M15" i="90"/>
  <c r="P15" i="90" s="1"/>
  <c r="M14" i="90"/>
  <c r="P14" i="90" s="1"/>
  <c r="M13" i="90"/>
  <c r="P13" i="90" s="1"/>
  <c r="M12" i="90"/>
  <c r="P12" i="90" s="1"/>
  <c r="M11" i="90"/>
  <c r="P11" i="90" s="1"/>
  <c r="M10" i="90"/>
  <c r="P10" i="90" s="1"/>
  <c r="M9" i="90"/>
  <c r="P9" i="90" s="1"/>
  <c r="M8" i="90"/>
  <c r="P8" i="90" s="1"/>
  <c r="M7" i="90"/>
  <c r="P7" i="90" s="1"/>
  <c r="M6" i="90"/>
  <c r="P6" i="90" s="1"/>
  <c r="M5" i="90"/>
  <c r="P5" i="90" s="1"/>
  <c r="M76" i="89"/>
  <c r="P76" i="89" s="1"/>
  <c r="M207" i="89"/>
  <c r="P207" i="89" s="1"/>
  <c r="M189" i="89"/>
  <c r="P189" i="89" s="1"/>
  <c r="M188" i="89"/>
  <c r="P188" i="89" s="1"/>
  <c r="M187" i="89"/>
  <c r="P187" i="89" s="1"/>
  <c r="M105" i="89"/>
  <c r="P105" i="89" s="1"/>
  <c r="M104" i="89"/>
  <c r="P104" i="89" s="1"/>
  <c r="M103" i="89"/>
  <c r="P103" i="89" s="1"/>
  <c r="M82" i="89"/>
  <c r="P82" i="89" s="1"/>
  <c r="M173" i="89"/>
  <c r="P173" i="89" s="1"/>
  <c r="M258" i="89"/>
  <c r="P258" i="89" s="1"/>
  <c r="M256" i="89"/>
  <c r="P256" i="89" s="1"/>
  <c r="M255" i="89"/>
  <c r="P255" i="89" s="1"/>
  <c r="M254" i="89"/>
  <c r="P254" i="89" s="1"/>
  <c r="M248" i="89"/>
  <c r="P248" i="89" s="1"/>
  <c r="M234" i="89"/>
  <c r="P234" i="89" s="1"/>
  <c r="M233" i="89"/>
  <c r="P233" i="89" s="1"/>
  <c r="M232" i="89"/>
  <c r="P232" i="89" s="1"/>
  <c r="M231" i="89"/>
  <c r="P231" i="89" s="1"/>
  <c r="M230" i="89"/>
  <c r="P230" i="89" s="1"/>
  <c r="M229" i="89"/>
  <c r="P229" i="89" s="1"/>
  <c r="M228" i="89"/>
  <c r="P228" i="89" s="1"/>
  <c r="M227" i="89"/>
  <c r="P227" i="89" s="1"/>
  <c r="M226" i="89"/>
  <c r="P226" i="89" s="1"/>
  <c r="M225" i="89"/>
  <c r="P225" i="89" s="1"/>
  <c r="M224" i="89"/>
  <c r="P224" i="89" s="1"/>
  <c r="M223" i="89"/>
  <c r="P223" i="89" s="1"/>
  <c r="M222" i="89"/>
  <c r="P222" i="89" s="1"/>
  <c r="M221" i="89"/>
  <c r="P221" i="89" s="1"/>
  <c r="M220" i="89"/>
  <c r="P220" i="89" s="1"/>
  <c r="M219" i="89"/>
  <c r="P219" i="89" s="1"/>
  <c r="M218" i="89"/>
  <c r="P218" i="89" s="1"/>
  <c r="M217" i="89"/>
  <c r="P217" i="89" s="1"/>
  <c r="M216" i="89"/>
  <c r="P216" i="89" s="1"/>
  <c r="M215" i="89"/>
  <c r="P215" i="89" s="1"/>
  <c r="M214" i="89"/>
  <c r="P214" i="89" s="1"/>
  <c r="M213" i="89"/>
  <c r="P213" i="89" s="1"/>
  <c r="M212" i="89"/>
  <c r="P212" i="89" s="1"/>
  <c r="M211" i="89"/>
  <c r="P211" i="89" s="1"/>
  <c r="M210" i="89"/>
  <c r="P210" i="89" s="1"/>
  <c r="M209" i="89"/>
  <c r="P209" i="89" s="1"/>
  <c r="M208" i="89"/>
  <c r="P208" i="89" s="1"/>
  <c r="M206" i="89"/>
  <c r="P206" i="89" s="1"/>
  <c r="M205" i="89"/>
  <c r="P205" i="89" s="1"/>
  <c r="M204" i="89"/>
  <c r="P204" i="89" s="1"/>
  <c r="M203" i="89"/>
  <c r="P203" i="89" s="1"/>
  <c r="M202" i="89"/>
  <c r="P202" i="89" s="1"/>
  <c r="M201" i="89"/>
  <c r="P201" i="89" s="1"/>
  <c r="M200" i="89"/>
  <c r="P200" i="89" s="1"/>
  <c r="M199" i="89"/>
  <c r="P199" i="89" s="1"/>
  <c r="M198" i="89"/>
  <c r="P198" i="89" s="1"/>
  <c r="M197" i="89"/>
  <c r="P197" i="89" s="1"/>
  <c r="M196" i="89"/>
  <c r="P196" i="89" s="1"/>
  <c r="M195" i="89"/>
  <c r="P195" i="89" s="1"/>
  <c r="M194" i="89"/>
  <c r="P194" i="89" s="1"/>
  <c r="M193" i="89"/>
  <c r="P193" i="89" s="1"/>
  <c r="M192" i="89"/>
  <c r="P192" i="89" s="1"/>
  <c r="M191" i="89"/>
  <c r="P191" i="89" s="1"/>
  <c r="M190" i="89"/>
  <c r="P190" i="89" s="1"/>
  <c r="M186" i="89"/>
  <c r="P186" i="89" s="1"/>
  <c r="M185" i="89"/>
  <c r="P185" i="89" s="1"/>
  <c r="M184" i="89"/>
  <c r="P184" i="89" s="1"/>
  <c r="M183" i="89"/>
  <c r="P183" i="89" s="1"/>
  <c r="M182" i="89"/>
  <c r="P182" i="89" s="1"/>
  <c r="M181" i="89"/>
  <c r="P181" i="89" s="1"/>
  <c r="M180" i="89"/>
  <c r="P180" i="89" s="1"/>
  <c r="M179" i="89"/>
  <c r="P179" i="89" s="1"/>
  <c r="M178" i="89"/>
  <c r="P178" i="89" s="1"/>
  <c r="M177" i="89"/>
  <c r="P177" i="89" s="1"/>
  <c r="M176" i="89"/>
  <c r="P176" i="89" s="1"/>
  <c r="M175" i="89"/>
  <c r="P175" i="89" s="1"/>
  <c r="M172" i="89"/>
  <c r="P172" i="89" s="1"/>
  <c r="M171" i="89"/>
  <c r="P171" i="89" s="1"/>
  <c r="M170" i="89"/>
  <c r="P170" i="89" s="1"/>
  <c r="M169" i="89"/>
  <c r="P169" i="89" s="1"/>
  <c r="M168" i="89"/>
  <c r="P168" i="89" s="1"/>
  <c r="M167" i="89"/>
  <c r="P167" i="89" s="1"/>
  <c r="M166" i="89"/>
  <c r="P166" i="89" s="1"/>
  <c r="M165" i="89"/>
  <c r="P165" i="89" s="1"/>
  <c r="M164" i="89"/>
  <c r="P164" i="89" s="1"/>
  <c r="M163" i="89"/>
  <c r="P163" i="89" s="1"/>
  <c r="M162" i="89"/>
  <c r="P162" i="89" s="1"/>
  <c r="M161" i="89"/>
  <c r="P161" i="89" s="1"/>
  <c r="M160" i="89"/>
  <c r="P160" i="89" s="1"/>
  <c r="M159" i="89"/>
  <c r="P159" i="89" s="1"/>
  <c r="M158" i="89"/>
  <c r="P158" i="89" s="1"/>
  <c r="M157" i="89"/>
  <c r="P157" i="89" s="1"/>
  <c r="M156" i="89"/>
  <c r="P156" i="89" s="1"/>
  <c r="M155" i="89"/>
  <c r="P155" i="89" s="1"/>
  <c r="M154" i="89"/>
  <c r="P154" i="89" s="1"/>
  <c r="M153" i="89"/>
  <c r="P153" i="89" s="1"/>
  <c r="M152" i="89"/>
  <c r="P152" i="89" s="1"/>
  <c r="M151" i="89"/>
  <c r="P151" i="89" s="1"/>
  <c r="M150" i="89"/>
  <c r="P150" i="89" s="1"/>
  <c r="M149" i="89"/>
  <c r="P149" i="89" s="1"/>
  <c r="M148" i="89"/>
  <c r="P148" i="89" s="1"/>
  <c r="M147" i="89"/>
  <c r="P147" i="89" s="1"/>
  <c r="M146" i="89"/>
  <c r="P146" i="89" s="1"/>
  <c r="M145" i="89"/>
  <c r="P145" i="89" s="1"/>
  <c r="M144" i="89"/>
  <c r="P144" i="89" s="1"/>
  <c r="M143" i="89"/>
  <c r="P143" i="89" s="1"/>
  <c r="M142" i="89"/>
  <c r="P142" i="89" s="1"/>
  <c r="M141" i="89"/>
  <c r="P141" i="89" s="1"/>
  <c r="M140" i="89"/>
  <c r="P140" i="89" s="1"/>
  <c r="M139" i="89"/>
  <c r="P139" i="89" s="1"/>
  <c r="M138" i="89"/>
  <c r="P138" i="89" s="1"/>
  <c r="M137" i="89"/>
  <c r="P137" i="89" s="1"/>
  <c r="M136" i="89"/>
  <c r="P136" i="89" s="1"/>
  <c r="M135" i="89"/>
  <c r="P135" i="89" s="1"/>
  <c r="M134" i="89"/>
  <c r="P134" i="89" s="1"/>
  <c r="M133" i="89"/>
  <c r="P133" i="89" s="1"/>
  <c r="M132" i="89"/>
  <c r="P132" i="89" s="1"/>
  <c r="M131" i="89"/>
  <c r="P131" i="89" s="1"/>
  <c r="M130" i="89"/>
  <c r="P130" i="89" s="1"/>
  <c r="M129" i="89"/>
  <c r="P129" i="89" s="1"/>
  <c r="M128" i="89"/>
  <c r="P128" i="89" s="1"/>
  <c r="M127" i="89"/>
  <c r="P127" i="89" s="1"/>
  <c r="M126" i="89"/>
  <c r="P126" i="89" s="1"/>
  <c r="M125" i="89"/>
  <c r="P125" i="89" s="1"/>
  <c r="M124" i="89"/>
  <c r="P124" i="89" s="1"/>
  <c r="M123" i="89"/>
  <c r="P123" i="89" s="1"/>
  <c r="M122" i="89"/>
  <c r="P122" i="89" s="1"/>
  <c r="M121" i="89"/>
  <c r="P121" i="89" s="1"/>
  <c r="M120" i="89"/>
  <c r="P120" i="89" s="1"/>
  <c r="M119" i="89"/>
  <c r="P119" i="89" s="1"/>
  <c r="M118" i="89"/>
  <c r="P118" i="89" s="1"/>
  <c r="M117" i="89"/>
  <c r="P117" i="89" s="1"/>
  <c r="M116" i="89"/>
  <c r="P116" i="89" s="1"/>
  <c r="M115" i="89"/>
  <c r="P115" i="89" s="1"/>
  <c r="M114" i="89"/>
  <c r="P114" i="89" s="1"/>
  <c r="M113" i="89"/>
  <c r="P113" i="89" s="1"/>
  <c r="M112" i="89"/>
  <c r="P112" i="89" s="1"/>
  <c r="M111" i="89"/>
  <c r="P111" i="89" s="1"/>
  <c r="M110" i="89"/>
  <c r="P110" i="89" s="1"/>
  <c r="M109" i="89"/>
  <c r="P109" i="89" s="1"/>
  <c r="M108" i="89"/>
  <c r="P108" i="89" s="1"/>
  <c r="M107" i="89"/>
  <c r="P107" i="89" s="1"/>
  <c r="M106" i="89"/>
  <c r="P106" i="89" s="1"/>
  <c r="M101" i="89"/>
  <c r="P101" i="89" s="1"/>
  <c r="M100" i="89"/>
  <c r="P100" i="89" s="1"/>
  <c r="M99" i="89"/>
  <c r="P99" i="89" s="1"/>
  <c r="M98" i="89"/>
  <c r="P98" i="89" s="1"/>
  <c r="M97" i="89"/>
  <c r="P97" i="89" s="1"/>
  <c r="M96" i="89"/>
  <c r="P96" i="89" s="1"/>
  <c r="M95" i="89"/>
  <c r="P95" i="89" s="1"/>
  <c r="M93" i="89"/>
  <c r="P93" i="89" s="1"/>
  <c r="M92" i="89"/>
  <c r="P92" i="89" s="1"/>
  <c r="M91" i="89"/>
  <c r="P91" i="89" s="1"/>
  <c r="M90" i="89"/>
  <c r="P90" i="89" s="1"/>
  <c r="M89" i="89"/>
  <c r="P89" i="89" s="1"/>
  <c r="M86" i="89"/>
  <c r="P86" i="89" s="1"/>
  <c r="M85" i="89"/>
  <c r="P85" i="89" s="1"/>
  <c r="M84" i="89"/>
  <c r="P84" i="89" s="1"/>
  <c r="M83" i="89"/>
  <c r="P83" i="89" s="1"/>
  <c r="M81" i="89"/>
  <c r="P81" i="89" s="1"/>
  <c r="M80" i="89"/>
  <c r="P80" i="89" s="1"/>
  <c r="M79" i="89"/>
  <c r="P79" i="89" s="1"/>
  <c r="M78" i="89"/>
  <c r="P78" i="89" s="1"/>
  <c r="M77" i="89"/>
  <c r="P77" i="89" s="1"/>
  <c r="M75" i="89"/>
  <c r="P75" i="89" s="1"/>
  <c r="M74" i="89"/>
  <c r="P74" i="89" s="1"/>
  <c r="M73" i="89"/>
  <c r="P73" i="89" s="1"/>
  <c r="M72" i="89"/>
  <c r="P72" i="89" s="1"/>
  <c r="M71" i="89"/>
  <c r="P71" i="89" s="1"/>
  <c r="M70" i="89"/>
  <c r="P70" i="89" s="1"/>
  <c r="M69" i="89"/>
  <c r="P69" i="89" s="1"/>
  <c r="M68" i="89"/>
  <c r="P68" i="89" s="1"/>
  <c r="M67" i="89"/>
  <c r="P67" i="89" s="1"/>
  <c r="M66" i="89"/>
  <c r="P66" i="89" s="1"/>
  <c r="M65" i="89"/>
  <c r="P65" i="89" s="1"/>
  <c r="M64" i="89"/>
  <c r="P64" i="89" s="1"/>
  <c r="M63" i="89"/>
  <c r="P63" i="89" s="1"/>
  <c r="M62" i="89"/>
  <c r="P62" i="89" s="1"/>
  <c r="M61" i="89"/>
  <c r="P61" i="89" s="1"/>
  <c r="M60" i="89"/>
  <c r="P60" i="89" s="1"/>
  <c r="M59" i="89"/>
  <c r="P59" i="89" s="1"/>
  <c r="M58" i="89"/>
  <c r="P58" i="89" s="1"/>
  <c r="M57" i="89"/>
  <c r="P57" i="89" s="1"/>
  <c r="M56" i="89"/>
  <c r="P56" i="89" s="1"/>
  <c r="M55" i="89"/>
  <c r="P55" i="89" s="1"/>
  <c r="M54" i="89"/>
  <c r="P54" i="89" s="1"/>
  <c r="M53" i="89"/>
  <c r="P53" i="89" s="1"/>
  <c r="M52" i="89"/>
  <c r="P52" i="89" s="1"/>
  <c r="M51" i="89"/>
  <c r="P51" i="89" s="1"/>
  <c r="M50" i="89"/>
  <c r="P50" i="89" s="1"/>
  <c r="M49" i="89"/>
  <c r="P49" i="89" s="1"/>
  <c r="M48" i="89"/>
  <c r="P48" i="89" s="1"/>
  <c r="M47" i="89"/>
  <c r="P47" i="89" s="1"/>
  <c r="M46" i="89"/>
  <c r="P46" i="89" s="1"/>
  <c r="M45" i="89"/>
  <c r="P45" i="89" s="1"/>
  <c r="M44" i="89"/>
  <c r="P44" i="89" s="1"/>
  <c r="M43" i="89"/>
  <c r="P43" i="89" s="1"/>
  <c r="M42" i="89"/>
  <c r="P42" i="89" s="1"/>
  <c r="M41" i="89"/>
  <c r="P41" i="89" s="1"/>
  <c r="M40" i="89"/>
  <c r="P40" i="89" s="1"/>
  <c r="M39" i="89"/>
  <c r="P39" i="89" s="1"/>
  <c r="M38" i="89"/>
  <c r="P38" i="89" s="1"/>
  <c r="M37" i="89"/>
  <c r="P37" i="89" s="1"/>
  <c r="M36" i="89"/>
  <c r="P36" i="89" s="1"/>
  <c r="M35" i="89"/>
  <c r="P35" i="89" s="1"/>
  <c r="M34" i="89"/>
  <c r="P34" i="89" s="1"/>
  <c r="M33" i="89"/>
  <c r="P33" i="89" s="1"/>
  <c r="M32" i="89"/>
  <c r="P32" i="89" s="1"/>
  <c r="M31" i="89"/>
  <c r="P31" i="89" s="1"/>
  <c r="M30" i="89"/>
  <c r="P30" i="89" s="1"/>
  <c r="M29" i="89"/>
  <c r="P29" i="89" s="1"/>
  <c r="M28" i="89"/>
  <c r="P28" i="89" s="1"/>
  <c r="M27" i="89"/>
  <c r="P27" i="89" s="1"/>
  <c r="M26" i="89"/>
  <c r="P26" i="89" s="1"/>
  <c r="M25" i="89"/>
  <c r="P25" i="89" s="1"/>
  <c r="M24" i="89"/>
  <c r="P24" i="89" s="1"/>
  <c r="M23" i="89"/>
  <c r="P23" i="89" s="1"/>
  <c r="M22" i="89"/>
  <c r="P22" i="89" s="1"/>
  <c r="M21" i="89"/>
  <c r="P21" i="89" s="1"/>
  <c r="M20" i="89"/>
  <c r="P20" i="89" s="1"/>
  <c r="M19" i="89"/>
  <c r="P19" i="89" s="1"/>
  <c r="M18" i="89"/>
  <c r="P18" i="89" s="1"/>
  <c r="M17" i="89"/>
  <c r="P17" i="89" s="1"/>
  <c r="M16" i="89"/>
  <c r="P16" i="89" s="1"/>
  <c r="M15" i="89"/>
  <c r="P15" i="89" s="1"/>
  <c r="M14" i="89"/>
  <c r="P14" i="89" s="1"/>
  <c r="M13" i="89"/>
  <c r="P13" i="89" s="1"/>
  <c r="M12" i="89"/>
  <c r="P12" i="89" s="1"/>
  <c r="M11" i="89"/>
  <c r="P11" i="89" s="1"/>
  <c r="M10" i="89"/>
  <c r="P10" i="89" s="1"/>
  <c r="M9" i="89"/>
  <c r="P9" i="89" s="1"/>
  <c r="M8" i="89"/>
  <c r="P8" i="89" s="1"/>
  <c r="M7" i="89"/>
  <c r="P7" i="89" s="1"/>
  <c r="M6" i="89"/>
  <c r="P6" i="89" s="1"/>
  <c r="M5" i="89"/>
  <c r="P5" i="89" s="1"/>
  <c r="M76" i="88"/>
  <c r="P76" i="88" s="1"/>
  <c r="M207" i="88"/>
  <c r="P207" i="88" s="1"/>
  <c r="M189" i="88"/>
  <c r="P189" i="88" s="1"/>
  <c r="M188" i="88"/>
  <c r="P188" i="88" s="1"/>
  <c r="M187" i="88"/>
  <c r="P187" i="88" s="1"/>
  <c r="M105" i="88"/>
  <c r="P105" i="88" s="1"/>
  <c r="M104" i="88"/>
  <c r="P104" i="88" s="1"/>
  <c r="M103" i="88"/>
  <c r="P103" i="88" s="1"/>
  <c r="M82" i="88"/>
  <c r="P82" i="88" s="1"/>
  <c r="M173" i="88"/>
  <c r="P173" i="88" s="1"/>
  <c r="M258" i="88"/>
  <c r="P258" i="88" s="1"/>
  <c r="M256" i="88"/>
  <c r="P256" i="88" s="1"/>
  <c r="M255" i="88"/>
  <c r="P255" i="88" s="1"/>
  <c r="M254" i="88"/>
  <c r="P254" i="88" s="1"/>
  <c r="M248" i="88"/>
  <c r="P248" i="88" s="1"/>
  <c r="M234" i="88"/>
  <c r="P234" i="88" s="1"/>
  <c r="M233" i="88"/>
  <c r="P233" i="88" s="1"/>
  <c r="M232" i="88"/>
  <c r="P232" i="88" s="1"/>
  <c r="M231" i="88"/>
  <c r="P231" i="88" s="1"/>
  <c r="M230" i="88"/>
  <c r="P230" i="88" s="1"/>
  <c r="M229" i="88"/>
  <c r="P229" i="88" s="1"/>
  <c r="M228" i="88"/>
  <c r="P228" i="88" s="1"/>
  <c r="M227" i="88"/>
  <c r="P227" i="88" s="1"/>
  <c r="M226" i="88"/>
  <c r="P226" i="88" s="1"/>
  <c r="M225" i="88"/>
  <c r="P225" i="88" s="1"/>
  <c r="M224" i="88"/>
  <c r="P224" i="88" s="1"/>
  <c r="M223" i="88"/>
  <c r="P223" i="88" s="1"/>
  <c r="M222" i="88"/>
  <c r="P222" i="88" s="1"/>
  <c r="M221" i="88"/>
  <c r="P221" i="88" s="1"/>
  <c r="M220" i="88"/>
  <c r="P220" i="88" s="1"/>
  <c r="M219" i="88"/>
  <c r="P219" i="88" s="1"/>
  <c r="M218" i="88"/>
  <c r="P218" i="88" s="1"/>
  <c r="M217" i="88"/>
  <c r="P217" i="88" s="1"/>
  <c r="M216" i="88"/>
  <c r="P216" i="88" s="1"/>
  <c r="M215" i="88"/>
  <c r="P215" i="88" s="1"/>
  <c r="M214" i="88"/>
  <c r="P214" i="88" s="1"/>
  <c r="M213" i="88"/>
  <c r="P213" i="88" s="1"/>
  <c r="M212" i="88"/>
  <c r="P212" i="88" s="1"/>
  <c r="M211" i="88"/>
  <c r="P211" i="88" s="1"/>
  <c r="M210" i="88"/>
  <c r="P210" i="88" s="1"/>
  <c r="M209" i="88"/>
  <c r="P209" i="88" s="1"/>
  <c r="M208" i="88"/>
  <c r="P208" i="88" s="1"/>
  <c r="M206" i="88"/>
  <c r="P206" i="88" s="1"/>
  <c r="M205" i="88"/>
  <c r="P205" i="88" s="1"/>
  <c r="M204" i="88"/>
  <c r="P204" i="88" s="1"/>
  <c r="M203" i="88"/>
  <c r="P203" i="88" s="1"/>
  <c r="M202" i="88"/>
  <c r="P202" i="88" s="1"/>
  <c r="M201" i="88"/>
  <c r="P201" i="88" s="1"/>
  <c r="M200" i="88"/>
  <c r="P200" i="88" s="1"/>
  <c r="M199" i="88"/>
  <c r="P199" i="88" s="1"/>
  <c r="M198" i="88"/>
  <c r="P198" i="88" s="1"/>
  <c r="M197" i="88"/>
  <c r="P197" i="88" s="1"/>
  <c r="M196" i="88"/>
  <c r="P196" i="88" s="1"/>
  <c r="M195" i="88"/>
  <c r="P195" i="88" s="1"/>
  <c r="M194" i="88"/>
  <c r="P194" i="88" s="1"/>
  <c r="M193" i="88"/>
  <c r="P193" i="88" s="1"/>
  <c r="M192" i="88"/>
  <c r="P192" i="88" s="1"/>
  <c r="M191" i="88"/>
  <c r="P191" i="88" s="1"/>
  <c r="M190" i="88"/>
  <c r="P190" i="88" s="1"/>
  <c r="M186" i="88"/>
  <c r="P186" i="88" s="1"/>
  <c r="M185" i="88"/>
  <c r="P185" i="88" s="1"/>
  <c r="M184" i="88"/>
  <c r="P184" i="88" s="1"/>
  <c r="M183" i="88"/>
  <c r="P183" i="88" s="1"/>
  <c r="M182" i="88"/>
  <c r="P182" i="88" s="1"/>
  <c r="M181" i="88"/>
  <c r="P181" i="88" s="1"/>
  <c r="M180" i="88"/>
  <c r="P180" i="88" s="1"/>
  <c r="M179" i="88"/>
  <c r="P179" i="88" s="1"/>
  <c r="M178" i="88"/>
  <c r="P178" i="88" s="1"/>
  <c r="M177" i="88"/>
  <c r="P177" i="88" s="1"/>
  <c r="M176" i="88"/>
  <c r="P176" i="88" s="1"/>
  <c r="M175" i="88"/>
  <c r="P175" i="88" s="1"/>
  <c r="M172" i="88"/>
  <c r="P172" i="88" s="1"/>
  <c r="M171" i="88"/>
  <c r="P171" i="88" s="1"/>
  <c r="M170" i="88"/>
  <c r="P170" i="88" s="1"/>
  <c r="M169" i="88"/>
  <c r="P169" i="88" s="1"/>
  <c r="M168" i="88"/>
  <c r="P168" i="88" s="1"/>
  <c r="M167" i="88"/>
  <c r="P167" i="88" s="1"/>
  <c r="M166" i="88"/>
  <c r="P166" i="88" s="1"/>
  <c r="M165" i="88"/>
  <c r="P165" i="88" s="1"/>
  <c r="M164" i="88"/>
  <c r="P164" i="88" s="1"/>
  <c r="M163" i="88"/>
  <c r="P163" i="88" s="1"/>
  <c r="M162" i="88"/>
  <c r="P162" i="88" s="1"/>
  <c r="M161" i="88"/>
  <c r="P161" i="88" s="1"/>
  <c r="M160" i="88"/>
  <c r="P160" i="88" s="1"/>
  <c r="M159" i="88"/>
  <c r="P159" i="88" s="1"/>
  <c r="M158" i="88"/>
  <c r="P158" i="88" s="1"/>
  <c r="M157" i="88"/>
  <c r="P157" i="88" s="1"/>
  <c r="M156" i="88"/>
  <c r="P156" i="88" s="1"/>
  <c r="M155" i="88"/>
  <c r="P155" i="88" s="1"/>
  <c r="M154" i="88"/>
  <c r="P154" i="88" s="1"/>
  <c r="M153" i="88"/>
  <c r="P153" i="88" s="1"/>
  <c r="M152" i="88"/>
  <c r="P152" i="88" s="1"/>
  <c r="M151" i="88"/>
  <c r="P151" i="88" s="1"/>
  <c r="M150" i="88"/>
  <c r="P150" i="88" s="1"/>
  <c r="M149" i="88"/>
  <c r="P149" i="88" s="1"/>
  <c r="M148" i="88"/>
  <c r="P148" i="88" s="1"/>
  <c r="M147" i="88"/>
  <c r="P147" i="88" s="1"/>
  <c r="M146" i="88"/>
  <c r="P146" i="88" s="1"/>
  <c r="M145" i="88"/>
  <c r="P145" i="88" s="1"/>
  <c r="M144" i="88"/>
  <c r="P144" i="88" s="1"/>
  <c r="M143" i="88"/>
  <c r="P143" i="88" s="1"/>
  <c r="M142" i="88"/>
  <c r="P142" i="88" s="1"/>
  <c r="M141" i="88"/>
  <c r="P141" i="88" s="1"/>
  <c r="M140" i="88"/>
  <c r="P140" i="88" s="1"/>
  <c r="M139" i="88"/>
  <c r="P139" i="88" s="1"/>
  <c r="M138" i="88"/>
  <c r="P138" i="88" s="1"/>
  <c r="M137" i="88"/>
  <c r="P137" i="88" s="1"/>
  <c r="M136" i="88"/>
  <c r="P136" i="88" s="1"/>
  <c r="M135" i="88"/>
  <c r="P135" i="88" s="1"/>
  <c r="M134" i="88"/>
  <c r="P134" i="88" s="1"/>
  <c r="M133" i="88"/>
  <c r="P133" i="88" s="1"/>
  <c r="M132" i="88"/>
  <c r="P132" i="88" s="1"/>
  <c r="M131" i="88"/>
  <c r="P131" i="88" s="1"/>
  <c r="M130" i="88"/>
  <c r="P130" i="88" s="1"/>
  <c r="M129" i="88"/>
  <c r="P129" i="88" s="1"/>
  <c r="M128" i="88"/>
  <c r="P128" i="88" s="1"/>
  <c r="M127" i="88"/>
  <c r="P127" i="88" s="1"/>
  <c r="M126" i="88"/>
  <c r="P126" i="88" s="1"/>
  <c r="M125" i="88"/>
  <c r="P125" i="88" s="1"/>
  <c r="M124" i="88"/>
  <c r="P124" i="88" s="1"/>
  <c r="M123" i="88"/>
  <c r="P123" i="88" s="1"/>
  <c r="M122" i="88"/>
  <c r="P122" i="88" s="1"/>
  <c r="M121" i="88"/>
  <c r="P121" i="88" s="1"/>
  <c r="M120" i="88"/>
  <c r="P120" i="88" s="1"/>
  <c r="M119" i="88"/>
  <c r="P119" i="88" s="1"/>
  <c r="M118" i="88"/>
  <c r="P118" i="88" s="1"/>
  <c r="M117" i="88"/>
  <c r="P117" i="88" s="1"/>
  <c r="M116" i="88"/>
  <c r="P116" i="88" s="1"/>
  <c r="M115" i="88"/>
  <c r="P115" i="88" s="1"/>
  <c r="M114" i="88"/>
  <c r="P114" i="88" s="1"/>
  <c r="M113" i="88"/>
  <c r="P113" i="88" s="1"/>
  <c r="M112" i="88"/>
  <c r="P112" i="88" s="1"/>
  <c r="M111" i="88"/>
  <c r="P111" i="88" s="1"/>
  <c r="M110" i="88"/>
  <c r="P110" i="88" s="1"/>
  <c r="M109" i="88"/>
  <c r="P109" i="88" s="1"/>
  <c r="M108" i="88"/>
  <c r="P108" i="88" s="1"/>
  <c r="M107" i="88"/>
  <c r="P107" i="88" s="1"/>
  <c r="M106" i="88"/>
  <c r="P106" i="88" s="1"/>
  <c r="M101" i="88"/>
  <c r="P101" i="88" s="1"/>
  <c r="M100" i="88"/>
  <c r="P100" i="88" s="1"/>
  <c r="M99" i="88"/>
  <c r="P99" i="88" s="1"/>
  <c r="M98" i="88"/>
  <c r="P98" i="88" s="1"/>
  <c r="M97" i="88"/>
  <c r="P97" i="88" s="1"/>
  <c r="M96" i="88"/>
  <c r="P96" i="88" s="1"/>
  <c r="M95" i="88"/>
  <c r="P95" i="88" s="1"/>
  <c r="M93" i="88"/>
  <c r="P93" i="88" s="1"/>
  <c r="M92" i="88"/>
  <c r="P92" i="88" s="1"/>
  <c r="M91" i="88"/>
  <c r="P91" i="88" s="1"/>
  <c r="M90" i="88"/>
  <c r="P90" i="88" s="1"/>
  <c r="M89" i="88"/>
  <c r="P89" i="88" s="1"/>
  <c r="M86" i="88"/>
  <c r="P86" i="88" s="1"/>
  <c r="M85" i="88"/>
  <c r="P85" i="88" s="1"/>
  <c r="M84" i="88"/>
  <c r="P84" i="88" s="1"/>
  <c r="M83" i="88"/>
  <c r="P83" i="88" s="1"/>
  <c r="M81" i="88"/>
  <c r="P81" i="88" s="1"/>
  <c r="M80" i="88"/>
  <c r="P80" i="88" s="1"/>
  <c r="M79" i="88"/>
  <c r="P79" i="88" s="1"/>
  <c r="M78" i="88"/>
  <c r="P78" i="88" s="1"/>
  <c r="M77" i="88"/>
  <c r="P77" i="88" s="1"/>
  <c r="M75" i="88"/>
  <c r="P75" i="88" s="1"/>
  <c r="M74" i="88"/>
  <c r="P74" i="88" s="1"/>
  <c r="M73" i="88"/>
  <c r="P73" i="88" s="1"/>
  <c r="M72" i="88"/>
  <c r="P72" i="88" s="1"/>
  <c r="M71" i="88"/>
  <c r="P71" i="88" s="1"/>
  <c r="M70" i="88"/>
  <c r="P70" i="88" s="1"/>
  <c r="M69" i="88"/>
  <c r="P69" i="88" s="1"/>
  <c r="M68" i="88"/>
  <c r="P68" i="88" s="1"/>
  <c r="M67" i="88"/>
  <c r="P67" i="88" s="1"/>
  <c r="M66" i="88"/>
  <c r="P66" i="88" s="1"/>
  <c r="M65" i="88"/>
  <c r="P65" i="88" s="1"/>
  <c r="M64" i="88"/>
  <c r="P64" i="88" s="1"/>
  <c r="M63" i="88"/>
  <c r="P63" i="88" s="1"/>
  <c r="M62" i="88"/>
  <c r="P62" i="88" s="1"/>
  <c r="M61" i="88"/>
  <c r="P61" i="88" s="1"/>
  <c r="M60" i="88"/>
  <c r="P60" i="88" s="1"/>
  <c r="M59" i="88"/>
  <c r="P59" i="88" s="1"/>
  <c r="M58" i="88"/>
  <c r="P58" i="88" s="1"/>
  <c r="M57" i="88"/>
  <c r="P57" i="88" s="1"/>
  <c r="M56" i="88"/>
  <c r="P56" i="88" s="1"/>
  <c r="M55" i="88"/>
  <c r="P55" i="88" s="1"/>
  <c r="M54" i="88"/>
  <c r="P54" i="88" s="1"/>
  <c r="M53" i="88"/>
  <c r="P53" i="88" s="1"/>
  <c r="M52" i="88"/>
  <c r="P52" i="88" s="1"/>
  <c r="M51" i="88"/>
  <c r="P51" i="88" s="1"/>
  <c r="M50" i="88"/>
  <c r="P50" i="88" s="1"/>
  <c r="M49" i="88"/>
  <c r="P49" i="88" s="1"/>
  <c r="M48" i="88"/>
  <c r="P48" i="88" s="1"/>
  <c r="M47" i="88"/>
  <c r="P47" i="88" s="1"/>
  <c r="M46" i="88"/>
  <c r="P46" i="88" s="1"/>
  <c r="M45" i="88"/>
  <c r="P45" i="88" s="1"/>
  <c r="M44" i="88"/>
  <c r="P44" i="88" s="1"/>
  <c r="M43" i="88"/>
  <c r="P43" i="88" s="1"/>
  <c r="M42" i="88"/>
  <c r="P42" i="88" s="1"/>
  <c r="M41" i="88"/>
  <c r="P41" i="88" s="1"/>
  <c r="M40" i="88"/>
  <c r="P40" i="88" s="1"/>
  <c r="M39" i="88"/>
  <c r="P39" i="88" s="1"/>
  <c r="M38" i="88"/>
  <c r="P38" i="88" s="1"/>
  <c r="M37" i="88"/>
  <c r="P37" i="88" s="1"/>
  <c r="M36" i="88"/>
  <c r="P36" i="88" s="1"/>
  <c r="M35" i="88"/>
  <c r="P35" i="88" s="1"/>
  <c r="M34" i="88"/>
  <c r="P34" i="88" s="1"/>
  <c r="M33" i="88"/>
  <c r="P33" i="88" s="1"/>
  <c r="M32" i="88"/>
  <c r="P32" i="88" s="1"/>
  <c r="M31" i="88"/>
  <c r="P31" i="88" s="1"/>
  <c r="M30" i="88"/>
  <c r="P30" i="88" s="1"/>
  <c r="M29" i="88"/>
  <c r="P29" i="88" s="1"/>
  <c r="M28" i="88"/>
  <c r="P28" i="88" s="1"/>
  <c r="M27" i="88"/>
  <c r="P27" i="88" s="1"/>
  <c r="M26" i="88"/>
  <c r="P26" i="88" s="1"/>
  <c r="M25" i="88"/>
  <c r="P25" i="88" s="1"/>
  <c r="M24" i="88"/>
  <c r="P24" i="88" s="1"/>
  <c r="M23" i="88"/>
  <c r="P23" i="88" s="1"/>
  <c r="M22" i="88"/>
  <c r="P22" i="88" s="1"/>
  <c r="M21" i="88"/>
  <c r="P21" i="88" s="1"/>
  <c r="M20" i="88"/>
  <c r="P20" i="88" s="1"/>
  <c r="M19" i="88"/>
  <c r="P19" i="88" s="1"/>
  <c r="M18" i="88"/>
  <c r="P18" i="88" s="1"/>
  <c r="M17" i="88"/>
  <c r="P17" i="88" s="1"/>
  <c r="M16" i="88"/>
  <c r="P16" i="88" s="1"/>
  <c r="M15" i="88"/>
  <c r="P15" i="88" s="1"/>
  <c r="M14" i="88"/>
  <c r="P14" i="88" s="1"/>
  <c r="M13" i="88"/>
  <c r="P13" i="88" s="1"/>
  <c r="M12" i="88"/>
  <c r="P12" i="88" s="1"/>
  <c r="M11" i="88"/>
  <c r="P11" i="88" s="1"/>
  <c r="M10" i="88"/>
  <c r="P10" i="88" s="1"/>
  <c r="M9" i="88"/>
  <c r="P9" i="88" s="1"/>
  <c r="M8" i="88"/>
  <c r="P8" i="88" s="1"/>
  <c r="M7" i="88"/>
  <c r="P7" i="88" s="1"/>
  <c r="M6" i="88"/>
  <c r="P6" i="88" s="1"/>
  <c r="M5" i="88"/>
  <c r="P5" i="88" s="1"/>
  <c r="M76" i="87"/>
  <c r="P76" i="87" s="1"/>
  <c r="M207" i="87"/>
  <c r="P207" i="87" s="1"/>
  <c r="M189" i="87"/>
  <c r="P189" i="87" s="1"/>
  <c r="M188" i="87"/>
  <c r="P188" i="87" s="1"/>
  <c r="M187" i="87"/>
  <c r="P187" i="87" s="1"/>
  <c r="M105" i="87"/>
  <c r="P105" i="87" s="1"/>
  <c r="M104" i="87"/>
  <c r="P104" i="87" s="1"/>
  <c r="M103" i="87"/>
  <c r="P103" i="87" s="1"/>
  <c r="M82" i="87"/>
  <c r="P82" i="87" s="1"/>
  <c r="M173" i="87"/>
  <c r="P173" i="87" s="1"/>
  <c r="M258" i="87"/>
  <c r="P258" i="87" s="1"/>
  <c r="M256" i="87"/>
  <c r="P256" i="87" s="1"/>
  <c r="M255" i="87"/>
  <c r="P255" i="87" s="1"/>
  <c r="M254" i="87"/>
  <c r="P254" i="87" s="1"/>
  <c r="M248" i="87"/>
  <c r="P248" i="87" s="1"/>
  <c r="M234" i="87"/>
  <c r="P234" i="87" s="1"/>
  <c r="M233" i="87"/>
  <c r="P233" i="87" s="1"/>
  <c r="M232" i="87"/>
  <c r="P232" i="87" s="1"/>
  <c r="M231" i="87"/>
  <c r="P231" i="87" s="1"/>
  <c r="M230" i="87"/>
  <c r="P230" i="87" s="1"/>
  <c r="M229" i="87"/>
  <c r="P229" i="87" s="1"/>
  <c r="M228" i="87"/>
  <c r="P228" i="87" s="1"/>
  <c r="M227" i="87"/>
  <c r="P227" i="87" s="1"/>
  <c r="M226" i="87"/>
  <c r="P226" i="87" s="1"/>
  <c r="M225" i="87"/>
  <c r="P225" i="87" s="1"/>
  <c r="M224" i="87"/>
  <c r="P224" i="87" s="1"/>
  <c r="M223" i="87"/>
  <c r="P223" i="87" s="1"/>
  <c r="M222" i="87"/>
  <c r="P222" i="87" s="1"/>
  <c r="M221" i="87"/>
  <c r="P221" i="87" s="1"/>
  <c r="M220" i="87"/>
  <c r="P220" i="87" s="1"/>
  <c r="M219" i="87"/>
  <c r="P219" i="87" s="1"/>
  <c r="M218" i="87"/>
  <c r="P218" i="87" s="1"/>
  <c r="M217" i="87"/>
  <c r="P217" i="87" s="1"/>
  <c r="M216" i="87"/>
  <c r="P216" i="87" s="1"/>
  <c r="M215" i="87"/>
  <c r="P215" i="87" s="1"/>
  <c r="M214" i="87"/>
  <c r="P214" i="87" s="1"/>
  <c r="M213" i="87"/>
  <c r="P213" i="87" s="1"/>
  <c r="M212" i="87"/>
  <c r="P212" i="87" s="1"/>
  <c r="M211" i="87"/>
  <c r="P211" i="87" s="1"/>
  <c r="M210" i="87"/>
  <c r="P210" i="87" s="1"/>
  <c r="M209" i="87"/>
  <c r="P209" i="87" s="1"/>
  <c r="M208" i="87"/>
  <c r="P208" i="87" s="1"/>
  <c r="M206" i="87"/>
  <c r="P206" i="87" s="1"/>
  <c r="M205" i="87"/>
  <c r="P205" i="87" s="1"/>
  <c r="M204" i="87"/>
  <c r="P204" i="87" s="1"/>
  <c r="M203" i="87"/>
  <c r="P203" i="87" s="1"/>
  <c r="M202" i="87"/>
  <c r="P202" i="87" s="1"/>
  <c r="M201" i="87"/>
  <c r="P201" i="87" s="1"/>
  <c r="M200" i="87"/>
  <c r="P200" i="87" s="1"/>
  <c r="M199" i="87"/>
  <c r="P199" i="87" s="1"/>
  <c r="M198" i="87"/>
  <c r="P198" i="87" s="1"/>
  <c r="M197" i="87"/>
  <c r="P197" i="87" s="1"/>
  <c r="M196" i="87"/>
  <c r="P196" i="87" s="1"/>
  <c r="M195" i="87"/>
  <c r="P195" i="87" s="1"/>
  <c r="M194" i="87"/>
  <c r="P194" i="87" s="1"/>
  <c r="M193" i="87"/>
  <c r="P193" i="87" s="1"/>
  <c r="M192" i="87"/>
  <c r="P192" i="87" s="1"/>
  <c r="M191" i="87"/>
  <c r="P191" i="87" s="1"/>
  <c r="M190" i="87"/>
  <c r="P190" i="87" s="1"/>
  <c r="M186" i="87"/>
  <c r="P186" i="87" s="1"/>
  <c r="M185" i="87"/>
  <c r="P185" i="87" s="1"/>
  <c r="M184" i="87"/>
  <c r="P184" i="87" s="1"/>
  <c r="M183" i="87"/>
  <c r="P183" i="87" s="1"/>
  <c r="M182" i="87"/>
  <c r="P182" i="87" s="1"/>
  <c r="M181" i="87"/>
  <c r="P181" i="87" s="1"/>
  <c r="M180" i="87"/>
  <c r="P180" i="87" s="1"/>
  <c r="M179" i="87"/>
  <c r="P179" i="87" s="1"/>
  <c r="M178" i="87"/>
  <c r="P178" i="87" s="1"/>
  <c r="M177" i="87"/>
  <c r="P177" i="87" s="1"/>
  <c r="M176" i="87"/>
  <c r="P176" i="87" s="1"/>
  <c r="M175" i="87"/>
  <c r="P175" i="87" s="1"/>
  <c r="M172" i="87"/>
  <c r="P172" i="87" s="1"/>
  <c r="M171" i="87"/>
  <c r="P171" i="87" s="1"/>
  <c r="M170" i="87"/>
  <c r="P170" i="87" s="1"/>
  <c r="M169" i="87"/>
  <c r="P169" i="87" s="1"/>
  <c r="M168" i="87"/>
  <c r="P168" i="87" s="1"/>
  <c r="M167" i="87"/>
  <c r="P167" i="87" s="1"/>
  <c r="M166" i="87"/>
  <c r="P166" i="87" s="1"/>
  <c r="M165" i="87"/>
  <c r="P165" i="87" s="1"/>
  <c r="M164" i="87"/>
  <c r="P164" i="87" s="1"/>
  <c r="M163" i="87"/>
  <c r="P163" i="87" s="1"/>
  <c r="M162" i="87"/>
  <c r="P162" i="87" s="1"/>
  <c r="M161" i="87"/>
  <c r="P161" i="87" s="1"/>
  <c r="M160" i="87"/>
  <c r="P160" i="87" s="1"/>
  <c r="M159" i="87"/>
  <c r="P159" i="87" s="1"/>
  <c r="M158" i="87"/>
  <c r="P158" i="87" s="1"/>
  <c r="M157" i="87"/>
  <c r="P157" i="87" s="1"/>
  <c r="M156" i="87"/>
  <c r="P156" i="87" s="1"/>
  <c r="M155" i="87"/>
  <c r="P155" i="87" s="1"/>
  <c r="M154" i="87"/>
  <c r="P154" i="87" s="1"/>
  <c r="M153" i="87"/>
  <c r="P153" i="87" s="1"/>
  <c r="M152" i="87"/>
  <c r="P152" i="87" s="1"/>
  <c r="M151" i="87"/>
  <c r="P151" i="87" s="1"/>
  <c r="M150" i="87"/>
  <c r="P150" i="87" s="1"/>
  <c r="M149" i="87"/>
  <c r="P149" i="87" s="1"/>
  <c r="M148" i="87"/>
  <c r="P148" i="87" s="1"/>
  <c r="M147" i="87"/>
  <c r="P147" i="87" s="1"/>
  <c r="M146" i="87"/>
  <c r="P146" i="87" s="1"/>
  <c r="M145" i="87"/>
  <c r="P145" i="87" s="1"/>
  <c r="M144" i="87"/>
  <c r="P144" i="87" s="1"/>
  <c r="M143" i="87"/>
  <c r="P143" i="87" s="1"/>
  <c r="M142" i="87"/>
  <c r="P142" i="87" s="1"/>
  <c r="M141" i="87"/>
  <c r="P141" i="87" s="1"/>
  <c r="M140" i="87"/>
  <c r="P140" i="87" s="1"/>
  <c r="M139" i="87"/>
  <c r="P139" i="87" s="1"/>
  <c r="M138" i="87"/>
  <c r="P138" i="87" s="1"/>
  <c r="M137" i="87"/>
  <c r="P137" i="87" s="1"/>
  <c r="M136" i="87"/>
  <c r="P136" i="87" s="1"/>
  <c r="M135" i="87"/>
  <c r="P135" i="87" s="1"/>
  <c r="M134" i="87"/>
  <c r="P134" i="87" s="1"/>
  <c r="M133" i="87"/>
  <c r="P133" i="87" s="1"/>
  <c r="M132" i="87"/>
  <c r="P132" i="87" s="1"/>
  <c r="M131" i="87"/>
  <c r="P131" i="87" s="1"/>
  <c r="M130" i="87"/>
  <c r="P130" i="87" s="1"/>
  <c r="M129" i="87"/>
  <c r="P129" i="87" s="1"/>
  <c r="M128" i="87"/>
  <c r="P128" i="87" s="1"/>
  <c r="M127" i="87"/>
  <c r="P127" i="87" s="1"/>
  <c r="M126" i="87"/>
  <c r="P126" i="87" s="1"/>
  <c r="M125" i="87"/>
  <c r="P125" i="87" s="1"/>
  <c r="M124" i="87"/>
  <c r="P124" i="87" s="1"/>
  <c r="M123" i="87"/>
  <c r="P123" i="87" s="1"/>
  <c r="M122" i="87"/>
  <c r="P122" i="87" s="1"/>
  <c r="M121" i="87"/>
  <c r="P121" i="87" s="1"/>
  <c r="M120" i="87"/>
  <c r="P120" i="87" s="1"/>
  <c r="M119" i="87"/>
  <c r="P119" i="87" s="1"/>
  <c r="M118" i="87"/>
  <c r="P118" i="87" s="1"/>
  <c r="M117" i="87"/>
  <c r="P117" i="87" s="1"/>
  <c r="M116" i="87"/>
  <c r="P116" i="87" s="1"/>
  <c r="M115" i="87"/>
  <c r="P115" i="87" s="1"/>
  <c r="M114" i="87"/>
  <c r="P114" i="87" s="1"/>
  <c r="M113" i="87"/>
  <c r="P113" i="87" s="1"/>
  <c r="M112" i="87"/>
  <c r="P112" i="87" s="1"/>
  <c r="M111" i="87"/>
  <c r="P111" i="87" s="1"/>
  <c r="M110" i="87"/>
  <c r="P110" i="87" s="1"/>
  <c r="M109" i="87"/>
  <c r="P109" i="87" s="1"/>
  <c r="M108" i="87"/>
  <c r="P108" i="87" s="1"/>
  <c r="M107" i="87"/>
  <c r="P107" i="87" s="1"/>
  <c r="M106" i="87"/>
  <c r="P106" i="87" s="1"/>
  <c r="M101" i="87"/>
  <c r="P101" i="87" s="1"/>
  <c r="M100" i="87"/>
  <c r="P100" i="87" s="1"/>
  <c r="M99" i="87"/>
  <c r="P99" i="87" s="1"/>
  <c r="M98" i="87"/>
  <c r="P98" i="87" s="1"/>
  <c r="M97" i="87"/>
  <c r="P97" i="87" s="1"/>
  <c r="M96" i="87"/>
  <c r="P96" i="87" s="1"/>
  <c r="M95" i="87"/>
  <c r="P95" i="87" s="1"/>
  <c r="M93" i="87"/>
  <c r="P93" i="87" s="1"/>
  <c r="M92" i="87"/>
  <c r="P92" i="87" s="1"/>
  <c r="M91" i="87"/>
  <c r="P91" i="87" s="1"/>
  <c r="M90" i="87"/>
  <c r="P90" i="87" s="1"/>
  <c r="M89" i="87"/>
  <c r="P89" i="87" s="1"/>
  <c r="M86" i="87"/>
  <c r="P86" i="87" s="1"/>
  <c r="M85" i="87"/>
  <c r="P85" i="87" s="1"/>
  <c r="M84" i="87"/>
  <c r="P84" i="87" s="1"/>
  <c r="M83" i="87"/>
  <c r="P83" i="87" s="1"/>
  <c r="M81" i="87"/>
  <c r="P81" i="87" s="1"/>
  <c r="M80" i="87"/>
  <c r="P80" i="87" s="1"/>
  <c r="M79" i="87"/>
  <c r="P79" i="87" s="1"/>
  <c r="M78" i="87"/>
  <c r="P78" i="87" s="1"/>
  <c r="M77" i="87"/>
  <c r="P77" i="87" s="1"/>
  <c r="M75" i="87"/>
  <c r="P75" i="87" s="1"/>
  <c r="M74" i="87"/>
  <c r="P74" i="87" s="1"/>
  <c r="M73" i="87"/>
  <c r="P73" i="87" s="1"/>
  <c r="M72" i="87"/>
  <c r="P72" i="87" s="1"/>
  <c r="M71" i="87"/>
  <c r="P71" i="87" s="1"/>
  <c r="M70" i="87"/>
  <c r="P70" i="87" s="1"/>
  <c r="M69" i="87"/>
  <c r="P69" i="87" s="1"/>
  <c r="M68" i="87"/>
  <c r="P68" i="87" s="1"/>
  <c r="M67" i="87"/>
  <c r="P67" i="87" s="1"/>
  <c r="M66" i="87"/>
  <c r="P66" i="87" s="1"/>
  <c r="M65" i="87"/>
  <c r="P65" i="87" s="1"/>
  <c r="M64" i="87"/>
  <c r="P64" i="87" s="1"/>
  <c r="M63" i="87"/>
  <c r="P63" i="87" s="1"/>
  <c r="M62" i="87"/>
  <c r="P62" i="87" s="1"/>
  <c r="M61" i="87"/>
  <c r="P61" i="87" s="1"/>
  <c r="M60" i="87"/>
  <c r="P60" i="87" s="1"/>
  <c r="M59" i="87"/>
  <c r="P59" i="87" s="1"/>
  <c r="M58" i="87"/>
  <c r="P58" i="87" s="1"/>
  <c r="M57" i="87"/>
  <c r="P57" i="87" s="1"/>
  <c r="M56" i="87"/>
  <c r="P56" i="87" s="1"/>
  <c r="M55" i="87"/>
  <c r="P55" i="87" s="1"/>
  <c r="M54" i="87"/>
  <c r="P54" i="87" s="1"/>
  <c r="M53" i="87"/>
  <c r="P53" i="87" s="1"/>
  <c r="M52" i="87"/>
  <c r="P52" i="87" s="1"/>
  <c r="M51" i="87"/>
  <c r="P51" i="87" s="1"/>
  <c r="M50" i="87"/>
  <c r="P50" i="87" s="1"/>
  <c r="M49" i="87"/>
  <c r="P49" i="87" s="1"/>
  <c r="M48" i="87"/>
  <c r="P48" i="87" s="1"/>
  <c r="M47" i="87"/>
  <c r="P47" i="87" s="1"/>
  <c r="M46" i="87"/>
  <c r="P46" i="87" s="1"/>
  <c r="M45" i="87"/>
  <c r="P45" i="87" s="1"/>
  <c r="M44" i="87"/>
  <c r="P44" i="87" s="1"/>
  <c r="M43" i="87"/>
  <c r="P43" i="87" s="1"/>
  <c r="M42" i="87"/>
  <c r="P42" i="87" s="1"/>
  <c r="M41" i="87"/>
  <c r="P41" i="87" s="1"/>
  <c r="M40" i="87"/>
  <c r="P40" i="87" s="1"/>
  <c r="M39" i="87"/>
  <c r="P39" i="87" s="1"/>
  <c r="M38" i="87"/>
  <c r="P38" i="87" s="1"/>
  <c r="M37" i="87"/>
  <c r="P37" i="87" s="1"/>
  <c r="M36" i="87"/>
  <c r="P36" i="87" s="1"/>
  <c r="M35" i="87"/>
  <c r="P35" i="87" s="1"/>
  <c r="M34" i="87"/>
  <c r="P34" i="87" s="1"/>
  <c r="M33" i="87"/>
  <c r="P33" i="87" s="1"/>
  <c r="M32" i="87"/>
  <c r="P32" i="87" s="1"/>
  <c r="M31" i="87"/>
  <c r="P31" i="87" s="1"/>
  <c r="M30" i="87"/>
  <c r="P30" i="87" s="1"/>
  <c r="M29" i="87"/>
  <c r="P29" i="87" s="1"/>
  <c r="M28" i="87"/>
  <c r="P28" i="87" s="1"/>
  <c r="M27" i="87"/>
  <c r="P27" i="87" s="1"/>
  <c r="M26" i="87"/>
  <c r="P26" i="87" s="1"/>
  <c r="M25" i="87"/>
  <c r="P25" i="87" s="1"/>
  <c r="M24" i="87"/>
  <c r="P24" i="87" s="1"/>
  <c r="M23" i="87"/>
  <c r="P23" i="87" s="1"/>
  <c r="M22" i="87"/>
  <c r="P22" i="87" s="1"/>
  <c r="M21" i="87"/>
  <c r="P21" i="87" s="1"/>
  <c r="M20" i="87"/>
  <c r="P20" i="87" s="1"/>
  <c r="M19" i="87"/>
  <c r="P19" i="87" s="1"/>
  <c r="M18" i="87"/>
  <c r="P18" i="87" s="1"/>
  <c r="M17" i="87"/>
  <c r="P17" i="87" s="1"/>
  <c r="M16" i="87"/>
  <c r="P16" i="87" s="1"/>
  <c r="M15" i="87"/>
  <c r="P15" i="87" s="1"/>
  <c r="M14" i="87"/>
  <c r="P14" i="87" s="1"/>
  <c r="M13" i="87"/>
  <c r="P13" i="87" s="1"/>
  <c r="M12" i="87"/>
  <c r="P12" i="87" s="1"/>
  <c r="M11" i="87"/>
  <c r="P11" i="87" s="1"/>
  <c r="M10" i="87"/>
  <c r="P10" i="87" s="1"/>
  <c r="M9" i="87"/>
  <c r="P9" i="87" s="1"/>
  <c r="M8" i="87"/>
  <c r="P8" i="87" s="1"/>
  <c r="M7" i="87"/>
  <c r="P7" i="87" s="1"/>
  <c r="M6" i="87"/>
  <c r="P6" i="87" s="1"/>
  <c r="M5" i="87"/>
  <c r="P5" i="87" s="1"/>
  <c r="M76" i="86"/>
  <c r="P76" i="86" s="1"/>
  <c r="M207" i="86"/>
  <c r="P207" i="86" s="1"/>
  <c r="M189" i="86"/>
  <c r="P189" i="86" s="1"/>
  <c r="M188" i="86"/>
  <c r="P188" i="86" s="1"/>
  <c r="M187" i="86"/>
  <c r="P187" i="86" s="1"/>
  <c r="M105" i="86"/>
  <c r="P105" i="86" s="1"/>
  <c r="M104" i="86"/>
  <c r="P104" i="86" s="1"/>
  <c r="M103" i="86"/>
  <c r="P103" i="86" s="1"/>
  <c r="M82" i="86"/>
  <c r="P82" i="86" s="1"/>
  <c r="M173" i="86"/>
  <c r="P173" i="86" s="1"/>
  <c r="M258" i="86"/>
  <c r="P258" i="86" s="1"/>
  <c r="M256" i="86"/>
  <c r="P256" i="86" s="1"/>
  <c r="M255" i="86"/>
  <c r="P255" i="86" s="1"/>
  <c r="M254" i="86"/>
  <c r="P254" i="86" s="1"/>
  <c r="M248" i="86"/>
  <c r="P248" i="86" s="1"/>
  <c r="M234" i="86"/>
  <c r="P234" i="86" s="1"/>
  <c r="M233" i="86"/>
  <c r="P233" i="86" s="1"/>
  <c r="M232" i="86"/>
  <c r="P232" i="86" s="1"/>
  <c r="M231" i="86"/>
  <c r="P231" i="86" s="1"/>
  <c r="M230" i="86"/>
  <c r="P230" i="86" s="1"/>
  <c r="M229" i="86"/>
  <c r="P229" i="86" s="1"/>
  <c r="M228" i="86"/>
  <c r="P228" i="86" s="1"/>
  <c r="M227" i="86"/>
  <c r="P227" i="86" s="1"/>
  <c r="M226" i="86"/>
  <c r="P226" i="86" s="1"/>
  <c r="M225" i="86"/>
  <c r="P225" i="86" s="1"/>
  <c r="M224" i="86"/>
  <c r="P224" i="86" s="1"/>
  <c r="M223" i="86"/>
  <c r="P223" i="86" s="1"/>
  <c r="M222" i="86"/>
  <c r="P222" i="86" s="1"/>
  <c r="M221" i="86"/>
  <c r="P221" i="86" s="1"/>
  <c r="M220" i="86"/>
  <c r="P220" i="86" s="1"/>
  <c r="M219" i="86"/>
  <c r="P219" i="86" s="1"/>
  <c r="M218" i="86"/>
  <c r="P218" i="86" s="1"/>
  <c r="M217" i="86"/>
  <c r="P217" i="86" s="1"/>
  <c r="M216" i="86"/>
  <c r="P216" i="86" s="1"/>
  <c r="M215" i="86"/>
  <c r="P215" i="86" s="1"/>
  <c r="M214" i="86"/>
  <c r="P214" i="86" s="1"/>
  <c r="M213" i="86"/>
  <c r="P213" i="86" s="1"/>
  <c r="M212" i="86"/>
  <c r="P212" i="86" s="1"/>
  <c r="M211" i="86"/>
  <c r="P211" i="86" s="1"/>
  <c r="M210" i="86"/>
  <c r="P210" i="86" s="1"/>
  <c r="M209" i="86"/>
  <c r="P209" i="86" s="1"/>
  <c r="M208" i="86"/>
  <c r="P208" i="86" s="1"/>
  <c r="M206" i="86"/>
  <c r="P206" i="86" s="1"/>
  <c r="M205" i="86"/>
  <c r="P205" i="86" s="1"/>
  <c r="M204" i="86"/>
  <c r="P204" i="86" s="1"/>
  <c r="M203" i="86"/>
  <c r="P203" i="86" s="1"/>
  <c r="M202" i="86"/>
  <c r="P202" i="86" s="1"/>
  <c r="M201" i="86"/>
  <c r="P201" i="86" s="1"/>
  <c r="M200" i="86"/>
  <c r="P200" i="86" s="1"/>
  <c r="M199" i="86"/>
  <c r="P199" i="86" s="1"/>
  <c r="M198" i="86"/>
  <c r="P198" i="86" s="1"/>
  <c r="M197" i="86"/>
  <c r="P197" i="86" s="1"/>
  <c r="M196" i="86"/>
  <c r="P196" i="86" s="1"/>
  <c r="M195" i="86"/>
  <c r="P195" i="86" s="1"/>
  <c r="M194" i="86"/>
  <c r="P194" i="86" s="1"/>
  <c r="M193" i="86"/>
  <c r="P193" i="86" s="1"/>
  <c r="M192" i="86"/>
  <c r="P192" i="86" s="1"/>
  <c r="M191" i="86"/>
  <c r="P191" i="86" s="1"/>
  <c r="M190" i="86"/>
  <c r="P190" i="86" s="1"/>
  <c r="M186" i="86"/>
  <c r="P186" i="86" s="1"/>
  <c r="M185" i="86"/>
  <c r="P185" i="86" s="1"/>
  <c r="M184" i="86"/>
  <c r="P184" i="86" s="1"/>
  <c r="M183" i="86"/>
  <c r="P183" i="86" s="1"/>
  <c r="M182" i="86"/>
  <c r="P182" i="86" s="1"/>
  <c r="M181" i="86"/>
  <c r="P181" i="86" s="1"/>
  <c r="M180" i="86"/>
  <c r="P180" i="86" s="1"/>
  <c r="M179" i="86"/>
  <c r="P179" i="86" s="1"/>
  <c r="M178" i="86"/>
  <c r="P178" i="86" s="1"/>
  <c r="M177" i="86"/>
  <c r="P177" i="86" s="1"/>
  <c r="M176" i="86"/>
  <c r="P176" i="86" s="1"/>
  <c r="M175" i="86"/>
  <c r="P175" i="86" s="1"/>
  <c r="M172" i="86"/>
  <c r="P172" i="86" s="1"/>
  <c r="M171" i="86"/>
  <c r="P171" i="86" s="1"/>
  <c r="M170" i="86"/>
  <c r="P170" i="86" s="1"/>
  <c r="M169" i="86"/>
  <c r="P169" i="86" s="1"/>
  <c r="M168" i="86"/>
  <c r="P168" i="86" s="1"/>
  <c r="M167" i="86"/>
  <c r="P167" i="86" s="1"/>
  <c r="M166" i="86"/>
  <c r="P166" i="86" s="1"/>
  <c r="M165" i="86"/>
  <c r="P165" i="86" s="1"/>
  <c r="M164" i="86"/>
  <c r="P164" i="86" s="1"/>
  <c r="M163" i="86"/>
  <c r="P163" i="86" s="1"/>
  <c r="M162" i="86"/>
  <c r="P162" i="86" s="1"/>
  <c r="M161" i="86"/>
  <c r="P161" i="86" s="1"/>
  <c r="M160" i="86"/>
  <c r="P160" i="86" s="1"/>
  <c r="M159" i="86"/>
  <c r="P159" i="86" s="1"/>
  <c r="M158" i="86"/>
  <c r="P158" i="86" s="1"/>
  <c r="M157" i="86"/>
  <c r="P157" i="86" s="1"/>
  <c r="M156" i="86"/>
  <c r="P156" i="86" s="1"/>
  <c r="M155" i="86"/>
  <c r="P155" i="86" s="1"/>
  <c r="M154" i="86"/>
  <c r="P154" i="86" s="1"/>
  <c r="M153" i="86"/>
  <c r="P153" i="86" s="1"/>
  <c r="M152" i="86"/>
  <c r="P152" i="86" s="1"/>
  <c r="M151" i="86"/>
  <c r="P151" i="86" s="1"/>
  <c r="M150" i="86"/>
  <c r="P150" i="86" s="1"/>
  <c r="M149" i="86"/>
  <c r="P149" i="86" s="1"/>
  <c r="M148" i="86"/>
  <c r="P148" i="86" s="1"/>
  <c r="M147" i="86"/>
  <c r="P147" i="86" s="1"/>
  <c r="M146" i="86"/>
  <c r="P146" i="86" s="1"/>
  <c r="M145" i="86"/>
  <c r="P145" i="86" s="1"/>
  <c r="M144" i="86"/>
  <c r="P144" i="86" s="1"/>
  <c r="M143" i="86"/>
  <c r="P143" i="86" s="1"/>
  <c r="M142" i="86"/>
  <c r="P142" i="86" s="1"/>
  <c r="M141" i="86"/>
  <c r="P141" i="86" s="1"/>
  <c r="M140" i="86"/>
  <c r="P140" i="86" s="1"/>
  <c r="M139" i="86"/>
  <c r="P139" i="86" s="1"/>
  <c r="M138" i="86"/>
  <c r="P138" i="86" s="1"/>
  <c r="M137" i="86"/>
  <c r="P137" i="86" s="1"/>
  <c r="M136" i="86"/>
  <c r="P136" i="86" s="1"/>
  <c r="M135" i="86"/>
  <c r="P135" i="86" s="1"/>
  <c r="M134" i="86"/>
  <c r="P134" i="86" s="1"/>
  <c r="M133" i="86"/>
  <c r="P133" i="86" s="1"/>
  <c r="M132" i="86"/>
  <c r="P132" i="86" s="1"/>
  <c r="M131" i="86"/>
  <c r="P131" i="86" s="1"/>
  <c r="M130" i="86"/>
  <c r="P130" i="86" s="1"/>
  <c r="M129" i="86"/>
  <c r="P129" i="86" s="1"/>
  <c r="M128" i="86"/>
  <c r="P128" i="86" s="1"/>
  <c r="M127" i="86"/>
  <c r="P127" i="86" s="1"/>
  <c r="M126" i="86"/>
  <c r="P126" i="86" s="1"/>
  <c r="M125" i="86"/>
  <c r="P125" i="86" s="1"/>
  <c r="M124" i="86"/>
  <c r="P124" i="86" s="1"/>
  <c r="M123" i="86"/>
  <c r="P123" i="86" s="1"/>
  <c r="M122" i="86"/>
  <c r="P122" i="86" s="1"/>
  <c r="M121" i="86"/>
  <c r="P121" i="86" s="1"/>
  <c r="M120" i="86"/>
  <c r="P120" i="86" s="1"/>
  <c r="M119" i="86"/>
  <c r="P119" i="86" s="1"/>
  <c r="M118" i="86"/>
  <c r="P118" i="86" s="1"/>
  <c r="M117" i="86"/>
  <c r="P117" i="86" s="1"/>
  <c r="M116" i="86"/>
  <c r="P116" i="86" s="1"/>
  <c r="M115" i="86"/>
  <c r="P115" i="86" s="1"/>
  <c r="M114" i="86"/>
  <c r="P114" i="86" s="1"/>
  <c r="M113" i="86"/>
  <c r="P113" i="86" s="1"/>
  <c r="M112" i="86"/>
  <c r="P112" i="86" s="1"/>
  <c r="M111" i="86"/>
  <c r="P111" i="86" s="1"/>
  <c r="M110" i="86"/>
  <c r="P110" i="86" s="1"/>
  <c r="M109" i="86"/>
  <c r="P109" i="86" s="1"/>
  <c r="M108" i="86"/>
  <c r="P108" i="86" s="1"/>
  <c r="M107" i="86"/>
  <c r="P107" i="86" s="1"/>
  <c r="M106" i="86"/>
  <c r="P106" i="86" s="1"/>
  <c r="M101" i="86"/>
  <c r="P101" i="86" s="1"/>
  <c r="M100" i="86"/>
  <c r="P100" i="86" s="1"/>
  <c r="M99" i="86"/>
  <c r="P99" i="86" s="1"/>
  <c r="M98" i="86"/>
  <c r="P98" i="86" s="1"/>
  <c r="M97" i="86"/>
  <c r="P97" i="86" s="1"/>
  <c r="M96" i="86"/>
  <c r="P96" i="86" s="1"/>
  <c r="M95" i="86"/>
  <c r="P95" i="86" s="1"/>
  <c r="M93" i="86"/>
  <c r="P93" i="86" s="1"/>
  <c r="M92" i="86"/>
  <c r="P92" i="86" s="1"/>
  <c r="M91" i="86"/>
  <c r="P91" i="86" s="1"/>
  <c r="M90" i="86"/>
  <c r="P90" i="86" s="1"/>
  <c r="M89" i="86"/>
  <c r="P89" i="86" s="1"/>
  <c r="M86" i="86"/>
  <c r="P86" i="86" s="1"/>
  <c r="M85" i="86"/>
  <c r="P85" i="86" s="1"/>
  <c r="M84" i="86"/>
  <c r="P84" i="86" s="1"/>
  <c r="M83" i="86"/>
  <c r="P83" i="86" s="1"/>
  <c r="M81" i="86"/>
  <c r="P81" i="86" s="1"/>
  <c r="M80" i="86"/>
  <c r="P80" i="86" s="1"/>
  <c r="M79" i="86"/>
  <c r="P79" i="86" s="1"/>
  <c r="M78" i="86"/>
  <c r="P78" i="86" s="1"/>
  <c r="M77" i="86"/>
  <c r="P77" i="86" s="1"/>
  <c r="M75" i="86"/>
  <c r="P75" i="86" s="1"/>
  <c r="M74" i="86"/>
  <c r="P74" i="86" s="1"/>
  <c r="M73" i="86"/>
  <c r="P73" i="86" s="1"/>
  <c r="M72" i="86"/>
  <c r="P72" i="86" s="1"/>
  <c r="M71" i="86"/>
  <c r="P71" i="86" s="1"/>
  <c r="M70" i="86"/>
  <c r="P70" i="86" s="1"/>
  <c r="M69" i="86"/>
  <c r="P69" i="86" s="1"/>
  <c r="M68" i="86"/>
  <c r="P68" i="86" s="1"/>
  <c r="M67" i="86"/>
  <c r="P67" i="86" s="1"/>
  <c r="M66" i="86"/>
  <c r="P66" i="86" s="1"/>
  <c r="M65" i="86"/>
  <c r="P65" i="86" s="1"/>
  <c r="M64" i="86"/>
  <c r="P64" i="86" s="1"/>
  <c r="M63" i="86"/>
  <c r="P63" i="86" s="1"/>
  <c r="M62" i="86"/>
  <c r="P62" i="86" s="1"/>
  <c r="M61" i="86"/>
  <c r="P61" i="86" s="1"/>
  <c r="M60" i="86"/>
  <c r="P60" i="86" s="1"/>
  <c r="M59" i="86"/>
  <c r="P59" i="86" s="1"/>
  <c r="M58" i="86"/>
  <c r="P58" i="86" s="1"/>
  <c r="M57" i="86"/>
  <c r="P57" i="86" s="1"/>
  <c r="M56" i="86"/>
  <c r="P56" i="86" s="1"/>
  <c r="M55" i="86"/>
  <c r="P55" i="86" s="1"/>
  <c r="M54" i="86"/>
  <c r="P54" i="86" s="1"/>
  <c r="M53" i="86"/>
  <c r="P53" i="86" s="1"/>
  <c r="M52" i="86"/>
  <c r="P52" i="86" s="1"/>
  <c r="M51" i="86"/>
  <c r="P51" i="86" s="1"/>
  <c r="M50" i="86"/>
  <c r="P50" i="86" s="1"/>
  <c r="M49" i="86"/>
  <c r="P49" i="86" s="1"/>
  <c r="M48" i="86"/>
  <c r="P48" i="86" s="1"/>
  <c r="M47" i="86"/>
  <c r="P47" i="86" s="1"/>
  <c r="M46" i="86"/>
  <c r="P46" i="86" s="1"/>
  <c r="M45" i="86"/>
  <c r="P45" i="86" s="1"/>
  <c r="M44" i="86"/>
  <c r="P44" i="86" s="1"/>
  <c r="M43" i="86"/>
  <c r="P43" i="86" s="1"/>
  <c r="M42" i="86"/>
  <c r="P42" i="86" s="1"/>
  <c r="M41" i="86"/>
  <c r="P41" i="86" s="1"/>
  <c r="M40" i="86"/>
  <c r="P40" i="86" s="1"/>
  <c r="M39" i="86"/>
  <c r="P39" i="86" s="1"/>
  <c r="M38" i="86"/>
  <c r="P38" i="86" s="1"/>
  <c r="M37" i="86"/>
  <c r="P37" i="86" s="1"/>
  <c r="M36" i="86"/>
  <c r="P36" i="86" s="1"/>
  <c r="M35" i="86"/>
  <c r="P35" i="86" s="1"/>
  <c r="M34" i="86"/>
  <c r="P34" i="86" s="1"/>
  <c r="M33" i="86"/>
  <c r="P33" i="86" s="1"/>
  <c r="M32" i="86"/>
  <c r="P32" i="86" s="1"/>
  <c r="M31" i="86"/>
  <c r="P31" i="86" s="1"/>
  <c r="M30" i="86"/>
  <c r="P30" i="86" s="1"/>
  <c r="M29" i="86"/>
  <c r="P29" i="86" s="1"/>
  <c r="M28" i="86"/>
  <c r="P28" i="86" s="1"/>
  <c r="M27" i="86"/>
  <c r="P27" i="86" s="1"/>
  <c r="M26" i="86"/>
  <c r="P26" i="86" s="1"/>
  <c r="M25" i="86"/>
  <c r="P25" i="86" s="1"/>
  <c r="M24" i="86"/>
  <c r="P24" i="86" s="1"/>
  <c r="M23" i="86"/>
  <c r="P23" i="86" s="1"/>
  <c r="M22" i="86"/>
  <c r="P22" i="86" s="1"/>
  <c r="M21" i="86"/>
  <c r="P21" i="86" s="1"/>
  <c r="M20" i="86"/>
  <c r="P20" i="86" s="1"/>
  <c r="M19" i="86"/>
  <c r="P19" i="86" s="1"/>
  <c r="M18" i="86"/>
  <c r="P18" i="86" s="1"/>
  <c r="M17" i="86"/>
  <c r="P17" i="86" s="1"/>
  <c r="M16" i="86"/>
  <c r="P16" i="86" s="1"/>
  <c r="M15" i="86"/>
  <c r="P15" i="86" s="1"/>
  <c r="M14" i="86"/>
  <c r="P14" i="86" s="1"/>
  <c r="M13" i="86"/>
  <c r="P13" i="86" s="1"/>
  <c r="M12" i="86"/>
  <c r="P12" i="86" s="1"/>
  <c r="M11" i="86"/>
  <c r="P11" i="86" s="1"/>
  <c r="M10" i="86"/>
  <c r="P10" i="86" s="1"/>
  <c r="M9" i="86"/>
  <c r="P9" i="86" s="1"/>
  <c r="M8" i="86"/>
  <c r="P8" i="86" s="1"/>
  <c r="M7" i="86"/>
  <c r="P7" i="86" s="1"/>
  <c r="M6" i="86"/>
  <c r="P6" i="86" s="1"/>
  <c r="M5" i="86"/>
  <c r="P5" i="86" s="1"/>
  <c r="M76" i="85"/>
  <c r="P76" i="85" s="1"/>
  <c r="M207" i="85"/>
  <c r="P207" i="85" s="1"/>
  <c r="M189" i="85"/>
  <c r="P189" i="85" s="1"/>
  <c r="M188" i="85"/>
  <c r="P188" i="85" s="1"/>
  <c r="M187" i="85"/>
  <c r="P187" i="85" s="1"/>
  <c r="M105" i="85"/>
  <c r="P105" i="85" s="1"/>
  <c r="M104" i="85"/>
  <c r="P104" i="85" s="1"/>
  <c r="M103" i="85"/>
  <c r="P103" i="85" s="1"/>
  <c r="M82" i="85"/>
  <c r="P82" i="85" s="1"/>
  <c r="M173" i="85"/>
  <c r="P173" i="85" s="1"/>
  <c r="M258" i="85"/>
  <c r="P258" i="85" s="1"/>
  <c r="M256" i="85"/>
  <c r="P256" i="85" s="1"/>
  <c r="M255" i="85"/>
  <c r="P255" i="85" s="1"/>
  <c r="M254" i="85"/>
  <c r="P254" i="85" s="1"/>
  <c r="M248" i="85"/>
  <c r="P248" i="85" s="1"/>
  <c r="M234" i="85"/>
  <c r="P234" i="85" s="1"/>
  <c r="M233" i="85"/>
  <c r="P233" i="85" s="1"/>
  <c r="M232" i="85"/>
  <c r="P232" i="85" s="1"/>
  <c r="M231" i="85"/>
  <c r="P231" i="85" s="1"/>
  <c r="M230" i="85"/>
  <c r="P230" i="85" s="1"/>
  <c r="M229" i="85"/>
  <c r="P229" i="85" s="1"/>
  <c r="M228" i="85"/>
  <c r="P228" i="85" s="1"/>
  <c r="M227" i="85"/>
  <c r="P227" i="85" s="1"/>
  <c r="M226" i="85"/>
  <c r="P226" i="85" s="1"/>
  <c r="M225" i="85"/>
  <c r="P225" i="85" s="1"/>
  <c r="M224" i="85"/>
  <c r="P224" i="85" s="1"/>
  <c r="M223" i="85"/>
  <c r="P223" i="85" s="1"/>
  <c r="M222" i="85"/>
  <c r="P222" i="85" s="1"/>
  <c r="M221" i="85"/>
  <c r="P221" i="85" s="1"/>
  <c r="M220" i="85"/>
  <c r="P220" i="85" s="1"/>
  <c r="M219" i="85"/>
  <c r="P219" i="85" s="1"/>
  <c r="M218" i="85"/>
  <c r="P218" i="85" s="1"/>
  <c r="M217" i="85"/>
  <c r="P217" i="85" s="1"/>
  <c r="M216" i="85"/>
  <c r="P216" i="85" s="1"/>
  <c r="M215" i="85"/>
  <c r="P215" i="85" s="1"/>
  <c r="M214" i="85"/>
  <c r="P214" i="85" s="1"/>
  <c r="M213" i="85"/>
  <c r="P213" i="85" s="1"/>
  <c r="M212" i="85"/>
  <c r="P212" i="85" s="1"/>
  <c r="M211" i="85"/>
  <c r="P211" i="85" s="1"/>
  <c r="M210" i="85"/>
  <c r="P210" i="85" s="1"/>
  <c r="M209" i="85"/>
  <c r="P209" i="85" s="1"/>
  <c r="M208" i="85"/>
  <c r="P208" i="85" s="1"/>
  <c r="M206" i="85"/>
  <c r="P206" i="85" s="1"/>
  <c r="M205" i="85"/>
  <c r="P205" i="85" s="1"/>
  <c r="M204" i="85"/>
  <c r="P204" i="85" s="1"/>
  <c r="M203" i="85"/>
  <c r="P203" i="85" s="1"/>
  <c r="M202" i="85"/>
  <c r="P202" i="85" s="1"/>
  <c r="M201" i="85"/>
  <c r="P201" i="85" s="1"/>
  <c r="M200" i="85"/>
  <c r="P200" i="85" s="1"/>
  <c r="M199" i="85"/>
  <c r="P199" i="85" s="1"/>
  <c r="M198" i="85"/>
  <c r="P198" i="85" s="1"/>
  <c r="M197" i="85"/>
  <c r="P197" i="85" s="1"/>
  <c r="M196" i="85"/>
  <c r="P196" i="85" s="1"/>
  <c r="M195" i="85"/>
  <c r="P195" i="85" s="1"/>
  <c r="M194" i="85"/>
  <c r="P194" i="85" s="1"/>
  <c r="M193" i="85"/>
  <c r="P193" i="85" s="1"/>
  <c r="M192" i="85"/>
  <c r="P192" i="85" s="1"/>
  <c r="M191" i="85"/>
  <c r="P191" i="85" s="1"/>
  <c r="M190" i="85"/>
  <c r="P190" i="85" s="1"/>
  <c r="M186" i="85"/>
  <c r="P186" i="85" s="1"/>
  <c r="M185" i="85"/>
  <c r="P185" i="85" s="1"/>
  <c r="M184" i="85"/>
  <c r="P184" i="85" s="1"/>
  <c r="M183" i="85"/>
  <c r="P183" i="85" s="1"/>
  <c r="M182" i="85"/>
  <c r="P182" i="85" s="1"/>
  <c r="M181" i="85"/>
  <c r="P181" i="85" s="1"/>
  <c r="M180" i="85"/>
  <c r="P180" i="85" s="1"/>
  <c r="M179" i="85"/>
  <c r="P179" i="85" s="1"/>
  <c r="M178" i="85"/>
  <c r="P178" i="85" s="1"/>
  <c r="M177" i="85"/>
  <c r="P177" i="85" s="1"/>
  <c r="M176" i="85"/>
  <c r="P176" i="85" s="1"/>
  <c r="M175" i="85"/>
  <c r="P175" i="85" s="1"/>
  <c r="M172" i="85"/>
  <c r="P172" i="85" s="1"/>
  <c r="M171" i="85"/>
  <c r="P171" i="85" s="1"/>
  <c r="M170" i="85"/>
  <c r="P170" i="85" s="1"/>
  <c r="M169" i="85"/>
  <c r="P169" i="85" s="1"/>
  <c r="M168" i="85"/>
  <c r="P168" i="85" s="1"/>
  <c r="M167" i="85"/>
  <c r="P167" i="85" s="1"/>
  <c r="M166" i="85"/>
  <c r="P166" i="85" s="1"/>
  <c r="M165" i="85"/>
  <c r="P165" i="85" s="1"/>
  <c r="M164" i="85"/>
  <c r="P164" i="85" s="1"/>
  <c r="M163" i="85"/>
  <c r="P163" i="85" s="1"/>
  <c r="M162" i="85"/>
  <c r="P162" i="85" s="1"/>
  <c r="M161" i="85"/>
  <c r="P161" i="85" s="1"/>
  <c r="M160" i="85"/>
  <c r="P160" i="85" s="1"/>
  <c r="M159" i="85"/>
  <c r="P159" i="85" s="1"/>
  <c r="M158" i="85"/>
  <c r="P158" i="85" s="1"/>
  <c r="M157" i="85"/>
  <c r="P157" i="85" s="1"/>
  <c r="M156" i="85"/>
  <c r="P156" i="85" s="1"/>
  <c r="M155" i="85"/>
  <c r="P155" i="85" s="1"/>
  <c r="M154" i="85"/>
  <c r="P154" i="85" s="1"/>
  <c r="M153" i="85"/>
  <c r="P153" i="85" s="1"/>
  <c r="M152" i="85"/>
  <c r="P152" i="85" s="1"/>
  <c r="M151" i="85"/>
  <c r="P151" i="85" s="1"/>
  <c r="M150" i="85"/>
  <c r="P150" i="85" s="1"/>
  <c r="M149" i="85"/>
  <c r="P149" i="85" s="1"/>
  <c r="M148" i="85"/>
  <c r="P148" i="85" s="1"/>
  <c r="M147" i="85"/>
  <c r="P147" i="85" s="1"/>
  <c r="M146" i="85"/>
  <c r="P146" i="85" s="1"/>
  <c r="M145" i="85"/>
  <c r="P145" i="85" s="1"/>
  <c r="M144" i="85"/>
  <c r="P144" i="85" s="1"/>
  <c r="M143" i="85"/>
  <c r="P143" i="85" s="1"/>
  <c r="M142" i="85"/>
  <c r="P142" i="85" s="1"/>
  <c r="M141" i="85"/>
  <c r="P141" i="85" s="1"/>
  <c r="M140" i="85"/>
  <c r="P140" i="85" s="1"/>
  <c r="M139" i="85"/>
  <c r="P139" i="85" s="1"/>
  <c r="M138" i="85"/>
  <c r="P138" i="85" s="1"/>
  <c r="M137" i="85"/>
  <c r="P137" i="85" s="1"/>
  <c r="M136" i="85"/>
  <c r="P136" i="85" s="1"/>
  <c r="M135" i="85"/>
  <c r="P135" i="85" s="1"/>
  <c r="M134" i="85"/>
  <c r="P134" i="85" s="1"/>
  <c r="M133" i="85"/>
  <c r="P133" i="85" s="1"/>
  <c r="M132" i="85"/>
  <c r="P132" i="85" s="1"/>
  <c r="M131" i="85"/>
  <c r="P131" i="85" s="1"/>
  <c r="M130" i="85"/>
  <c r="P130" i="85" s="1"/>
  <c r="M129" i="85"/>
  <c r="P129" i="85" s="1"/>
  <c r="M128" i="85"/>
  <c r="P128" i="85" s="1"/>
  <c r="M127" i="85"/>
  <c r="P127" i="85" s="1"/>
  <c r="M126" i="85"/>
  <c r="P126" i="85" s="1"/>
  <c r="M125" i="85"/>
  <c r="P125" i="85" s="1"/>
  <c r="M124" i="85"/>
  <c r="P124" i="85" s="1"/>
  <c r="M123" i="85"/>
  <c r="P123" i="85" s="1"/>
  <c r="M122" i="85"/>
  <c r="P122" i="85" s="1"/>
  <c r="M121" i="85"/>
  <c r="P121" i="85" s="1"/>
  <c r="M120" i="85"/>
  <c r="P120" i="85" s="1"/>
  <c r="M119" i="85"/>
  <c r="P119" i="85" s="1"/>
  <c r="M118" i="85"/>
  <c r="P118" i="85" s="1"/>
  <c r="M117" i="85"/>
  <c r="P117" i="85" s="1"/>
  <c r="M116" i="85"/>
  <c r="P116" i="85" s="1"/>
  <c r="M115" i="85"/>
  <c r="P115" i="85" s="1"/>
  <c r="M114" i="85"/>
  <c r="P114" i="85" s="1"/>
  <c r="M113" i="85"/>
  <c r="P113" i="85" s="1"/>
  <c r="M112" i="85"/>
  <c r="P112" i="85" s="1"/>
  <c r="M111" i="85"/>
  <c r="P111" i="85" s="1"/>
  <c r="M110" i="85"/>
  <c r="P110" i="85" s="1"/>
  <c r="M109" i="85"/>
  <c r="P109" i="85" s="1"/>
  <c r="M108" i="85"/>
  <c r="P108" i="85" s="1"/>
  <c r="M107" i="85"/>
  <c r="P107" i="85" s="1"/>
  <c r="M106" i="85"/>
  <c r="P106" i="85" s="1"/>
  <c r="M101" i="85"/>
  <c r="P101" i="85" s="1"/>
  <c r="M100" i="85"/>
  <c r="P100" i="85" s="1"/>
  <c r="M99" i="85"/>
  <c r="P99" i="85" s="1"/>
  <c r="M98" i="85"/>
  <c r="P98" i="85" s="1"/>
  <c r="M97" i="85"/>
  <c r="P97" i="85" s="1"/>
  <c r="M96" i="85"/>
  <c r="P96" i="85" s="1"/>
  <c r="M95" i="85"/>
  <c r="P95" i="85" s="1"/>
  <c r="M93" i="85"/>
  <c r="P93" i="85" s="1"/>
  <c r="M92" i="85"/>
  <c r="P92" i="85" s="1"/>
  <c r="M91" i="85"/>
  <c r="P91" i="85" s="1"/>
  <c r="M90" i="85"/>
  <c r="P90" i="85" s="1"/>
  <c r="M89" i="85"/>
  <c r="P89" i="85" s="1"/>
  <c r="M86" i="85"/>
  <c r="P86" i="85" s="1"/>
  <c r="M85" i="85"/>
  <c r="P85" i="85" s="1"/>
  <c r="M84" i="85"/>
  <c r="P84" i="85" s="1"/>
  <c r="M83" i="85"/>
  <c r="P83" i="85" s="1"/>
  <c r="M81" i="85"/>
  <c r="P81" i="85" s="1"/>
  <c r="M80" i="85"/>
  <c r="P80" i="85" s="1"/>
  <c r="M79" i="85"/>
  <c r="P79" i="85" s="1"/>
  <c r="M78" i="85"/>
  <c r="P78" i="85" s="1"/>
  <c r="M77" i="85"/>
  <c r="P77" i="85" s="1"/>
  <c r="M75" i="85"/>
  <c r="P75" i="85" s="1"/>
  <c r="M74" i="85"/>
  <c r="P74" i="85" s="1"/>
  <c r="M73" i="85"/>
  <c r="P73" i="85" s="1"/>
  <c r="M72" i="85"/>
  <c r="P72" i="85" s="1"/>
  <c r="M71" i="85"/>
  <c r="P71" i="85" s="1"/>
  <c r="M70" i="85"/>
  <c r="P70" i="85" s="1"/>
  <c r="M69" i="85"/>
  <c r="P69" i="85" s="1"/>
  <c r="M68" i="85"/>
  <c r="P68" i="85" s="1"/>
  <c r="M67" i="85"/>
  <c r="P67" i="85" s="1"/>
  <c r="M66" i="85"/>
  <c r="P66" i="85" s="1"/>
  <c r="M65" i="85"/>
  <c r="P65" i="85" s="1"/>
  <c r="M64" i="85"/>
  <c r="P64" i="85" s="1"/>
  <c r="M63" i="85"/>
  <c r="P63" i="85" s="1"/>
  <c r="M62" i="85"/>
  <c r="P62" i="85" s="1"/>
  <c r="M61" i="85"/>
  <c r="P61" i="85" s="1"/>
  <c r="M60" i="85"/>
  <c r="P60" i="85" s="1"/>
  <c r="M59" i="85"/>
  <c r="P59" i="85" s="1"/>
  <c r="M58" i="85"/>
  <c r="P58" i="85" s="1"/>
  <c r="M57" i="85"/>
  <c r="P57" i="85" s="1"/>
  <c r="M56" i="85"/>
  <c r="P56" i="85" s="1"/>
  <c r="M55" i="85"/>
  <c r="P55" i="85" s="1"/>
  <c r="M54" i="85"/>
  <c r="P54" i="85" s="1"/>
  <c r="M53" i="85"/>
  <c r="P53" i="85" s="1"/>
  <c r="M52" i="85"/>
  <c r="P52" i="85" s="1"/>
  <c r="M51" i="85"/>
  <c r="P51" i="85" s="1"/>
  <c r="M50" i="85"/>
  <c r="P50" i="85" s="1"/>
  <c r="M49" i="85"/>
  <c r="P49" i="85" s="1"/>
  <c r="M48" i="85"/>
  <c r="P48" i="85" s="1"/>
  <c r="M47" i="85"/>
  <c r="P47" i="85" s="1"/>
  <c r="M46" i="85"/>
  <c r="P46" i="85" s="1"/>
  <c r="M45" i="85"/>
  <c r="P45" i="85" s="1"/>
  <c r="M44" i="85"/>
  <c r="P44" i="85" s="1"/>
  <c r="M43" i="85"/>
  <c r="P43" i="85" s="1"/>
  <c r="M42" i="85"/>
  <c r="P42" i="85" s="1"/>
  <c r="M41" i="85"/>
  <c r="P41" i="85" s="1"/>
  <c r="M40" i="85"/>
  <c r="P40" i="85" s="1"/>
  <c r="M39" i="85"/>
  <c r="P39" i="85" s="1"/>
  <c r="M38" i="85"/>
  <c r="P38" i="85" s="1"/>
  <c r="M37" i="85"/>
  <c r="P37" i="85" s="1"/>
  <c r="M36" i="85"/>
  <c r="P36" i="85" s="1"/>
  <c r="M35" i="85"/>
  <c r="P35" i="85" s="1"/>
  <c r="M34" i="85"/>
  <c r="P34" i="85" s="1"/>
  <c r="M33" i="85"/>
  <c r="P33" i="85" s="1"/>
  <c r="M32" i="85"/>
  <c r="P32" i="85" s="1"/>
  <c r="M31" i="85"/>
  <c r="P31" i="85" s="1"/>
  <c r="M30" i="85"/>
  <c r="P30" i="85" s="1"/>
  <c r="M29" i="85"/>
  <c r="P29" i="85" s="1"/>
  <c r="M28" i="85"/>
  <c r="P28" i="85" s="1"/>
  <c r="M27" i="85"/>
  <c r="P27" i="85" s="1"/>
  <c r="M26" i="85"/>
  <c r="P26" i="85" s="1"/>
  <c r="M25" i="85"/>
  <c r="P25" i="85" s="1"/>
  <c r="M24" i="85"/>
  <c r="P24" i="85" s="1"/>
  <c r="M23" i="85"/>
  <c r="P23" i="85" s="1"/>
  <c r="M22" i="85"/>
  <c r="P22" i="85" s="1"/>
  <c r="M21" i="85"/>
  <c r="P21" i="85" s="1"/>
  <c r="M20" i="85"/>
  <c r="P20" i="85" s="1"/>
  <c r="M19" i="85"/>
  <c r="P19" i="85" s="1"/>
  <c r="M18" i="85"/>
  <c r="P18" i="85" s="1"/>
  <c r="M17" i="85"/>
  <c r="P17" i="85" s="1"/>
  <c r="M16" i="85"/>
  <c r="P16" i="85" s="1"/>
  <c r="M15" i="85"/>
  <c r="P15" i="85" s="1"/>
  <c r="M14" i="85"/>
  <c r="P14" i="85" s="1"/>
  <c r="M13" i="85"/>
  <c r="P13" i="85" s="1"/>
  <c r="M12" i="85"/>
  <c r="P12" i="85" s="1"/>
  <c r="M11" i="85"/>
  <c r="P11" i="85" s="1"/>
  <c r="M10" i="85"/>
  <c r="P10" i="85" s="1"/>
  <c r="M9" i="85"/>
  <c r="P9" i="85" s="1"/>
  <c r="M8" i="85"/>
  <c r="P8" i="85" s="1"/>
  <c r="M7" i="85"/>
  <c r="P7" i="85" s="1"/>
  <c r="M6" i="85"/>
  <c r="P6" i="85" s="1"/>
  <c r="M5" i="85"/>
  <c r="P5" i="85" s="1"/>
  <c r="M76" i="84"/>
  <c r="P76" i="84" s="1"/>
  <c r="M207" i="84"/>
  <c r="P207" i="84" s="1"/>
  <c r="M189" i="84"/>
  <c r="P189" i="84" s="1"/>
  <c r="M188" i="84"/>
  <c r="P188" i="84" s="1"/>
  <c r="M187" i="84"/>
  <c r="P187" i="84" s="1"/>
  <c r="M105" i="84"/>
  <c r="P105" i="84" s="1"/>
  <c r="M104" i="84"/>
  <c r="P104" i="84" s="1"/>
  <c r="M103" i="84"/>
  <c r="P103" i="84" s="1"/>
  <c r="M82" i="84"/>
  <c r="P82" i="84" s="1"/>
  <c r="M173" i="84"/>
  <c r="P173" i="84" s="1"/>
  <c r="M258" i="84"/>
  <c r="P258" i="84" s="1"/>
  <c r="M256" i="84"/>
  <c r="P256" i="84" s="1"/>
  <c r="M255" i="84"/>
  <c r="P255" i="84" s="1"/>
  <c r="M254" i="84"/>
  <c r="P254" i="84" s="1"/>
  <c r="M248" i="84"/>
  <c r="P248" i="84" s="1"/>
  <c r="M234" i="84"/>
  <c r="P234" i="84" s="1"/>
  <c r="M233" i="84"/>
  <c r="P233" i="84" s="1"/>
  <c r="M232" i="84"/>
  <c r="P232" i="84" s="1"/>
  <c r="M231" i="84"/>
  <c r="P231" i="84" s="1"/>
  <c r="M230" i="84"/>
  <c r="P230" i="84" s="1"/>
  <c r="M229" i="84"/>
  <c r="P229" i="84" s="1"/>
  <c r="M228" i="84"/>
  <c r="P228" i="84" s="1"/>
  <c r="M227" i="84"/>
  <c r="P227" i="84" s="1"/>
  <c r="M226" i="84"/>
  <c r="P226" i="84" s="1"/>
  <c r="M225" i="84"/>
  <c r="P225" i="84" s="1"/>
  <c r="M224" i="84"/>
  <c r="P224" i="84" s="1"/>
  <c r="M223" i="84"/>
  <c r="P223" i="84" s="1"/>
  <c r="M222" i="84"/>
  <c r="P222" i="84" s="1"/>
  <c r="M221" i="84"/>
  <c r="P221" i="84" s="1"/>
  <c r="M220" i="84"/>
  <c r="P220" i="84" s="1"/>
  <c r="M219" i="84"/>
  <c r="P219" i="84" s="1"/>
  <c r="M218" i="84"/>
  <c r="P218" i="84" s="1"/>
  <c r="M217" i="84"/>
  <c r="P217" i="84" s="1"/>
  <c r="M216" i="84"/>
  <c r="P216" i="84" s="1"/>
  <c r="M215" i="84"/>
  <c r="P215" i="84" s="1"/>
  <c r="M214" i="84"/>
  <c r="P214" i="84" s="1"/>
  <c r="M213" i="84"/>
  <c r="P213" i="84" s="1"/>
  <c r="M212" i="84"/>
  <c r="P212" i="84" s="1"/>
  <c r="M211" i="84"/>
  <c r="P211" i="84" s="1"/>
  <c r="M210" i="84"/>
  <c r="P210" i="84" s="1"/>
  <c r="M209" i="84"/>
  <c r="P209" i="84" s="1"/>
  <c r="M208" i="84"/>
  <c r="P208" i="84" s="1"/>
  <c r="M206" i="84"/>
  <c r="P206" i="84" s="1"/>
  <c r="M205" i="84"/>
  <c r="P205" i="84" s="1"/>
  <c r="M204" i="84"/>
  <c r="P204" i="84" s="1"/>
  <c r="M203" i="84"/>
  <c r="P203" i="84" s="1"/>
  <c r="M202" i="84"/>
  <c r="P202" i="84" s="1"/>
  <c r="M201" i="84"/>
  <c r="P201" i="84" s="1"/>
  <c r="M200" i="84"/>
  <c r="P200" i="84" s="1"/>
  <c r="M199" i="84"/>
  <c r="P199" i="84" s="1"/>
  <c r="M198" i="84"/>
  <c r="P198" i="84" s="1"/>
  <c r="M197" i="84"/>
  <c r="P197" i="84" s="1"/>
  <c r="M196" i="84"/>
  <c r="P196" i="84" s="1"/>
  <c r="M195" i="84"/>
  <c r="P195" i="84" s="1"/>
  <c r="M194" i="84"/>
  <c r="P194" i="84" s="1"/>
  <c r="M193" i="84"/>
  <c r="P193" i="84" s="1"/>
  <c r="M192" i="84"/>
  <c r="P192" i="84" s="1"/>
  <c r="M191" i="84"/>
  <c r="P191" i="84" s="1"/>
  <c r="M190" i="84"/>
  <c r="P190" i="84" s="1"/>
  <c r="M186" i="84"/>
  <c r="P186" i="84" s="1"/>
  <c r="M185" i="84"/>
  <c r="P185" i="84" s="1"/>
  <c r="M184" i="84"/>
  <c r="P184" i="84" s="1"/>
  <c r="M183" i="84"/>
  <c r="P183" i="84" s="1"/>
  <c r="M182" i="84"/>
  <c r="P182" i="84" s="1"/>
  <c r="M181" i="84"/>
  <c r="P181" i="84" s="1"/>
  <c r="M180" i="84"/>
  <c r="P180" i="84" s="1"/>
  <c r="M179" i="84"/>
  <c r="P179" i="84" s="1"/>
  <c r="M178" i="84"/>
  <c r="P178" i="84" s="1"/>
  <c r="M177" i="84"/>
  <c r="P177" i="84" s="1"/>
  <c r="M176" i="84"/>
  <c r="P176" i="84" s="1"/>
  <c r="M175" i="84"/>
  <c r="P175" i="84" s="1"/>
  <c r="M172" i="84"/>
  <c r="P172" i="84" s="1"/>
  <c r="M171" i="84"/>
  <c r="P171" i="84" s="1"/>
  <c r="M170" i="84"/>
  <c r="P170" i="84" s="1"/>
  <c r="M169" i="84"/>
  <c r="P169" i="84" s="1"/>
  <c r="M168" i="84"/>
  <c r="P168" i="84" s="1"/>
  <c r="M167" i="84"/>
  <c r="P167" i="84" s="1"/>
  <c r="M166" i="84"/>
  <c r="P166" i="84" s="1"/>
  <c r="M165" i="84"/>
  <c r="P165" i="84" s="1"/>
  <c r="M164" i="84"/>
  <c r="P164" i="84" s="1"/>
  <c r="M163" i="84"/>
  <c r="P163" i="84" s="1"/>
  <c r="M162" i="84"/>
  <c r="P162" i="84" s="1"/>
  <c r="M161" i="84"/>
  <c r="P161" i="84" s="1"/>
  <c r="M160" i="84"/>
  <c r="P160" i="84" s="1"/>
  <c r="M159" i="84"/>
  <c r="P159" i="84" s="1"/>
  <c r="M158" i="84"/>
  <c r="P158" i="84" s="1"/>
  <c r="M157" i="84"/>
  <c r="P157" i="84" s="1"/>
  <c r="M156" i="84"/>
  <c r="P156" i="84" s="1"/>
  <c r="M155" i="84"/>
  <c r="P155" i="84" s="1"/>
  <c r="M154" i="84"/>
  <c r="P154" i="84" s="1"/>
  <c r="M153" i="84"/>
  <c r="P153" i="84" s="1"/>
  <c r="M152" i="84"/>
  <c r="P152" i="84" s="1"/>
  <c r="M151" i="84"/>
  <c r="P151" i="84" s="1"/>
  <c r="M150" i="84"/>
  <c r="P150" i="84" s="1"/>
  <c r="M149" i="84"/>
  <c r="P149" i="84" s="1"/>
  <c r="M148" i="84"/>
  <c r="P148" i="84" s="1"/>
  <c r="M147" i="84"/>
  <c r="P147" i="84" s="1"/>
  <c r="M146" i="84"/>
  <c r="P146" i="84" s="1"/>
  <c r="M145" i="84"/>
  <c r="P145" i="84" s="1"/>
  <c r="M144" i="84"/>
  <c r="P144" i="84" s="1"/>
  <c r="M143" i="84"/>
  <c r="P143" i="84" s="1"/>
  <c r="M142" i="84"/>
  <c r="P142" i="84" s="1"/>
  <c r="M141" i="84"/>
  <c r="P141" i="84" s="1"/>
  <c r="M140" i="84"/>
  <c r="P140" i="84" s="1"/>
  <c r="M139" i="84"/>
  <c r="P139" i="84" s="1"/>
  <c r="M138" i="84"/>
  <c r="P138" i="84" s="1"/>
  <c r="M137" i="84"/>
  <c r="P137" i="84" s="1"/>
  <c r="M136" i="84"/>
  <c r="P136" i="84" s="1"/>
  <c r="M135" i="84"/>
  <c r="P135" i="84" s="1"/>
  <c r="M134" i="84"/>
  <c r="P134" i="84" s="1"/>
  <c r="M133" i="84"/>
  <c r="P133" i="84" s="1"/>
  <c r="M132" i="84"/>
  <c r="P132" i="84" s="1"/>
  <c r="M131" i="84"/>
  <c r="P131" i="84" s="1"/>
  <c r="M130" i="84"/>
  <c r="P130" i="84" s="1"/>
  <c r="M129" i="84"/>
  <c r="P129" i="84" s="1"/>
  <c r="M128" i="84"/>
  <c r="P128" i="84" s="1"/>
  <c r="M127" i="84"/>
  <c r="P127" i="84" s="1"/>
  <c r="M126" i="84"/>
  <c r="P126" i="84" s="1"/>
  <c r="M125" i="84"/>
  <c r="P125" i="84" s="1"/>
  <c r="M124" i="84"/>
  <c r="P124" i="84" s="1"/>
  <c r="M123" i="84"/>
  <c r="P123" i="84" s="1"/>
  <c r="M122" i="84"/>
  <c r="P122" i="84" s="1"/>
  <c r="M121" i="84"/>
  <c r="P121" i="84" s="1"/>
  <c r="M120" i="84"/>
  <c r="P120" i="84" s="1"/>
  <c r="M119" i="84"/>
  <c r="P119" i="84" s="1"/>
  <c r="M118" i="84"/>
  <c r="P118" i="84" s="1"/>
  <c r="M117" i="84"/>
  <c r="P117" i="84" s="1"/>
  <c r="M116" i="84"/>
  <c r="P116" i="84" s="1"/>
  <c r="M115" i="84"/>
  <c r="P115" i="84" s="1"/>
  <c r="M114" i="84"/>
  <c r="P114" i="84" s="1"/>
  <c r="M113" i="84"/>
  <c r="P113" i="84" s="1"/>
  <c r="M112" i="84"/>
  <c r="P112" i="84" s="1"/>
  <c r="M111" i="84"/>
  <c r="P111" i="84" s="1"/>
  <c r="M110" i="84"/>
  <c r="P110" i="84" s="1"/>
  <c r="M109" i="84"/>
  <c r="P109" i="84" s="1"/>
  <c r="M108" i="84"/>
  <c r="P108" i="84" s="1"/>
  <c r="M107" i="84"/>
  <c r="P107" i="84" s="1"/>
  <c r="M106" i="84"/>
  <c r="P106" i="84" s="1"/>
  <c r="M101" i="84"/>
  <c r="P101" i="84" s="1"/>
  <c r="M100" i="84"/>
  <c r="P100" i="84" s="1"/>
  <c r="M99" i="84"/>
  <c r="P99" i="84" s="1"/>
  <c r="M98" i="84"/>
  <c r="P98" i="84" s="1"/>
  <c r="M97" i="84"/>
  <c r="P97" i="84" s="1"/>
  <c r="M96" i="84"/>
  <c r="P96" i="84" s="1"/>
  <c r="M95" i="84"/>
  <c r="P95" i="84" s="1"/>
  <c r="M93" i="84"/>
  <c r="P93" i="84" s="1"/>
  <c r="M92" i="84"/>
  <c r="P92" i="84" s="1"/>
  <c r="M91" i="84"/>
  <c r="P91" i="84" s="1"/>
  <c r="M90" i="84"/>
  <c r="P90" i="84" s="1"/>
  <c r="M89" i="84"/>
  <c r="P89" i="84" s="1"/>
  <c r="M86" i="84"/>
  <c r="P86" i="84" s="1"/>
  <c r="M85" i="84"/>
  <c r="P85" i="84" s="1"/>
  <c r="M84" i="84"/>
  <c r="P84" i="84" s="1"/>
  <c r="M83" i="84"/>
  <c r="P83" i="84" s="1"/>
  <c r="M81" i="84"/>
  <c r="P81" i="84" s="1"/>
  <c r="M80" i="84"/>
  <c r="P80" i="84" s="1"/>
  <c r="M79" i="84"/>
  <c r="P79" i="84" s="1"/>
  <c r="M78" i="84"/>
  <c r="P78" i="84" s="1"/>
  <c r="M77" i="84"/>
  <c r="P77" i="84" s="1"/>
  <c r="M75" i="84"/>
  <c r="P75" i="84" s="1"/>
  <c r="M74" i="84"/>
  <c r="P74" i="84" s="1"/>
  <c r="M73" i="84"/>
  <c r="P73" i="84" s="1"/>
  <c r="M72" i="84"/>
  <c r="P72" i="84" s="1"/>
  <c r="M71" i="84"/>
  <c r="P71" i="84" s="1"/>
  <c r="M70" i="84"/>
  <c r="P70" i="84" s="1"/>
  <c r="M69" i="84"/>
  <c r="P69" i="84" s="1"/>
  <c r="M68" i="84"/>
  <c r="P68" i="84" s="1"/>
  <c r="M67" i="84"/>
  <c r="P67" i="84" s="1"/>
  <c r="M66" i="84"/>
  <c r="P66" i="84" s="1"/>
  <c r="M65" i="84"/>
  <c r="P65" i="84" s="1"/>
  <c r="M64" i="84"/>
  <c r="P64" i="84" s="1"/>
  <c r="M63" i="84"/>
  <c r="P63" i="84" s="1"/>
  <c r="M62" i="84"/>
  <c r="P62" i="84" s="1"/>
  <c r="M61" i="84"/>
  <c r="P61" i="84" s="1"/>
  <c r="M60" i="84"/>
  <c r="P60" i="84" s="1"/>
  <c r="M59" i="84"/>
  <c r="P59" i="84" s="1"/>
  <c r="M58" i="84"/>
  <c r="P58" i="84" s="1"/>
  <c r="M57" i="84"/>
  <c r="P57" i="84" s="1"/>
  <c r="M56" i="84"/>
  <c r="P56" i="84" s="1"/>
  <c r="M55" i="84"/>
  <c r="P55" i="84" s="1"/>
  <c r="M54" i="84"/>
  <c r="P54" i="84" s="1"/>
  <c r="M53" i="84"/>
  <c r="P53" i="84" s="1"/>
  <c r="M52" i="84"/>
  <c r="P52" i="84" s="1"/>
  <c r="M51" i="84"/>
  <c r="P51" i="84" s="1"/>
  <c r="M50" i="84"/>
  <c r="P50" i="84" s="1"/>
  <c r="M49" i="84"/>
  <c r="P49" i="84" s="1"/>
  <c r="M48" i="84"/>
  <c r="P48" i="84" s="1"/>
  <c r="M47" i="84"/>
  <c r="P47" i="84" s="1"/>
  <c r="M46" i="84"/>
  <c r="P46" i="84" s="1"/>
  <c r="M45" i="84"/>
  <c r="P45" i="84" s="1"/>
  <c r="M44" i="84"/>
  <c r="P44" i="84" s="1"/>
  <c r="M43" i="84"/>
  <c r="P43" i="84" s="1"/>
  <c r="M42" i="84"/>
  <c r="P42" i="84" s="1"/>
  <c r="M41" i="84"/>
  <c r="P41" i="84" s="1"/>
  <c r="M40" i="84"/>
  <c r="P40" i="84" s="1"/>
  <c r="M39" i="84"/>
  <c r="P39" i="84" s="1"/>
  <c r="M38" i="84"/>
  <c r="P38" i="84" s="1"/>
  <c r="M37" i="84"/>
  <c r="P37" i="84" s="1"/>
  <c r="M36" i="84"/>
  <c r="P36" i="84" s="1"/>
  <c r="M35" i="84"/>
  <c r="P35" i="84" s="1"/>
  <c r="M34" i="84"/>
  <c r="P34" i="84" s="1"/>
  <c r="M33" i="84"/>
  <c r="P33" i="84" s="1"/>
  <c r="M32" i="84"/>
  <c r="P32" i="84" s="1"/>
  <c r="M31" i="84"/>
  <c r="P31" i="84" s="1"/>
  <c r="M30" i="84"/>
  <c r="P30" i="84" s="1"/>
  <c r="M29" i="84"/>
  <c r="P29" i="84" s="1"/>
  <c r="M28" i="84"/>
  <c r="P28" i="84" s="1"/>
  <c r="M27" i="84"/>
  <c r="P27" i="84" s="1"/>
  <c r="M26" i="84"/>
  <c r="P26" i="84" s="1"/>
  <c r="M25" i="84"/>
  <c r="P25" i="84" s="1"/>
  <c r="M24" i="84"/>
  <c r="P24" i="84" s="1"/>
  <c r="M23" i="84"/>
  <c r="P23" i="84" s="1"/>
  <c r="M22" i="84"/>
  <c r="P22" i="84" s="1"/>
  <c r="M21" i="84"/>
  <c r="P21" i="84" s="1"/>
  <c r="M20" i="84"/>
  <c r="P20" i="84" s="1"/>
  <c r="M19" i="84"/>
  <c r="P19" i="84" s="1"/>
  <c r="M18" i="84"/>
  <c r="P18" i="84" s="1"/>
  <c r="M17" i="84"/>
  <c r="P17" i="84" s="1"/>
  <c r="M16" i="84"/>
  <c r="P16" i="84" s="1"/>
  <c r="M15" i="84"/>
  <c r="P15" i="84" s="1"/>
  <c r="M14" i="84"/>
  <c r="P14" i="84" s="1"/>
  <c r="M13" i="84"/>
  <c r="P13" i="84" s="1"/>
  <c r="M12" i="84"/>
  <c r="P12" i="84" s="1"/>
  <c r="M11" i="84"/>
  <c r="P11" i="84" s="1"/>
  <c r="M10" i="84"/>
  <c r="P10" i="84" s="1"/>
  <c r="M9" i="84"/>
  <c r="P9" i="84" s="1"/>
  <c r="M8" i="84"/>
  <c r="P8" i="84" s="1"/>
  <c r="M7" i="84"/>
  <c r="P7" i="84" s="1"/>
  <c r="M6" i="84"/>
  <c r="P6" i="84" s="1"/>
  <c r="M5" i="84"/>
  <c r="P5" i="84" s="1"/>
  <c r="M76" i="83"/>
  <c r="P76" i="83" s="1"/>
  <c r="M207" i="83"/>
  <c r="P207" i="83" s="1"/>
  <c r="M189" i="83"/>
  <c r="P189" i="83" s="1"/>
  <c r="M188" i="83"/>
  <c r="P188" i="83" s="1"/>
  <c r="M187" i="83"/>
  <c r="P187" i="83" s="1"/>
  <c r="M105" i="83"/>
  <c r="P105" i="83" s="1"/>
  <c r="M104" i="83"/>
  <c r="P104" i="83" s="1"/>
  <c r="M103" i="83"/>
  <c r="P103" i="83" s="1"/>
  <c r="M82" i="83"/>
  <c r="P82" i="83" s="1"/>
  <c r="M173" i="83"/>
  <c r="P173" i="83" s="1"/>
  <c r="M258" i="83"/>
  <c r="P258" i="83" s="1"/>
  <c r="M256" i="83"/>
  <c r="P256" i="83" s="1"/>
  <c r="M255" i="83"/>
  <c r="P255" i="83" s="1"/>
  <c r="M254" i="83"/>
  <c r="P254" i="83" s="1"/>
  <c r="M248" i="83"/>
  <c r="P248" i="83" s="1"/>
  <c r="M234" i="83"/>
  <c r="P234" i="83" s="1"/>
  <c r="M233" i="83"/>
  <c r="P233" i="83" s="1"/>
  <c r="M232" i="83"/>
  <c r="P232" i="83" s="1"/>
  <c r="M231" i="83"/>
  <c r="P231" i="83" s="1"/>
  <c r="M230" i="83"/>
  <c r="P230" i="83" s="1"/>
  <c r="M229" i="83"/>
  <c r="P229" i="83" s="1"/>
  <c r="M228" i="83"/>
  <c r="P228" i="83" s="1"/>
  <c r="M227" i="83"/>
  <c r="P227" i="83" s="1"/>
  <c r="M226" i="83"/>
  <c r="P226" i="83" s="1"/>
  <c r="M225" i="83"/>
  <c r="P225" i="83" s="1"/>
  <c r="M224" i="83"/>
  <c r="P224" i="83" s="1"/>
  <c r="M223" i="83"/>
  <c r="P223" i="83" s="1"/>
  <c r="M222" i="83"/>
  <c r="P222" i="83" s="1"/>
  <c r="M221" i="83"/>
  <c r="P221" i="83" s="1"/>
  <c r="M220" i="83"/>
  <c r="P220" i="83" s="1"/>
  <c r="M219" i="83"/>
  <c r="P219" i="83" s="1"/>
  <c r="M218" i="83"/>
  <c r="P218" i="83" s="1"/>
  <c r="M217" i="83"/>
  <c r="P217" i="83" s="1"/>
  <c r="M216" i="83"/>
  <c r="P216" i="83" s="1"/>
  <c r="M215" i="83"/>
  <c r="P215" i="83" s="1"/>
  <c r="M214" i="83"/>
  <c r="P214" i="83" s="1"/>
  <c r="M213" i="83"/>
  <c r="P213" i="83" s="1"/>
  <c r="M212" i="83"/>
  <c r="P212" i="83" s="1"/>
  <c r="M211" i="83"/>
  <c r="P211" i="83" s="1"/>
  <c r="M210" i="83"/>
  <c r="P210" i="83" s="1"/>
  <c r="M209" i="83"/>
  <c r="P209" i="83" s="1"/>
  <c r="M208" i="83"/>
  <c r="P208" i="83" s="1"/>
  <c r="M206" i="83"/>
  <c r="P206" i="83" s="1"/>
  <c r="M205" i="83"/>
  <c r="P205" i="83" s="1"/>
  <c r="M204" i="83"/>
  <c r="P204" i="83" s="1"/>
  <c r="M203" i="83"/>
  <c r="P203" i="83" s="1"/>
  <c r="M202" i="83"/>
  <c r="P202" i="83" s="1"/>
  <c r="M201" i="83"/>
  <c r="P201" i="83" s="1"/>
  <c r="M200" i="83"/>
  <c r="P200" i="83" s="1"/>
  <c r="M199" i="83"/>
  <c r="P199" i="83" s="1"/>
  <c r="M198" i="83"/>
  <c r="P198" i="83" s="1"/>
  <c r="M197" i="83"/>
  <c r="P197" i="83" s="1"/>
  <c r="M196" i="83"/>
  <c r="P196" i="83" s="1"/>
  <c r="M195" i="83"/>
  <c r="P195" i="83" s="1"/>
  <c r="M194" i="83"/>
  <c r="P194" i="83" s="1"/>
  <c r="M193" i="83"/>
  <c r="P193" i="83" s="1"/>
  <c r="M192" i="83"/>
  <c r="P192" i="83" s="1"/>
  <c r="M191" i="83"/>
  <c r="P191" i="83" s="1"/>
  <c r="M190" i="83"/>
  <c r="P190" i="83" s="1"/>
  <c r="M186" i="83"/>
  <c r="P186" i="83" s="1"/>
  <c r="M185" i="83"/>
  <c r="P185" i="83" s="1"/>
  <c r="M184" i="83"/>
  <c r="P184" i="83" s="1"/>
  <c r="M183" i="83"/>
  <c r="P183" i="83" s="1"/>
  <c r="M182" i="83"/>
  <c r="P182" i="83" s="1"/>
  <c r="M181" i="83"/>
  <c r="P181" i="83" s="1"/>
  <c r="M180" i="83"/>
  <c r="P180" i="83" s="1"/>
  <c r="M179" i="83"/>
  <c r="P179" i="83" s="1"/>
  <c r="M178" i="83"/>
  <c r="P178" i="83" s="1"/>
  <c r="M177" i="83"/>
  <c r="P177" i="83" s="1"/>
  <c r="M176" i="83"/>
  <c r="P176" i="83" s="1"/>
  <c r="M175" i="83"/>
  <c r="P175" i="83" s="1"/>
  <c r="M172" i="83"/>
  <c r="P172" i="83" s="1"/>
  <c r="M171" i="83"/>
  <c r="P171" i="83" s="1"/>
  <c r="M170" i="83"/>
  <c r="P170" i="83" s="1"/>
  <c r="M169" i="83"/>
  <c r="P169" i="83" s="1"/>
  <c r="M168" i="83"/>
  <c r="P168" i="83" s="1"/>
  <c r="M167" i="83"/>
  <c r="P167" i="83" s="1"/>
  <c r="M166" i="83"/>
  <c r="P166" i="83" s="1"/>
  <c r="M165" i="83"/>
  <c r="P165" i="83" s="1"/>
  <c r="M164" i="83"/>
  <c r="P164" i="83" s="1"/>
  <c r="M163" i="83"/>
  <c r="P163" i="83" s="1"/>
  <c r="M162" i="83"/>
  <c r="P162" i="83" s="1"/>
  <c r="M161" i="83"/>
  <c r="P161" i="83" s="1"/>
  <c r="M160" i="83"/>
  <c r="P160" i="83" s="1"/>
  <c r="M159" i="83"/>
  <c r="P159" i="83" s="1"/>
  <c r="M158" i="83"/>
  <c r="P158" i="83" s="1"/>
  <c r="M157" i="83"/>
  <c r="P157" i="83" s="1"/>
  <c r="M156" i="83"/>
  <c r="P156" i="83" s="1"/>
  <c r="M155" i="83"/>
  <c r="P155" i="83" s="1"/>
  <c r="M154" i="83"/>
  <c r="P154" i="83" s="1"/>
  <c r="M153" i="83"/>
  <c r="P153" i="83" s="1"/>
  <c r="M152" i="83"/>
  <c r="P152" i="83" s="1"/>
  <c r="M151" i="83"/>
  <c r="P151" i="83" s="1"/>
  <c r="M150" i="83"/>
  <c r="P150" i="83" s="1"/>
  <c r="M149" i="83"/>
  <c r="P149" i="83" s="1"/>
  <c r="M148" i="83"/>
  <c r="P148" i="83" s="1"/>
  <c r="M147" i="83"/>
  <c r="P147" i="83" s="1"/>
  <c r="M146" i="83"/>
  <c r="P146" i="83" s="1"/>
  <c r="M145" i="83"/>
  <c r="P145" i="83" s="1"/>
  <c r="M144" i="83"/>
  <c r="P144" i="83" s="1"/>
  <c r="M143" i="83"/>
  <c r="P143" i="83" s="1"/>
  <c r="M142" i="83"/>
  <c r="P142" i="83" s="1"/>
  <c r="M141" i="83"/>
  <c r="P141" i="83" s="1"/>
  <c r="M140" i="83"/>
  <c r="P140" i="83" s="1"/>
  <c r="M139" i="83"/>
  <c r="P139" i="83" s="1"/>
  <c r="M138" i="83"/>
  <c r="P138" i="83" s="1"/>
  <c r="M137" i="83"/>
  <c r="P137" i="83" s="1"/>
  <c r="M136" i="83"/>
  <c r="P136" i="83" s="1"/>
  <c r="M135" i="83"/>
  <c r="P135" i="83" s="1"/>
  <c r="M134" i="83"/>
  <c r="P134" i="83" s="1"/>
  <c r="M133" i="83"/>
  <c r="P133" i="83" s="1"/>
  <c r="M132" i="83"/>
  <c r="P132" i="83" s="1"/>
  <c r="M131" i="83"/>
  <c r="P131" i="83" s="1"/>
  <c r="M130" i="83"/>
  <c r="P130" i="83" s="1"/>
  <c r="M129" i="83"/>
  <c r="P129" i="83" s="1"/>
  <c r="M128" i="83"/>
  <c r="P128" i="83" s="1"/>
  <c r="M127" i="83"/>
  <c r="P127" i="83" s="1"/>
  <c r="M126" i="83"/>
  <c r="P126" i="83" s="1"/>
  <c r="M125" i="83"/>
  <c r="P125" i="83" s="1"/>
  <c r="M124" i="83"/>
  <c r="P124" i="83" s="1"/>
  <c r="M123" i="83"/>
  <c r="P123" i="83" s="1"/>
  <c r="M122" i="83"/>
  <c r="P122" i="83" s="1"/>
  <c r="M121" i="83"/>
  <c r="P121" i="83" s="1"/>
  <c r="M120" i="83"/>
  <c r="P120" i="83" s="1"/>
  <c r="M119" i="83"/>
  <c r="P119" i="83" s="1"/>
  <c r="M118" i="83"/>
  <c r="P118" i="83" s="1"/>
  <c r="M117" i="83"/>
  <c r="P117" i="83" s="1"/>
  <c r="M116" i="83"/>
  <c r="P116" i="83" s="1"/>
  <c r="M115" i="83"/>
  <c r="P115" i="83" s="1"/>
  <c r="M114" i="83"/>
  <c r="P114" i="83" s="1"/>
  <c r="M113" i="83"/>
  <c r="P113" i="83" s="1"/>
  <c r="M112" i="83"/>
  <c r="P112" i="83" s="1"/>
  <c r="M111" i="83"/>
  <c r="P111" i="83" s="1"/>
  <c r="M110" i="83"/>
  <c r="P110" i="83" s="1"/>
  <c r="M109" i="83"/>
  <c r="P109" i="83" s="1"/>
  <c r="M108" i="83"/>
  <c r="P108" i="83" s="1"/>
  <c r="M107" i="83"/>
  <c r="P107" i="83" s="1"/>
  <c r="M106" i="83"/>
  <c r="P106" i="83" s="1"/>
  <c r="M101" i="83"/>
  <c r="P101" i="83" s="1"/>
  <c r="M100" i="83"/>
  <c r="P100" i="83" s="1"/>
  <c r="M99" i="83"/>
  <c r="P99" i="83" s="1"/>
  <c r="M98" i="83"/>
  <c r="P98" i="83" s="1"/>
  <c r="M97" i="83"/>
  <c r="P97" i="83" s="1"/>
  <c r="M96" i="83"/>
  <c r="P96" i="83" s="1"/>
  <c r="M95" i="83"/>
  <c r="P95" i="83" s="1"/>
  <c r="M93" i="83"/>
  <c r="P93" i="83" s="1"/>
  <c r="M92" i="83"/>
  <c r="P92" i="83" s="1"/>
  <c r="M91" i="83"/>
  <c r="P91" i="83" s="1"/>
  <c r="M90" i="83"/>
  <c r="P90" i="83" s="1"/>
  <c r="M89" i="83"/>
  <c r="P89" i="83" s="1"/>
  <c r="M86" i="83"/>
  <c r="P86" i="83" s="1"/>
  <c r="M85" i="83"/>
  <c r="P85" i="83" s="1"/>
  <c r="M84" i="83"/>
  <c r="P84" i="83" s="1"/>
  <c r="M83" i="83"/>
  <c r="P83" i="83" s="1"/>
  <c r="M81" i="83"/>
  <c r="P81" i="83" s="1"/>
  <c r="M80" i="83"/>
  <c r="P80" i="83" s="1"/>
  <c r="M79" i="83"/>
  <c r="P79" i="83" s="1"/>
  <c r="M78" i="83"/>
  <c r="P78" i="83" s="1"/>
  <c r="M77" i="83"/>
  <c r="P77" i="83" s="1"/>
  <c r="M75" i="83"/>
  <c r="P75" i="83" s="1"/>
  <c r="M74" i="83"/>
  <c r="P74" i="83" s="1"/>
  <c r="M73" i="83"/>
  <c r="P73" i="83" s="1"/>
  <c r="M72" i="83"/>
  <c r="P72" i="83" s="1"/>
  <c r="M71" i="83"/>
  <c r="P71" i="83" s="1"/>
  <c r="M70" i="83"/>
  <c r="P70" i="83" s="1"/>
  <c r="M69" i="83"/>
  <c r="P69" i="83" s="1"/>
  <c r="M68" i="83"/>
  <c r="P68" i="83" s="1"/>
  <c r="M67" i="83"/>
  <c r="P67" i="83" s="1"/>
  <c r="M66" i="83"/>
  <c r="P66" i="83" s="1"/>
  <c r="M65" i="83"/>
  <c r="P65" i="83" s="1"/>
  <c r="M64" i="83"/>
  <c r="P64" i="83" s="1"/>
  <c r="M63" i="83"/>
  <c r="P63" i="83" s="1"/>
  <c r="M62" i="83"/>
  <c r="P62" i="83" s="1"/>
  <c r="M61" i="83"/>
  <c r="P61" i="83" s="1"/>
  <c r="M60" i="83"/>
  <c r="P60" i="83" s="1"/>
  <c r="M59" i="83"/>
  <c r="P59" i="83" s="1"/>
  <c r="M58" i="83"/>
  <c r="P58" i="83" s="1"/>
  <c r="M57" i="83"/>
  <c r="P57" i="83" s="1"/>
  <c r="M56" i="83"/>
  <c r="P56" i="83" s="1"/>
  <c r="M55" i="83"/>
  <c r="P55" i="83" s="1"/>
  <c r="M54" i="83"/>
  <c r="P54" i="83" s="1"/>
  <c r="M53" i="83"/>
  <c r="P53" i="83" s="1"/>
  <c r="M52" i="83"/>
  <c r="P52" i="83" s="1"/>
  <c r="M51" i="83"/>
  <c r="P51" i="83" s="1"/>
  <c r="M50" i="83"/>
  <c r="P50" i="83" s="1"/>
  <c r="M49" i="83"/>
  <c r="P49" i="83" s="1"/>
  <c r="M48" i="83"/>
  <c r="P48" i="83" s="1"/>
  <c r="M47" i="83"/>
  <c r="P47" i="83" s="1"/>
  <c r="M46" i="83"/>
  <c r="P46" i="83" s="1"/>
  <c r="M45" i="83"/>
  <c r="P45" i="83" s="1"/>
  <c r="M44" i="83"/>
  <c r="P44" i="83" s="1"/>
  <c r="M43" i="83"/>
  <c r="P43" i="83" s="1"/>
  <c r="M42" i="83"/>
  <c r="P42" i="83" s="1"/>
  <c r="M41" i="83"/>
  <c r="P41" i="83" s="1"/>
  <c r="M40" i="83"/>
  <c r="P40" i="83" s="1"/>
  <c r="M39" i="83"/>
  <c r="P39" i="83" s="1"/>
  <c r="M38" i="83"/>
  <c r="P38" i="83" s="1"/>
  <c r="M37" i="83"/>
  <c r="P37" i="83" s="1"/>
  <c r="M36" i="83"/>
  <c r="P36" i="83" s="1"/>
  <c r="M35" i="83"/>
  <c r="P35" i="83" s="1"/>
  <c r="M34" i="83"/>
  <c r="P34" i="83" s="1"/>
  <c r="M33" i="83"/>
  <c r="P33" i="83" s="1"/>
  <c r="M32" i="83"/>
  <c r="P32" i="83" s="1"/>
  <c r="M31" i="83"/>
  <c r="P31" i="83" s="1"/>
  <c r="M30" i="83"/>
  <c r="P30" i="83" s="1"/>
  <c r="M29" i="83"/>
  <c r="P29" i="83" s="1"/>
  <c r="M28" i="83"/>
  <c r="P28" i="83" s="1"/>
  <c r="M27" i="83"/>
  <c r="P27" i="83" s="1"/>
  <c r="M26" i="83"/>
  <c r="P26" i="83" s="1"/>
  <c r="M25" i="83"/>
  <c r="P25" i="83" s="1"/>
  <c r="M24" i="83"/>
  <c r="P24" i="83" s="1"/>
  <c r="M23" i="83"/>
  <c r="P23" i="83" s="1"/>
  <c r="M22" i="83"/>
  <c r="P22" i="83" s="1"/>
  <c r="M21" i="83"/>
  <c r="P21" i="83" s="1"/>
  <c r="M20" i="83"/>
  <c r="P20" i="83" s="1"/>
  <c r="M19" i="83"/>
  <c r="P19" i="83" s="1"/>
  <c r="M18" i="83"/>
  <c r="P18" i="83" s="1"/>
  <c r="M17" i="83"/>
  <c r="P17" i="83" s="1"/>
  <c r="M16" i="83"/>
  <c r="P16" i="83" s="1"/>
  <c r="M15" i="83"/>
  <c r="P15" i="83" s="1"/>
  <c r="M14" i="83"/>
  <c r="P14" i="83" s="1"/>
  <c r="M13" i="83"/>
  <c r="P13" i="83" s="1"/>
  <c r="M12" i="83"/>
  <c r="P12" i="83" s="1"/>
  <c r="M11" i="83"/>
  <c r="P11" i="83" s="1"/>
  <c r="M10" i="83"/>
  <c r="P10" i="83" s="1"/>
  <c r="M9" i="83"/>
  <c r="P9" i="83" s="1"/>
  <c r="M8" i="83"/>
  <c r="P8" i="83" s="1"/>
  <c r="M7" i="83"/>
  <c r="P7" i="83" s="1"/>
  <c r="M6" i="83"/>
  <c r="P6" i="83" s="1"/>
  <c r="M5" i="83"/>
  <c r="P5" i="83" s="1"/>
  <c r="M76" i="82"/>
  <c r="P76" i="82" s="1"/>
  <c r="M207" i="82"/>
  <c r="P207" i="82" s="1"/>
  <c r="M189" i="82"/>
  <c r="P189" i="82" s="1"/>
  <c r="M188" i="82"/>
  <c r="P188" i="82" s="1"/>
  <c r="M187" i="82"/>
  <c r="P187" i="82" s="1"/>
  <c r="M105" i="82"/>
  <c r="P105" i="82" s="1"/>
  <c r="M104" i="82"/>
  <c r="P104" i="82" s="1"/>
  <c r="M103" i="82"/>
  <c r="P103" i="82" s="1"/>
  <c r="M82" i="82"/>
  <c r="P82" i="82" s="1"/>
  <c r="M173" i="82"/>
  <c r="P173" i="82" s="1"/>
  <c r="M258" i="82"/>
  <c r="P258" i="82" s="1"/>
  <c r="M256" i="82"/>
  <c r="P256" i="82" s="1"/>
  <c r="M255" i="82"/>
  <c r="P255" i="82" s="1"/>
  <c r="M254" i="82"/>
  <c r="P254" i="82" s="1"/>
  <c r="M248" i="82"/>
  <c r="P248" i="82" s="1"/>
  <c r="M234" i="82"/>
  <c r="P234" i="82" s="1"/>
  <c r="M233" i="82"/>
  <c r="P233" i="82" s="1"/>
  <c r="M232" i="82"/>
  <c r="P232" i="82" s="1"/>
  <c r="M231" i="82"/>
  <c r="P231" i="82" s="1"/>
  <c r="M230" i="82"/>
  <c r="P230" i="82" s="1"/>
  <c r="M229" i="82"/>
  <c r="P229" i="82" s="1"/>
  <c r="M228" i="82"/>
  <c r="P228" i="82" s="1"/>
  <c r="M227" i="82"/>
  <c r="P227" i="82" s="1"/>
  <c r="M226" i="82"/>
  <c r="P226" i="82" s="1"/>
  <c r="M225" i="82"/>
  <c r="P225" i="82" s="1"/>
  <c r="M224" i="82"/>
  <c r="P224" i="82" s="1"/>
  <c r="M223" i="82"/>
  <c r="P223" i="82" s="1"/>
  <c r="M222" i="82"/>
  <c r="P222" i="82" s="1"/>
  <c r="M221" i="82"/>
  <c r="P221" i="82" s="1"/>
  <c r="M220" i="82"/>
  <c r="P220" i="82" s="1"/>
  <c r="M219" i="82"/>
  <c r="P219" i="82" s="1"/>
  <c r="M218" i="82"/>
  <c r="P218" i="82" s="1"/>
  <c r="M217" i="82"/>
  <c r="P217" i="82" s="1"/>
  <c r="M216" i="82"/>
  <c r="P216" i="82" s="1"/>
  <c r="M215" i="82"/>
  <c r="P215" i="82" s="1"/>
  <c r="M214" i="82"/>
  <c r="P214" i="82" s="1"/>
  <c r="M213" i="82"/>
  <c r="P213" i="82" s="1"/>
  <c r="M212" i="82"/>
  <c r="P212" i="82" s="1"/>
  <c r="M211" i="82"/>
  <c r="P211" i="82" s="1"/>
  <c r="M210" i="82"/>
  <c r="P210" i="82" s="1"/>
  <c r="M209" i="82"/>
  <c r="P209" i="82" s="1"/>
  <c r="M208" i="82"/>
  <c r="P208" i="82" s="1"/>
  <c r="M206" i="82"/>
  <c r="P206" i="82" s="1"/>
  <c r="M205" i="82"/>
  <c r="P205" i="82" s="1"/>
  <c r="M204" i="82"/>
  <c r="P204" i="82" s="1"/>
  <c r="M203" i="82"/>
  <c r="P203" i="82" s="1"/>
  <c r="M202" i="82"/>
  <c r="P202" i="82" s="1"/>
  <c r="M201" i="82"/>
  <c r="P201" i="82" s="1"/>
  <c r="M200" i="82"/>
  <c r="P200" i="82" s="1"/>
  <c r="M199" i="82"/>
  <c r="P199" i="82" s="1"/>
  <c r="M198" i="82"/>
  <c r="P198" i="82" s="1"/>
  <c r="M197" i="82"/>
  <c r="P197" i="82" s="1"/>
  <c r="M196" i="82"/>
  <c r="P196" i="82" s="1"/>
  <c r="M195" i="82"/>
  <c r="P195" i="82" s="1"/>
  <c r="M194" i="82"/>
  <c r="P194" i="82" s="1"/>
  <c r="M193" i="82"/>
  <c r="P193" i="82" s="1"/>
  <c r="M192" i="82"/>
  <c r="P192" i="82" s="1"/>
  <c r="M191" i="82"/>
  <c r="P191" i="82" s="1"/>
  <c r="M190" i="82"/>
  <c r="P190" i="82" s="1"/>
  <c r="M186" i="82"/>
  <c r="P186" i="82" s="1"/>
  <c r="M185" i="82"/>
  <c r="P185" i="82" s="1"/>
  <c r="M184" i="82"/>
  <c r="P184" i="82" s="1"/>
  <c r="M183" i="82"/>
  <c r="P183" i="82" s="1"/>
  <c r="M182" i="82"/>
  <c r="P182" i="82" s="1"/>
  <c r="M181" i="82"/>
  <c r="P181" i="82" s="1"/>
  <c r="M180" i="82"/>
  <c r="P180" i="82" s="1"/>
  <c r="M179" i="82"/>
  <c r="P179" i="82" s="1"/>
  <c r="M178" i="82"/>
  <c r="P178" i="82" s="1"/>
  <c r="M177" i="82"/>
  <c r="P177" i="82" s="1"/>
  <c r="M176" i="82"/>
  <c r="P176" i="82" s="1"/>
  <c r="M175" i="82"/>
  <c r="P175" i="82" s="1"/>
  <c r="M172" i="82"/>
  <c r="P172" i="82" s="1"/>
  <c r="M171" i="82"/>
  <c r="P171" i="82" s="1"/>
  <c r="M170" i="82"/>
  <c r="P170" i="82" s="1"/>
  <c r="M169" i="82"/>
  <c r="P169" i="82" s="1"/>
  <c r="M168" i="82"/>
  <c r="P168" i="82" s="1"/>
  <c r="M167" i="82"/>
  <c r="P167" i="82" s="1"/>
  <c r="M166" i="82"/>
  <c r="P166" i="82" s="1"/>
  <c r="M165" i="82"/>
  <c r="P165" i="82" s="1"/>
  <c r="M164" i="82"/>
  <c r="P164" i="82" s="1"/>
  <c r="M163" i="82"/>
  <c r="P163" i="82" s="1"/>
  <c r="M162" i="82"/>
  <c r="P162" i="82" s="1"/>
  <c r="M161" i="82"/>
  <c r="P161" i="82" s="1"/>
  <c r="M160" i="82"/>
  <c r="P160" i="82" s="1"/>
  <c r="M159" i="82"/>
  <c r="P159" i="82" s="1"/>
  <c r="M158" i="82"/>
  <c r="P158" i="82" s="1"/>
  <c r="M157" i="82"/>
  <c r="P157" i="82" s="1"/>
  <c r="M156" i="82"/>
  <c r="P156" i="82" s="1"/>
  <c r="M155" i="82"/>
  <c r="P155" i="82" s="1"/>
  <c r="M154" i="82"/>
  <c r="P154" i="82" s="1"/>
  <c r="M153" i="82"/>
  <c r="P153" i="82" s="1"/>
  <c r="M152" i="82"/>
  <c r="P152" i="82" s="1"/>
  <c r="M151" i="82"/>
  <c r="P151" i="82" s="1"/>
  <c r="M150" i="82"/>
  <c r="P150" i="82" s="1"/>
  <c r="M149" i="82"/>
  <c r="P149" i="82" s="1"/>
  <c r="M148" i="82"/>
  <c r="P148" i="82" s="1"/>
  <c r="M147" i="82"/>
  <c r="P147" i="82" s="1"/>
  <c r="M146" i="82"/>
  <c r="P146" i="82" s="1"/>
  <c r="M145" i="82"/>
  <c r="P145" i="82" s="1"/>
  <c r="M144" i="82"/>
  <c r="P144" i="82" s="1"/>
  <c r="M143" i="82"/>
  <c r="P143" i="82" s="1"/>
  <c r="M142" i="82"/>
  <c r="P142" i="82" s="1"/>
  <c r="M141" i="82"/>
  <c r="P141" i="82" s="1"/>
  <c r="M140" i="82"/>
  <c r="P140" i="82" s="1"/>
  <c r="M139" i="82"/>
  <c r="P139" i="82" s="1"/>
  <c r="M138" i="82"/>
  <c r="P138" i="82" s="1"/>
  <c r="M137" i="82"/>
  <c r="P137" i="82" s="1"/>
  <c r="M136" i="82"/>
  <c r="P136" i="82" s="1"/>
  <c r="M135" i="82"/>
  <c r="P135" i="82" s="1"/>
  <c r="M134" i="82"/>
  <c r="P134" i="82" s="1"/>
  <c r="M133" i="82"/>
  <c r="P133" i="82" s="1"/>
  <c r="M132" i="82"/>
  <c r="P132" i="82" s="1"/>
  <c r="M131" i="82"/>
  <c r="P131" i="82" s="1"/>
  <c r="M130" i="82"/>
  <c r="P130" i="82" s="1"/>
  <c r="M129" i="82"/>
  <c r="P129" i="82" s="1"/>
  <c r="M128" i="82"/>
  <c r="P128" i="82" s="1"/>
  <c r="M127" i="82"/>
  <c r="P127" i="82" s="1"/>
  <c r="M126" i="82"/>
  <c r="P126" i="82" s="1"/>
  <c r="M125" i="82"/>
  <c r="P125" i="82" s="1"/>
  <c r="M124" i="82"/>
  <c r="P124" i="82" s="1"/>
  <c r="M123" i="82"/>
  <c r="P123" i="82" s="1"/>
  <c r="M122" i="82"/>
  <c r="P122" i="82" s="1"/>
  <c r="M121" i="82"/>
  <c r="P121" i="82" s="1"/>
  <c r="M120" i="82"/>
  <c r="P120" i="82" s="1"/>
  <c r="M119" i="82"/>
  <c r="P119" i="82" s="1"/>
  <c r="M118" i="82"/>
  <c r="P118" i="82" s="1"/>
  <c r="M117" i="82"/>
  <c r="P117" i="82" s="1"/>
  <c r="M116" i="82"/>
  <c r="P116" i="82" s="1"/>
  <c r="M115" i="82"/>
  <c r="P115" i="82" s="1"/>
  <c r="M114" i="82"/>
  <c r="P114" i="82" s="1"/>
  <c r="M113" i="82"/>
  <c r="P113" i="82" s="1"/>
  <c r="M112" i="82"/>
  <c r="P112" i="82" s="1"/>
  <c r="M111" i="82"/>
  <c r="P111" i="82" s="1"/>
  <c r="M110" i="82"/>
  <c r="P110" i="82" s="1"/>
  <c r="M109" i="82"/>
  <c r="P109" i="82" s="1"/>
  <c r="M108" i="82"/>
  <c r="P108" i="82" s="1"/>
  <c r="M107" i="82"/>
  <c r="P107" i="82" s="1"/>
  <c r="M106" i="82"/>
  <c r="P106" i="82" s="1"/>
  <c r="M101" i="82"/>
  <c r="P101" i="82" s="1"/>
  <c r="M100" i="82"/>
  <c r="P100" i="82" s="1"/>
  <c r="M99" i="82"/>
  <c r="P99" i="82" s="1"/>
  <c r="M98" i="82"/>
  <c r="P98" i="82" s="1"/>
  <c r="M97" i="82"/>
  <c r="P97" i="82" s="1"/>
  <c r="M96" i="82"/>
  <c r="P96" i="82" s="1"/>
  <c r="M95" i="82"/>
  <c r="P95" i="82" s="1"/>
  <c r="M93" i="82"/>
  <c r="P93" i="82" s="1"/>
  <c r="M92" i="82"/>
  <c r="P92" i="82" s="1"/>
  <c r="M91" i="82"/>
  <c r="P91" i="82" s="1"/>
  <c r="M90" i="82"/>
  <c r="P90" i="82" s="1"/>
  <c r="M89" i="82"/>
  <c r="P89" i="82" s="1"/>
  <c r="M86" i="82"/>
  <c r="P86" i="82" s="1"/>
  <c r="M85" i="82"/>
  <c r="P85" i="82" s="1"/>
  <c r="M84" i="82"/>
  <c r="P84" i="82" s="1"/>
  <c r="M83" i="82"/>
  <c r="P83" i="82" s="1"/>
  <c r="M81" i="82"/>
  <c r="P81" i="82" s="1"/>
  <c r="M80" i="82"/>
  <c r="P80" i="82" s="1"/>
  <c r="M79" i="82"/>
  <c r="P79" i="82" s="1"/>
  <c r="M78" i="82"/>
  <c r="P78" i="82" s="1"/>
  <c r="M77" i="82"/>
  <c r="P77" i="82" s="1"/>
  <c r="M75" i="82"/>
  <c r="P75" i="82" s="1"/>
  <c r="M74" i="82"/>
  <c r="P74" i="82" s="1"/>
  <c r="M73" i="82"/>
  <c r="P73" i="82" s="1"/>
  <c r="M72" i="82"/>
  <c r="P72" i="82" s="1"/>
  <c r="M71" i="82"/>
  <c r="P71" i="82" s="1"/>
  <c r="M70" i="82"/>
  <c r="P70" i="82" s="1"/>
  <c r="M69" i="82"/>
  <c r="P69" i="82" s="1"/>
  <c r="M68" i="82"/>
  <c r="P68" i="82" s="1"/>
  <c r="M67" i="82"/>
  <c r="P67" i="82" s="1"/>
  <c r="M66" i="82"/>
  <c r="P66" i="82" s="1"/>
  <c r="M65" i="82"/>
  <c r="P65" i="82" s="1"/>
  <c r="M64" i="82"/>
  <c r="P64" i="82" s="1"/>
  <c r="M63" i="82"/>
  <c r="P63" i="82" s="1"/>
  <c r="M62" i="82"/>
  <c r="M61" i="82"/>
  <c r="P61" i="82" s="1"/>
  <c r="M60" i="82"/>
  <c r="P60" i="82" s="1"/>
  <c r="M59" i="82"/>
  <c r="P59" i="82" s="1"/>
  <c r="M58" i="82"/>
  <c r="P58" i="82" s="1"/>
  <c r="M57" i="82"/>
  <c r="M56" i="82"/>
  <c r="P56" i="82" s="1"/>
  <c r="M55" i="82"/>
  <c r="P55" i="82" s="1"/>
  <c r="M54" i="82"/>
  <c r="P54" i="82" s="1"/>
  <c r="M53" i="82"/>
  <c r="P53" i="82" s="1"/>
  <c r="M52" i="82"/>
  <c r="P52" i="82" s="1"/>
  <c r="M51" i="82"/>
  <c r="P51" i="82" s="1"/>
  <c r="M50" i="82"/>
  <c r="P50" i="82" s="1"/>
  <c r="M49" i="82"/>
  <c r="P49" i="82" s="1"/>
  <c r="M48" i="82"/>
  <c r="P48" i="82" s="1"/>
  <c r="M47" i="82"/>
  <c r="P47" i="82" s="1"/>
  <c r="M46" i="82"/>
  <c r="P46" i="82" s="1"/>
  <c r="M45" i="82"/>
  <c r="P45" i="82" s="1"/>
  <c r="M44" i="82"/>
  <c r="P44" i="82" s="1"/>
  <c r="M43" i="82"/>
  <c r="P43" i="82" s="1"/>
  <c r="M42" i="82"/>
  <c r="P42" i="82" s="1"/>
  <c r="M41" i="82"/>
  <c r="P41" i="82" s="1"/>
  <c r="M40" i="82"/>
  <c r="P40" i="82" s="1"/>
  <c r="M39" i="82"/>
  <c r="P39" i="82" s="1"/>
  <c r="M38" i="82"/>
  <c r="P38" i="82" s="1"/>
  <c r="M37" i="82"/>
  <c r="P37" i="82" s="1"/>
  <c r="M36" i="82"/>
  <c r="P36" i="82" s="1"/>
  <c r="M35" i="82"/>
  <c r="P35" i="82" s="1"/>
  <c r="M34" i="82"/>
  <c r="P34" i="82" s="1"/>
  <c r="M33" i="82"/>
  <c r="P33" i="82" s="1"/>
  <c r="M32" i="82"/>
  <c r="P32" i="82" s="1"/>
  <c r="M31" i="82"/>
  <c r="P31" i="82" s="1"/>
  <c r="M30" i="82"/>
  <c r="P30" i="82" s="1"/>
  <c r="M29" i="82"/>
  <c r="P29" i="82" s="1"/>
  <c r="M28" i="82"/>
  <c r="P28" i="82" s="1"/>
  <c r="M27" i="82"/>
  <c r="P27" i="82" s="1"/>
  <c r="M26" i="82"/>
  <c r="P26" i="82" s="1"/>
  <c r="M25" i="82"/>
  <c r="P25" i="82" s="1"/>
  <c r="M24" i="82"/>
  <c r="P24" i="82" s="1"/>
  <c r="M23" i="82"/>
  <c r="P23" i="82" s="1"/>
  <c r="M22" i="82"/>
  <c r="P22" i="82" s="1"/>
  <c r="M21" i="82"/>
  <c r="P21" i="82" s="1"/>
  <c r="M20" i="82"/>
  <c r="P20" i="82" s="1"/>
  <c r="M19" i="82"/>
  <c r="P19" i="82" s="1"/>
  <c r="M18" i="82"/>
  <c r="P18" i="82" s="1"/>
  <c r="M17" i="82"/>
  <c r="P17" i="82" s="1"/>
  <c r="M16" i="82"/>
  <c r="P16" i="82" s="1"/>
  <c r="M15" i="82"/>
  <c r="P15" i="82" s="1"/>
  <c r="M14" i="82"/>
  <c r="P14" i="82" s="1"/>
  <c r="M13" i="82"/>
  <c r="P13" i="82" s="1"/>
  <c r="M12" i="82"/>
  <c r="P12" i="82" s="1"/>
  <c r="M11" i="82"/>
  <c r="P11" i="82" s="1"/>
  <c r="M10" i="82"/>
  <c r="P10" i="82" s="1"/>
  <c r="M9" i="82"/>
  <c r="P9" i="82" s="1"/>
  <c r="M8" i="82"/>
  <c r="P8" i="82" s="1"/>
  <c r="M7" i="82"/>
  <c r="P7" i="82" s="1"/>
  <c r="M6" i="82"/>
  <c r="P6" i="82" s="1"/>
  <c r="M5" i="82"/>
  <c r="P5" i="82" s="1"/>
  <c r="M76" i="81"/>
  <c r="P76" i="81" s="1"/>
  <c r="M207" i="81"/>
  <c r="P207" i="81" s="1"/>
  <c r="M189" i="81"/>
  <c r="P189" i="81" s="1"/>
  <c r="M188" i="81"/>
  <c r="P188" i="81" s="1"/>
  <c r="M187" i="81"/>
  <c r="P187" i="81" s="1"/>
  <c r="M105" i="81"/>
  <c r="P105" i="81" s="1"/>
  <c r="M104" i="81"/>
  <c r="P104" i="81" s="1"/>
  <c r="M103" i="81"/>
  <c r="P103" i="81" s="1"/>
  <c r="M82" i="81"/>
  <c r="P82" i="81" s="1"/>
  <c r="M173" i="81"/>
  <c r="P173" i="81" s="1"/>
  <c r="M258" i="81"/>
  <c r="P258" i="81" s="1"/>
  <c r="M256" i="81"/>
  <c r="P256" i="81" s="1"/>
  <c r="M255" i="81"/>
  <c r="P255" i="81" s="1"/>
  <c r="M254" i="81"/>
  <c r="P254" i="81" s="1"/>
  <c r="M248" i="81"/>
  <c r="P248" i="81" s="1"/>
  <c r="M234" i="81"/>
  <c r="P234" i="81" s="1"/>
  <c r="M233" i="81"/>
  <c r="P233" i="81" s="1"/>
  <c r="M232" i="81"/>
  <c r="P232" i="81" s="1"/>
  <c r="M231" i="81"/>
  <c r="P231" i="81" s="1"/>
  <c r="M230" i="81"/>
  <c r="P230" i="81" s="1"/>
  <c r="M229" i="81"/>
  <c r="P229" i="81" s="1"/>
  <c r="M228" i="81"/>
  <c r="P228" i="81" s="1"/>
  <c r="M227" i="81"/>
  <c r="P227" i="81" s="1"/>
  <c r="M226" i="81"/>
  <c r="P226" i="81" s="1"/>
  <c r="M225" i="81"/>
  <c r="P225" i="81" s="1"/>
  <c r="M224" i="81"/>
  <c r="P224" i="81" s="1"/>
  <c r="M223" i="81"/>
  <c r="P223" i="81" s="1"/>
  <c r="M222" i="81"/>
  <c r="P222" i="81" s="1"/>
  <c r="M221" i="81"/>
  <c r="P221" i="81" s="1"/>
  <c r="M220" i="81"/>
  <c r="P220" i="81" s="1"/>
  <c r="M219" i="81"/>
  <c r="P219" i="81" s="1"/>
  <c r="M218" i="81"/>
  <c r="P218" i="81" s="1"/>
  <c r="M217" i="81"/>
  <c r="P217" i="81" s="1"/>
  <c r="M216" i="81"/>
  <c r="P216" i="81" s="1"/>
  <c r="M215" i="81"/>
  <c r="P215" i="81" s="1"/>
  <c r="M214" i="81"/>
  <c r="P214" i="81" s="1"/>
  <c r="M213" i="81"/>
  <c r="P213" i="81" s="1"/>
  <c r="M212" i="81"/>
  <c r="P212" i="81" s="1"/>
  <c r="M211" i="81"/>
  <c r="P211" i="81" s="1"/>
  <c r="M210" i="81"/>
  <c r="P210" i="81" s="1"/>
  <c r="M209" i="81"/>
  <c r="P209" i="81" s="1"/>
  <c r="M208" i="81"/>
  <c r="P208" i="81" s="1"/>
  <c r="M206" i="81"/>
  <c r="P206" i="81" s="1"/>
  <c r="M205" i="81"/>
  <c r="P205" i="81" s="1"/>
  <c r="M204" i="81"/>
  <c r="P204" i="81" s="1"/>
  <c r="M203" i="81"/>
  <c r="P203" i="81" s="1"/>
  <c r="M202" i="81"/>
  <c r="P202" i="81" s="1"/>
  <c r="M201" i="81"/>
  <c r="P201" i="81" s="1"/>
  <c r="M200" i="81"/>
  <c r="P200" i="81" s="1"/>
  <c r="M199" i="81"/>
  <c r="P199" i="81" s="1"/>
  <c r="M198" i="81"/>
  <c r="P198" i="81" s="1"/>
  <c r="M197" i="81"/>
  <c r="P197" i="81" s="1"/>
  <c r="M196" i="81"/>
  <c r="P196" i="81" s="1"/>
  <c r="M195" i="81"/>
  <c r="P195" i="81" s="1"/>
  <c r="M194" i="81"/>
  <c r="P194" i="81" s="1"/>
  <c r="M193" i="81"/>
  <c r="P193" i="81" s="1"/>
  <c r="M192" i="81"/>
  <c r="P192" i="81" s="1"/>
  <c r="M191" i="81"/>
  <c r="P191" i="81" s="1"/>
  <c r="M190" i="81"/>
  <c r="P190" i="81" s="1"/>
  <c r="M186" i="81"/>
  <c r="P186" i="81" s="1"/>
  <c r="M185" i="81"/>
  <c r="P185" i="81" s="1"/>
  <c r="M184" i="81"/>
  <c r="P184" i="81" s="1"/>
  <c r="M183" i="81"/>
  <c r="P183" i="81" s="1"/>
  <c r="M182" i="81"/>
  <c r="P182" i="81" s="1"/>
  <c r="M181" i="81"/>
  <c r="P181" i="81" s="1"/>
  <c r="M180" i="81"/>
  <c r="P180" i="81" s="1"/>
  <c r="M179" i="81"/>
  <c r="P179" i="81" s="1"/>
  <c r="M178" i="81"/>
  <c r="P178" i="81" s="1"/>
  <c r="M177" i="81"/>
  <c r="P177" i="81" s="1"/>
  <c r="M176" i="81"/>
  <c r="P176" i="81" s="1"/>
  <c r="M175" i="81"/>
  <c r="P175" i="81" s="1"/>
  <c r="M172" i="81"/>
  <c r="P172" i="81" s="1"/>
  <c r="M171" i="81"/>
  <c r="P171" i="81" s="1"/>
  <c r="M170" i="81"/>
  <c r="P170" i="81" s="1"/>
  <c r="M169" i="81"/>
  <c r="P169" i="81" s="1"/>
  <c r="M168" i="81"/>
  <c r="P168" i="81" s="1"/>
  <c r="M167" i="81"/>
  <c r="P167" i="81" s="1"/>
  <c r="M166" i="81"/>
  <c r="P166" i="81" s="1"/>
  <c r="M165" i="81"/>
  <c r="P165" i="81" s="1"/>
  <c r="M164" i="81"/>
  <c r="P164" i="81" s="1"/>
  <c r="M163" i="81"/>
  <c r="P163" i="81" s="1"/>
  <c r="M162" i="81"/>
  <c r="P162" i="81" s="1"/>
  <c r="M161" i="81"/>
  <c r="P161" i="81" s="1"/>
  <c r="M160" i="81"/>
  <c r="P160" i="81" s="1"/>
  <c r="M159" i="81"/>
  <c r="P159" i="81" s="1"/>
  <c r="M158" i="81"/>
  <c r="P158" i="81" s="1"/>
  <c r="M157" i="81"/>
  <c r="P157" i="81" s="1"/>
  <c r="M156" i="81"/>
  <c r="P156" i="81" s="1"/>
  <c r="M155" i="81"/>
  <c r="P155" i="81" s="1"/>
  <c r="M154" i="81"/>
  <c r="P154" i="81" s="1"/>
  <c r="M153" i="81"/>
  <c r="P153" i="81" s="1"/>
  <c r="M152" i="81"/>
  <c r="P152" i="81" s="1"/>
  <c r="M151" i="81"/>
  <c r="P151" i="81" s="1"/>
  <c r="M150" i="81"/>
  <c r="P150" i="81" s="1"/>
  <c r="M149" i="81"/>
  <c r="P149" i="81" s="1"/>
  <c r="M148" i="81"/>
  <c r="P148" i="81" s="1"/>
  <c r="M147" i="81"/>
  <c r="P147" i="81" s="1"/>
  <c r="M146" i="81"/>
  <c r="P146" i="81" s="1"/>
  <c r="M145" i="81"/>
  <c r="P145" i="81" s="1"/>
  <c r="M144" i="81"/>
  <c r="P144" i="81" s="1"/>
  <c r="M143" i="81"/>
  <c r="P143" i="81" s="1"/>
  <c r="M142" i="81"/>
  <c r="P142" i="81" s="1"/>
  <c r="M141" i="81"/>
  <c r="P141" i="81" s="1"/>
  <c r="M140" i="81"/>
  <c r="P140" i="81" s="1"/>
  <c r="M139" i="81"/>
  <c r="P139" i="81" s="1"/>
  <c r="M138" i="81"/>
  <c r="P138" i="81" s="1"/>
  <c r="M137" i="81"/>
  <c r="P137" i="81" s="1"/>
  <c r="M136" i="81"/>
  <c r="P136" i="81" s="1"/>
  <c r="M135" i="81"/>
  <c r="P135" i="81" s="1"/>
  <c r="M134" i="81"/>
  <c r="P134" i="81" s="1"/>
  <c r="M133" i="81"/>
  <c r="P133" i="81" s="1"/>
  <c r="M132" i="81"/>
  <c r="P132" i="81" s="1"/>
  <c r="M131" i="81"/>
  <c r="P131" i="81" s="1"/>
  <c r="M130" i="81"/>
  <c r="P130" i="81" s="1"/>
  <c r="M129" i="81"/>
  <c r="P129" i="81" s="1"/>
  <c r="M128" i="81"/>
  <c r="P128" i="81" s="1"/>
  <c r="M127" i="81"/>
  <c r="P127" i="81" s="1"/>
  <c r="M126" i="81"/>
  <c r="P126" i="81" s="1"/>
  <c r="M125" i="81"/>
  <c r="P125" i="81" s="1"/>
  <c r="M124" i="81"/>
  <c r="P124" i="81" s="1"/>
  <c r="M123" i="81"/>
  <c r="P123" i="81" s="1"/>
  <c r="M122" i="81"/>
  <c r="P122" i="81" s="1"/>
  <c r="M121" i="81"/>
  <c r="P121" i="81" s="1"/>
  <c r="M120" i="81"/>
  <c r="P120" i="81" s="1"/>
  <c r="M119" i="81"/>
  <c r="P119" i="81" s="1"/>
  <c r="M118" i="81"/>
  <c r="P118" i="81" s="1"/>
  <c r="M117" i="81"/>
  <c r="P117" i="81" s="1"/>
  <c r="M116" i="81"/>
  <c r="P116" i="81" s="1"/>
  <c r="M115" i="81"/>
  <c r="P115" i="81" s="1"/>
  <c r="M114" i="81"/>
  <c r="P114" i="81" s="1"/>
  <c r="M113" i="81"/>
  <c r="P113" i="81" s="1"/>
  <c r="M112" i="81"/>
  <c r="P112" i="81" s="1"/>
  <c r="M111" i="81"/>
  <c r="P111" i="81" s="1"/>
  <c r="M110" i="81"/>
  <c r="P110" i="81" s="1"/>
  <c r="M109" i="81"/>
  <c r="P109" i="81" s="1"/>
  <c r="M108" i="81"/>
  <c r="P108" i="81" s="1"/>
  <c r="M107" i="81"/>
  <c r="P107" i="81" s="1"/>
  <c r="M106" i="81"/>
  <c r="P106" i="81" s="1"/>
  <c r="M101" i="81"/>
  <c r="P101" i="81" s="1"/>
  <c r="M100" i="81"/>
  <c r="P100" i="81" s="1"/>
  <c r="M99" i="81"/>
  <c r="P99" i="81" s="1"/>
  <c r="M98" i="81"/>
  <c r="P98" i="81" s="1"/>
  <c r="M97" i="81"/>
  <c r="P97" i="81" s="1"/>
  <c r="M96" i="81"/>
  <c r="P96" i="81" s="1"/>
  <c r="M95" i="81"/>
  <c r="P95" i="81" s="1"/>
  <c r="M93" i="81"/>
  <c r="P93" i="81" s="1"/>
  <c r="M92" i="81"/>
  <c r="P92" i="81" s="1"/>
  <c r="M91" i="81"/>
  <c r="P91" i="81" s="1"/>
  <c r="M90" i="81"/>
  <c r="P90" i="81" s="1"/>
  <c r="M89" i="81"/>
  <c r="P89" i="81" s="1"/>
  <c r="M86" i="81"/>
  <c r="P86" i="81" s="1"/>
  <c r="M85" i="81"/>
  <c r="P85" i="81" s="1"/>
  <c r="M84" i="81"/>
  <c r="P84" i="81" s="1"/>
  <c r="M83" i="81"/>
  <c r="P83" i="81" s="1"/>
  <c r="M81" i="81"/>
  <c r="P81" i="81" s="1"/>
  <c r="M80" i="81"/>
  <c r="P80" i="81" s="1"/>
  <c r="M79" i="81"/>
  <c r="P79" i="81" s="1"/>
  <c r="M78" i="81"/>
  <c r="P78" i="81" s="1"/>
  <c r="M77" i="81"/>
  <c r="P77" i="81" s="1"/>
  <c r="M75" i="81"/>
  <c r="P75" i="81" s="1"/>
  <c r="M74" i="81"/>
  <c r="P74" i="81" s="1"/>
  <c r="M73" i="81"/>
  <c r="P73" i="81" s="1"/>
  <c r="M72" i="81"/>
  <c r="P72" i="81" s="1"/>
  <c r="M71" i="81"/>
  <c r="P71" i="81" s="1"/>
  <c r="M70" i="81"/>
  <c r="P70" i="81" s="1"/>
  <c r="M69" i="81"/>
  <c r="P69" i="81" s="1"/>
  <c r="M68" i="81"/>
  <c r="P68" i="81" s="1"/>
  <c r="M67" i="81"/>
  <c r="P67" i="81" s="1"/>
  <c r="M66" i="81"/>
  <c r="P66" i="81" s="1"/>
  <c r="M65" i="81"/>
  <c r="P65" i="81" s="1"/>
  <c r="M64" i="81"/>
  <c r="P64" i="81" s="1"/>
  <c r="M63" i="81"/>
  <c r="P63" i="81" s="1"/>
  <c r="M62" i="81"/>
  <c r="P62" i="81" s="1"/>
  <c r="M61" i="81"/>
  <c r="P61" i="81" s="1"/>
  <c r="M60" i="81"/>
  <c r="P60" i="81" s="1"/>
  <c r="M59" i="81"/>
  <c r="P59" i="81" s="1"/>
  <c r="M58" i="81"/>
  <c r="P58" i="81" s="1"/>
  <c r="M57" i="81"/>
  <c r="P57" i="81" s="1"/>
  <c r="M56" i="81"/>
  <c r="P56" i="81" s="1"/>
  <c r="M55" i="81"/>
  <c r="P55" i="81" s="1"/>
  <c r="M54" i="81"/>
  <c r="P54" i="81" s="1"/>
  <c r="M53" i="81"/>
  <c r="P53" i="81" s="1"/>
  <c r="M52" i="81"/>
  <c r="P52" i="81" s="1"/>
  <c r="M51" i="81"/>
  <c r="P51" i="81" s="1"/>
  <c r="M50" i="81"/>
  <c r="P50" i="81" s="1"/>
  <c r="M49" i="81"/>
  <c r="P49" i="81" s="1"/>
  <c r="M48" i="81"/>
  <c r="P48" i="81" s="1"/>
  <c r="M47" i="81"/>
  <c r="P47" i="81" s="1"/>
  <c r="M46" i="81"/>
  <c r="P46" i="81" s="1"/>
  <c r="M45" i="81"/>
  <c r="P45" i="81" s="1"/>
  <c r="M44" i="81"/>
  <c r="P44" i="81" s="1"/>
  <c r="M43" i="81"/>
  <c r="P43" i="81" s="1"/>
  <c r="M42" i="81"/>
  <c r="P42" i="81" s="1"/>
  <c r="M41" i="81"/>
  <c r="P41" i="81" s="1"/>
  <c r="M40" i="81"/>
  <c r="P40" i="81" s="1"/>
  <c r="M39" i="81"/>
  <c r="P39" i="81" s="1"/>
  <c r="M38" i="81"/>
  <c r="P38" i="81" s="1"/>
  <c r="M37" i="81"/>
  <c r="P37" i="81" s="1"/>
  <c r="M36" i="81"/>
  <c r="P36" i="81" s="1"/>
  <c r="M35" i="81"/>
  <c r="P35" i="81" s="1"/>
  <c r="M34" i="81"/>
  <c r="P34" i="81" s="1"/>
  <c r="M33" i="81"/>
  <c r="P33" i="81" s="1"/>
  <c r="M32" i="81"/>
  <c r="P32" i="81" s="1"/>
  <c r="M31" i="81"/>
  <c r="P31" i="81" s="1"/>
  <c r="M30" i="81"/>
  <c r="P30" i="81" s="1"/>
  <c r="M29" i="81"/>
  <c r="P29" i="81" s="1"/>
  <c r="M28" i="81"/>
  <c r="P28" i="81" s="1"/>
  <c r="M27" i="81"/>
  <c r="P27" i="81" s="1"/>
  <c r="M26" i="81"/>
  <c r="P26" i="81" s="1"/>
  <c r="M25" i="81"/>
  <c r="P25" i="81" s="1"/>
  <c r="M24" i="81"/>
  <c r="P24" i="81" s="1"/>
  <c r="M23" i="81"/>
  <c r="P23" i="81" s="1"/>
  <c r="M22" i="81"/>
  <c r="P22" i="81" s="1"/>
  <c r="M21" i="81"/>
  <c r="P21" i="81" s="1"/>
  <c r="M20" i="81"/>
  <c r="P20" i="81" s="1"/>
  <c r="M19" i="81"/>
  <c r="P19" i="81" s="1"/>
  <c r="M18" i="81"/>
  <c r="P18" i="81" s="1"/>
  <c r="M17" i="81"/>
  <c r="P17" i="81" s="1"/>
  <c r="M16" i="81"/>
  <c r="P16" i="81" s="1"/>
  <c r="M15" i="81"/>
  <c r="P15" i="81" s="1"/>
  <c r="M14" i="81"/>
  <c r="P14" i="81" s="1"/>
  <c r="M13" i="81"/>
  <c r="P13" i="81" s="1"/>
  <c r="M12" i="81"/>
  <c r="P12" i="81" s="1"/>
  <c r="M11" i="81"/>
  <c r="P11" i="81" s="1"/>
  <c r="M10" i="81"/>
  <c r="P10" i="81" s="1"/>
  <c r="M9" i="81"/>
  <c r="P9" i="81" s="1"/>
  <c r="M8" i="81"/>
  <c r="P8" i="81" s="1"/>
  <c r="M7" i="81"/>
  <c r="P7" i="81" s="1"/>
  <c r="M6" i="81"/>
  <c r="P6" i="81" s="1"/>
  <c r="M5" i="81"/>
  <c r="P5" i="81" s="1"/>
  <c r="M76" i="80"/>
  <c r="P76" i="80" s="1"/>
  <c r="M207" i="80"/>
  <c r="P207" i="80" s="1"/>
  <c r="M189" i="80"/>
  <c r="P189" i="80" s="1"/>
  <c r="M188" i="80"/>
  <c r="P188" i="80" s="1"/>
  <c r="M187" i="80"/>
  <c r="P187" i="80" s="1"/>
  <c r="M105" i="80"/>
  <c r="P105" i="80" s="1"/>
  <c r="M104" i="80"/>
  <c r="P104" i="80" s="1"/>
  <c r="M103" i="80"/>
  <c r="P103" i="80" s="1"/>
  <c r="M82" i="80"/>
  <c r="P82" i="80" s="1"/>
  <c r="M173" i="80"/>
  <c r="P173" i="80" s="1"/>
  <c r="M258" i="80"/>
  <c r="P258" i="80" s="1"/>
  <c r="M256" i="80"/>
  <c r="P256" i="80" s="1"/>
  <c r="M255" i="80"/>
  <c r="P255" i="80" s="1"/>
  <c r="M254" i="80"/>
  <c r="P254" i="80" s="1"/>
  <c r="M248" i="80"/>
  <c r="P248" i="80" s="1"/>
  <c r="M234" i="80"/>
  <c r="P234" i="80" s="1"/>
  <c r="M233" i="80"/>
  <c r="P233" i="80" s="1"/>
  <c r="M232" i="80"/>
  <c r="P232" i="80" s="1"/>
  <c r="M231" i="80"/>
  <c r="P231" i="80" s="1"/>
  <c r="M230" i="80"/>
  <c r="P230" i="80" s="1"/>
  <c r="M229" i="80"/>
  <c r="P229" i="80" s="1"/>
  <c r="M228" i="80"/>
  <c r="P228" i="80" s="1"/>
  <c r="M227" i="80"/>
  <c r="P227" i="80" s="1"/>
  <c r="M226" i="80"/>
  <c r="P226" i="80" s="1"/>
  <c r="M225" i="80"/>
  <c r="P225" i="80" s="1"/>
  <c r="M224" i="80"/>
  <c r="P224" i="80" s="1"/>
  <c r="M223" i="80"/>
  <c r="P223" i="80" s="1"/>
  <c r="M222" i="80"/>
  <c r="P222" i="80" s="1"/>
  <c r="M221" i="80"/>
  <c r="P221" i="80" s="1"/>
  <c r="M220" i="80"/>
  <c r="P220" i="80" s="1"/>
  <c r="M219" i="80"/>
  <c r="P219" i="80" s="1"/>
  <c r="M218" i="80"/>
  <c r="P218" i="80" s="1"/>
  <c r="M217" i="80"/>
  <c r="P217" i="80" s="1"/>
  <c r="M216" i="80"/>
  <c r="P216" i="80" s="1"/>
  <c r="M215" i="80"/>
  <c r="P215" i="80" s="1"/>
  <c r="M214" i="80"/>
  <c r="P214" i="80" s="1"/>
  <c r="M213" i="80"/>
  <c r="P213" i="80" s="1"/>
  <c r="M212" i="80"/>
  <c r="P212" i="80" s="1"/>
  <c r="M211" i="80"/>
  <c r="P211" i="80" s="1"/>
  <c r="M210" i="80"/>
  <c r="P210" i="80" s="1"/>
  <c r="M209" i="80"/>
  <c r="P209" i="80" s="1"/>
  <c r="M208" i="80"/>
  <c r="P208" i="80" s="1"/>
  <c r="M206" i="80"/>
  <c r="P206" i="80" s="1"/>
  <c r="M205" i="80"/>
  <c r="P205" i="80" s="1"/>
  <c r="M204" i="80"/>
  <c r="P204" i="80" s="1"/>
  <c r="M203" i="80"/>
  <c r="P203" i="80" s="1"/>
  <c r="M202" i="80"/>
  <c r="P202" i="80" s="1"/>
  <c r="M201" i="80"/>
  <c r="P201" i="80" s="1"/>
  <c r="M200" i="80"/>
  <c r="P200" i="80" s="1"/>
  <c r="M199" i="80"/>
  <c r="P199" i="80" s="1"/>
  <c r="M198" i="80"/>
  <c r="P198" i="80" s="1"/>
  <c r="M197" i="80"/>
  <c r="P197" i="80" s="1"/>
  <c r="M196" i="80"/>
  <c r="P196" i="80" s="1"/>
  <c r="M195" i="80"/>
  <c r="P195" i="80" s="1"/>
  <c r="M194" i="80"/>
  <c r="P194" i="80" s="1"/>
  <c r="M193" i="80"/>
  <c r="P193" i="80" s="1"/>
  <c r="M192" i="80"/>
  <c r="P192" i="80" s="1"/>
  <c r="M191" i="80"/>
  <c r="P191" i="80" s="1"/>
  <c r="M190" i="80"/>
  <c r="P190" i="80" s="1"/>
  <c r="M186" i="80"/>
  <c r="P186" i="80" s="1"/>
  <c r="M185" i="80"/>
  <c r="P185" i="80" s="1"/>
  <c r="M184" i="80"/>
  <c r="P184" i="80" s="1"/>
  <c r="M183" i="80"/>
  <c r="P183" i="80" s="1"/>
  <c r="M182" i="80"/>
  <c r="P182" i="80" s="1"/>
  <c r="M181" i="80"/>
  <c r="P181" i="80" s="1"/>
  <c r="M180" i="80"/>
  <c r="P180" i="80" s="1"/>
  <c r="M179" i="80"/>
  <c r="P179" i="80" s="1"/>
  <c r="M178" i="80"/>
  <c r="P178" i="80" s="1"/>
  <c r="M177" i="80"/>
  <c r="P177" i="80" s="1"/>
  <c r="M176" i="80"/>
  <c r="P176" i="80" s="1"/>
  <c r="M175" i="80"/>
  <c r="P175" i="80" s="1"/>
  <c r="M172" i="80"/>
  <c r="P172" i="80" s="1"/>
  <c r="M171" i="80"/>
  <c r="P171" i="80" s="1"/>
  <c r="M170" i="80"/>
  <c r="P170" i="80" s="1"/>
  <c r="M169" i="80"/>
  <c r="P169" i="80" s="1"/>
  <c r="M168" i="80"/>
  <c r="P168" i="80" s="1"/>
  <c r="M167" i="80"/>
  <c r="P167" i="80" s="1"/>
  <c r="M166" i="80"/>
  <c r="P166" i="80" s="1"/>
  <c r="M165" i="80"/>
  <c r="P165" i="80" s="1"/>
  <c r="M164" i="80"/>
  <c r="P164" i="80" s="1"/>
  <c r="M163" i="80"/>
  <c r="P163" i="80" s="1"/>
  <c r="M162" i="80"/>
  <c r="P162" i="80" s="1"/>
  <c r="M161" i="80"/>
  <c r="P161" i="80" s="1"/>
  <c r="M160" i="80"/>
  <c r="P160" i="80" s="1"/>
  <c r="M159" i="80"/>
  <c r="P159" i="80" s="1"/>
  <c r="M158" i="80"/>
  <c r="P158" i="80" s="1"/>
  <c r="M157" i="80"/>
  <c r="P157" i="80" s="1"/>
  <c r="M156" i="80"/>
  <c r="P156" i="80" s="1"/>
  <c r="M155" i="80"/>
  <c r="P155" i="80" s="1"/>
  <c r="M154" i="80"/>
  <c r="P154" i="80" s="1"/>
  <c r="M153" i="80"/>
  <c r="P153" i="80" s="1"/>
  <c r="M152" i="80"/>
  <c r="P152" i="80" s="1"/>
  <c r="M151" i="80"/>
  <c r="P151" i="80" s="1"/>
  <c r="M150" i="80"/>
  <c r="P150" i="80" s="1"/>
  <c r="M149" i="80"/>
  <c r="P149" i="80" s="1"/>
  <c r="M148" i="80"/>
  <c r="P148" i="80" s="1"/>
  <c r="M147" i="80"/>
  <c r="P147" i="80" s="1"/>
  <c r="M146" i="80"/>
  <c r="P146" i="80" s="1"/>
  <c r="M145" i="80"/>
  <c r="P145" i="80" s="1"/>
  <c r="M144" i="80"/>
  <c r="P144" i="80" s="1"/>
  <c r="M143" i="80"/>
  <c r="P143" i="80" s="1"/>
  <c r="M142" i="80"/>
  <c r="P142" i="80" s="1"/>
  <c r="M141" i="80"/>
  <c r="P141" i="80" s="1"/>
  <c r="M140" i="80"/>
  <c r="P140" i="80" s="1"/>
  <c r="M139" i="80"/>
  <c r="P139" i="80" s="1"/>
  <c r="M138" i="80"/>
  <c r="P138" i="80" s="1"/>
  <c r="M137" i="80"/>
  <c r="P137" i="80" s="1"/>
  <c r="M136" i="80"/>
  <c r="P136" i="80" s="1"/>
  <c r="M135" i="80"/>
  <c r="P135" i="80" s="1"/>
  <c r="M134" i="80"/>
  <c r="P134" i="80" s="1"/>
  <c r="M133" i="80"/>
  <c r="P133" i="80" s="1"/>
  <c r="M132" i="80"/>
  <c r="P132" i="80" s="1"/>
  <c r="M131" i="80"/>
  <c r="P131" i="80" s="1"/>
  <c r="M130" i="80"/>
  <c r="P130" i="80" s="1"/>
  <c r="M129" i="80"/>
  <c r="P129" i="80" s="1"/>
  <c r="M128" i="80"/>
  <c r="P128" i="80" s="1"/>
  <c r="M127" i="80"/>
  <c r="P127" i="80" s="1"/>
  <c r="M126" i="80"/>
  <c r="P126" i="80" s="1"/>
  <c r="M125" i="80"/>
  <c r="P125" i="80" s="1"/>
  <c r="M124" i="80"/>
  <c r="P124" i="80" s="1"/>
  <c r="M123" i="80"/>
  <c r="P123" i="80" s="1"/>
  <c r="M122" i="80"/>
  <c r="P122" i="80" s="1"/>
  <c r="M121" i="80"/>
  <c r="P121" i="80" s="1"/>
  <c r="M120" i="80"/>
  <c r="P120" i="80" s="1"/>
  <c r="M119" i="80"/>
  <c r="P119" i="80" s="1"/>
  <c r="M118" i="80"/>
  <c r="P118" i="80" s="1"/>
  <c r="M117" i="80"/>
  <c r="P117" i="80" s="1"/>
  <c r="M116" i="80"/>
  <c r="P116" i="80" s="1"/>
  <c r="M115" i="80"/>
  <c r="P115" i="80" s="1"/>
  <c r="M114" i="80"/>
  <c r="P114" i="80" s="1"/>
  <c r="M113" i="80"/>
  <c r="P113" i="80" s="1"/>
  <c r="M112" i="80"/>
  <c r="P112" i="80" s="1"/>
  <c r="M111" i="80"/>
  <c r="P111" i="80" s="1"/>
  <c r="M110" i="80"/>
  <c r="P110" i="80" s="1"/>
  <c r="M109" i="80"/>
  <c r="P109" i="80" s="1"/>
  <c r="M108" i="80"/>
  <c r="P108" i="80" s="1"/>
  <c r="M107" i="80"/>
  <c r="P107" i="80" s="1"/>
  <c r="M106" i="80"/>
  <c r="P106" i="80" s="1"/>
  <c r="M101" i="80"/>
  <c r="P101" i="80" s="1"/>
  <c r="M100" i="80"/>
  <c r="P100" i="80" s="1"/>
  <c r="M99" i="80"/>
  <c r="P99" i="80" s="1"/>
  <c r="M98" i="80"/>
  <c r="P98" i="80" s="1"/>
  <c r="M97" i="80"/>
  <c r="P97" i="80" s="1"/>
  <c r="M96" i="80"/>
  <c r="P96" i="80" s="1"/>
  <c r="M95" i="80"/>
  <c r="P95" i="80" s="1"/>
  <c r="M93" i="80"/>
  <c r="P93" i="80" s="1"/>
  <c r="M92" i="80"/>
  <c r="P92" i="80" s="1"/>
  <c r="M91" i="80"/>
  <c r="P91" i="80" s="1"/>
  <c r="M90" i="80"/>
  <c r="P90" i="80" s="1"/>
  <c r="M89" i="80"/>
  <c r="P89" i="80" s="1"/>
  <c r="M86" i="80"/>
  <c r="P86" i="80" s="1"/>
  <c r="M85" i="80"/>
  <c r="P85" i="80" s="1"/>
  <c r="M84" i="80"/>
  <c r="P84" i="80" s="1"/>
  <c r="M83" i="80"/>
  <c r="P83" i="80" s="1"/>
  <c r="M81" i="80"/>
  <c r="P81" i="80" s="1"/>
  <c r="M80" i="80"/>
  <c r="P80" i="80" s="1"/>
  <c r="M79" i="80"/>
  <c r="P79" i="80" s="1"/>
  <c r="M78" i="80"/>
  <c r="P78" i="80" s="1"/>
  <c r="M77" i="80"/>
  <c r="P77" i="80" s="1"/>
  <c r="M75" i="80"/>
  <c r="P75" i="80" s="1"/>
  <c r="M74" i="80"/>
  <c r="P74" i="80" s="1"/>
  <c r="M73" i="80"/>
  <c r="P73" i="80" s="1"/>
  <c r="M72" i="80"/>
  <c r="P72" i="80" s="1"/>
  <c r="M71" i="80"/>
  <c r="P71" i="80" s="1"/>
  <c r="M70" i="80"/>
  <c r="P70" i="80" s="1"/>
  <c r="M69" i="80"/>
  <c r="P69" i="80" s="1"/>
  <c r="M68" i="80"/>
  <c r="P68" i="80" s="1"/>
  <c r="M67" i="80"/>
  <c r="P67" i="80" s="1"/>
  <c r="M66" i="80"/>
  <c r="P66" i="80" s="1"/>
  <c r="M65" i="80"/>
  <c r="P65" i="80" s="1"/>
  <c r="M64" i="80"/>
  <c r="P64" i="80" s="1"/>
  <c r="M63" i="80"/>
  <c r="P63" i="80" s="1"/>
  <c r="M62" i="80"/>
  <c r="P62" i="80" s="1"/>
  <c r="M61" i="80"/>
  <c r="P61" i="80" s="1"/>
  <c r="M60" i="80"/>
  <c r="P60" i="80" s="1"/>
  <c r="M59" i="80"/>
  <c r="P59" i="80" s="1"/>
  <c r="M58" i="80"/>
  <c r="P58" i="80" s="1"/>
  <c r="M57" i="80"/>
  <c r="P57" i="80" s="1"/>
  <c r="M56" i="80"/>
  <c r="P56" i="80" s="1"/>
  <c r="M55" i="80"/>
  <c r="P55" i="80" s="1"/>
  <c r="M54" i="80"/>
  <c r="P54" i="80" s="1"/>
  <c r="M53" i="80"/>
  <c r="P53" i="80" s="1"/>
  <c r="M52" i="80"/>
  <c r="P52" i="80" s="1"/>
  <c r="M51" i="80"/>
  <c r="P51" i="80" s="1"/>
  <c r="M50" i="80"/>
  <c r="P50" i="80" s="1"/>
  <c r="M49" i="80"/>
  <c r="P49" i="80" s="1"/>
  <c r="M48" i="80"/>
  <c r="P48" i="80" s="1"/>
  <c r="M47" i="80"/>
  <c r="P47" i="80" s="1"/>
  <c r="M46" i="80"/>
  <c r="P46" i="80" s="1"/>
  <c r="M45" i="80"/>
  <c r="P45" i="80" s="1"/>
  <c r="M44" i="80"/>
  <c r="P44" i="80" s="1"/>
  <c r="M43" i="80"/>
  <c r="P43" i="80" s="1"/>
  <c r="M42" i="80"/>
  <c r="P42" i="80" s="1"/>
  <c r="M41" i="80"/>
  <c r="P41" i="80" s="1"/>
  <c r="M40" i="80"/>
  <c r="P40" i="80" s="1"/>
  <c r="M39" i="80"/>
  <c r="M38" i="80"/>
  <c r="P38" i="80" s="1"/>
  <c r="M37" i="80"/>
  <c r="P37" i="80" s="1"/>
  <c r="M36" i="80"/>
  <c r="P36" i="80" s="1"/>
  <c r="M35" i="80"/>
  <c r="P35" i="80" s="1"/>
  <c r="M34" i="80"/>
  <c r="P34" i="80" s="1"/>
  <c r="M33" i="80"/>
  <c r="P33" i="80" s="1"/>
  <c r="M32" i="80"/>
  <c r="P32" i="80" s="1"/>
  <c r="M31" i="80"/>
  <c r="P31" i="80" s="1"/>
  <c r="M30" i="80"/>
  <c r="P30" i="80" s="1"/>
  <c r="M29" i="80"/>
  <c r="P29" i="80" s="1"/>
  <c r="M28" i="80"/>
  <c r="M27" i="80"/>
  <c r="P27" i="80" s="1"/>
  <c r="M26" i="80"/>
  <c r="P26" i="80" s="1"/>
  <c r="M25" i="80"/>
  <c r="P25" i="80" s="1"/>
  <c r="M24" i="80"/>
  <c r="P24" i="80" s="1"/>
  <c r="M23" i="80"/>
  <c r="P23" i="80" s="1"/>
  <c r="M22" i="80"/>
  <c r="P22" i="80" s="1"/>
  <c r="M21" i="80"/>
  <c r="P21" i="80" s="1"/>
  <c r="M20" i="80"/>
  <c r="P20" i="80" s="1"/>
  <c r="M19" i="80"/>
  <c r="P19" i="80" s="1"/>
  <c r="M18" i="80"/>
  <c r="P18" i="80" s="1"/>
  <c r="M17" i="80"/>
  <c r="P17" i="80" s="1"/>
  <c r="M16" i="80"/>
  <c r="P16" i="80" s="1"/>
  <c r="M15" i="80"/>
  <c r="P15" i="80" s="1"/>
  <c r="M14" i="80"/>
  <c r="P14" i="80" s="1"/>
  <c r="M13" i="80"/>
  <c r="P13" i="80" s="1"/>
  <c r="M12" i="80"/>
  <c r="P12" i="80" s="1"/>
  <c r="M11" i="80"/>
  <c r="P11" i="80" s="1"/>
  <c r="M10" i="80"/>
  <c r="P10" i="80" s="1"/>
  <c r="M9" i="80"/>
  <c r="P9" i="80" s="1"/>
  <c r="M8" i="80"/>
  <c r="P8" i="80" s="1"/>
  <c r="M7" i="80"/>
  <c r="P7" i="80" s="1"/>
  <c r="M6" i="80"/>
  <c r="P6" i="80" s="1"/>
  <c r="M5" i="80"/>
  <c r="P5" i="80" s="1"/>
  <c r="M76" i="79"/>
  <c r="P76" i="79" s="1"/>
  <c r="M207" i="79"/>
  <c r="P207" i="79" s="1"/>
  <c r="M189" i="79"/>
  <c r="P189" i="79" s="1"/>
  <c r="M188" i="79"/>
  <c r="P188" i="79" s="1"/>
  <c r="M187" i="79"/>
  <c r="P187" i="79" s="1"/>
  <c r="M105" i="79"/>
  <c r="P105" i="79" s="1"/>
  <c r="M104" i="79"/>
  <c r="P104" i="79" s="1"/>
  <c r="M103" i="79"/>
  <c r="P103" i="79" s="1"/>
  <c r="M82" i="79"/>
  <c r="P82" i="79" s="1"/>
  <c r="M173" i="79"/>
  <c r="P173" i="79" s="1"/>
  <c r="M258" i="79"/>
  <c r="P258" i="79" s="1"/>
  <c r="M256" i="79"/>
  <c r="P256" i="79" s="1"/>
  <c r="M255" i="79"/>
  <c r="P255" i="79" s="1"/>
  <c r="M254" i="79"/>
  <c r="P254" i="79" s="1"/>
  <c r="M248" i="79"/>
  <c r="P248" i="79" s="1"/>
  <c r="M234" i="79"/>
  <c r="P234" i="79" s="1"/>
  <c r="M233" i="79"/>
  <c r="P233" i="79" s="1"/>
  <c r="M232" i="79"/>
  <c r="P232" i="79" s="1"/>
  <c r="M231" i="79"/>
  <c r="P231" i="79" s="1"/>
  <c r="M230" i="79"/>
  <c r="P230" i="79" s="1"/>
  <c r="M229" i="79"/>
  <c r="P229" i="79" s="1"/>
  <c r="M228" i="79"/>
  <c r="P228" i="79" s="1"/>
  <c r="M227" i="79"/>
  <c r="P227" i="79" s="1"/>
  <c r="M226" i="79"/>
  <c r="P226" i="79" s="1"/>
  <c r="M225" i="79"/>
  <c r="P225" i="79" s="1"/>
  <c r="M224" i="79"/>
  <c r="P224" i="79" s="1"/>
  <c r="M223" i="79"/>
  <c r="P223" i="79" s="1"/>
  <c r="M222" i="79"/>
  <c r="P222" i="79" s="1"/>
  <c r="M221" i="79"/>
  <c r="P221" i="79" s="1"/>
  <c r="M220" i="79"/>
  <c r="P220" i="79" s="1"/>
  <c r="M219" i="79"/>
  <c r="P219" i="79" s="1"/>
  <c r="M218" i="79"/>
  <c r="P218" i="79" s="1"/>
  <c r="M217" i="79"/>
  <c r="P217" i="79" s="1"/>
  <c r="M216" i="79"/>
  <c r="P216" i="79" s="1"/>
  <c r="M215" i="79"/>
  <c r="P215" i="79" s="1"/>
  <c r="M214" i="79"/>
  <c r="P214" i="79" s="1"/>
  <c r="M213" i="79"/>
  <c r="P213" i="79" s="1"/>
  <c r="M212" i="79"/>
  <c r="P212" i="79" s="1"/>
  <c r="M211" i="79"/>
  <c r="P211" i="79" s="1"/>
  <c r="M210" i="79"/>
  <c r="P210" i="79" s="1"/>
  <c r="M209" i="79"/>
  <c r="P209" i="79" s="1"/>
  <c r="M208" i="79"/>
  <c r="P208" i="79" s="1"/>
  <c r="M206" i="79"/>
  <c r="P206" i="79" s="1"/>
  <c r="M205" i="79"/>
  <c r="P205" i="79" s="1"/>
  <c r="M204" i="79"/>
  <c r="P204" i="79" s="1"/>
  <c r="M203" i="79"/>
  <c r="P203" i="79" s="1"/>
  <c r="M202" i="79"/>
  <c r="P202" i="79" s="1"/>
  <c r="M201" i="79"/>
  <c r="P201" i="79" s="1"/>
  <c r="M200" i="79"/>
  <c r="P200" i="79" s="1"/>
  <c r="M199" i="79"/>
  <c r="P199" i="79" s="1"/>
  <c r="M198" i="79"/>
  <c r="P198" i="79" s="1"/>
  <c r="M197" i="79"/>
  <c r="P197" i="79" s="1"/>
  <c r="M196" i="79"/>
  <c r="P196" i="79" s="1"/>
  <c r="M195" i="79"/>
  <c r="P195" i="79" s="1"/>
  <c r="M194" i="79"/>
  <c r="P194" i="79" s="1"/>
  <c r="M193" i="79"/>
  <c r="P193" i="79" s="1"/>
  <c r="M192" i="79"/>
  <c r="P192" i="79" s="1"/>
  <c r="M191" i="79"/>
  <c r="P191" i="79" s="1"/>
  <c r="M190" i="79"/>
  <c r="P190" i="79" s="1"/>
  <c r="M186" i="79"/>
  <c r="P186" i="79" s="1"/>
  <c r="M185" i="79"/>
  <c r="P185" i="79" s="1"/>
  <c r="M184" i="79"/>
  <c r="P184" i="79" s="1"/>
  <c r="M183" i="79"/>
  <c r="P183" i="79" s="1"/>
  <c r="M182" i="79"/>
  <c r="P182" i="79" s="1"/>
  <c r="M181" i="79"/>
  <c r="P181" i="79" s="1"/>
  <c r="M180" i="79"/>
  <c r="P180" i="79" s="1"/>
  <c r="M179" i="79"/>
  <c r="P179" i="79" s="1"/>
  <c r="M178" i="79"/>
  <c r="P178" i="79" s="1"/>
  <c r="M177" i="79"/>
  <c r="P177" i="79" s="1"/>
  <c r="M176" i="79"/>
  <c r="P176" i="79" s="1"/>
  <c r="M175" i="79"/>
  <c r="P175" i="79" s="1"/>
  <c r="M172" i="79"/>
  <c r="P172" i="79" s="1"/>
  <c r="M171" i="79"/>
  <c r="P171" i="79" s="1"/>
  <c r="M170" i="79"/>
  <c r="P170" i="79" s="1"/>
  <c r="M169" i="79"/>
  <c r="P169" i="79" s="1"/>
  <c r="M168" i="79"/>
  <c r="P168" i="79" s="1"/>
  <c r="M167" i="79"/>
  <c r="P167" i="79" s="1"/>
  <c r="M166" i="79"/>
  <c r="P166" i="79" s="1"/>
  <c r="M165" i="79"/>
  <c r="P165" i="79" s="1"/>
  <c r="M164" i="79"/>
  <c r="P164" i="79" s="1"/>
  <c r="M163" i="79"/>
  <c r="P163" i="79" s="1"/>
  <c r="M162" i="79"/>
  <c r="P162" i="79" s="1"/>
  <c r="M161" i="79"/>
  <c r="P161" i="79" s="1"/>
  <c r="M160" i="79"/>
  <c r="P160" i="79" s="1"/>
  <c r="M159" i="79"/>
  <c r="P159" i="79" s="1"/>
  <c r="M158" i="79"/>
  <c r="P158" i="79" s="1"/>
  <c r="M157" i="79"/>
  <c r="P157" i="79" s="1"/>
  <c r="M156" i="79"/>
  <c r="P156" i="79" s="1"/>
  <c r="M155" i="79"/>
  <c r="P155" i="79" s="1"/>
  <c r="M154" i="79"/>
  <c r="P154" i="79" s="1"/>
  <c r="M153" i="79"/>
  <c r="P153" i="79" s="1"/>
  <c r="M152" i="79"/>
  <c r="P152" i="79" s="1"/>
  <c r="M151" i="79"/>
  <c r="P151" i="79" s="1"/>
  <c r="M150" i="79"/>
  <c r="P150" i="79" s="1"/>
  <c r="M149" i="79"/>
  <c r="P149" i="79" s="1"/>
  <c r="M148" i="79"/>
  <c r="P148" i="79" s="1"/>
  <c r="M147" i="79"/>
  <c r="P147" i="79" s="1"/>
  <c r="M146" i="79"/>
  <c r="P146" i="79" s="1"/>
  <c r="M145" i="79"/>
  <c r="P145" i="79" s="1"/>
  <c r="M144" i="79"/>
  <c r="P144" i="79" s="1"/>
  <c r="M143" i="79"/>
  <c r="P143" i="79" s="1"/>
  <c r="M142" i="79"/>
  <c r="P142" i="79" s="1"/>
  <c r="M141" i="79"/>
  <c r="P141" i="79" s="1"/>
  <c r="M140" i="79"/>
  <c r="P140" i="79" s="1"/>
  <c r="M139" i="79"/>
  <c r="P139" i="79" s="1"/>
  <c r="M138" i="79"/>
  <c r="P138" i="79" s="1"/>
  <c r="M137" i="79"/>
  <c r="P137" i="79" s="1"/>
  <c r="M136" i="79"/>
  <c r="P136" i="79" s="1"/>
  <c r="M135" i="79"/>
  <c r="P135" i="79" s="1"/>
  <c r="M134" i="79"/>
  <c r="P134" i="79" s="1"/>
  <c r="M133" i="79"/>
  <c r="P133" i="79" s="1"/>
  <c r="M132" i="79"/>
  <c r="P132" i="79" s="1"/>
  <c r="M131" i="79"/>
  <c r="P131" i="79" s="1"/>
  <c r="M130" i="79"/>
  <c r="P130" i="79" s="1"/>
  <c r="M129" i="79"/>
  <c r="P129" i="79" s="1"/>
  <c r="M128" i="79"/>
  <c r="P128" i="79" s="1"/>
  <c r="M127" i="79"/>
  <c r="P127" i="79" s="1"/>
  <c r="M126" i="79"/>
  <c r="P126" i="79" s="1"/>
  <c r="M125" i="79"/>
  <c r="P125" i="79" s="1"/>
  <c r="M124" i="79"/>
  <c r="P124" i="79" s="1"/>
  <c r="M123" i="79"/>
  <c r="P123" i="79" s="1"/>
  <c r="M122" i="79"/>
  <c r="P122" i="79" s="1"/>
  <c r="M121" i="79"/>
  <c r="P121" i="79" s="1"/>
  <c r="M120" i="79"/>
  <c r="P120" i="79" s="1"/>
  <c r="M119" i="79"/>
  <c r="P119" i="79" s="1"/>
  <c r="M118" i="79"/>
  <c r="P118" i="79" s="1"/>
  <c r="M117" i="79"/>
  <c r="P117" i="79" s="1"/>
  <c r="M116" i="79"/>
  <c r="P116" i="79" s="1"/>
  <c r="M115" i="79"/>
  <c r="P115" i="79" s="1"/>
  <c r="M114" i="79"/>
  <c r="P114" i="79" s="1"/>
  <c r="M113" i="79"/>
  <c r="P113" i="79" s="1"/>
  <c r="M112" i="79"/>
  <c r="P112" i="79" s="1"/>
  <c r="M111" i="79"/>
  <c r="P111" i="79" s="1"/>
  <c r="M110" i="79"/>
  <c r="P110" i="79" s="1"/>
  <c r="M109" i="79"/>
  <c r="P109" i="79" s="1"/>
  <c r="M108" i="79"/>
  <c r="P108" i="79" s="1"/>
  <c r="M107" i="79"/>
  <c r="P107" i="79" s="1"/>
  <c r="M106" i="79"/>
  <c r="P106" i="79" s="1"/>
  <c r="M101" i="79"/>
  <c r="P101" i="79" s="1"/>
  <c r="M100" i="79"/>
  <c r="P100" i="79" s="1"/>
  <c r="M99" i="79"/>
  <c r="P99" i="79" s="1"/>
  <c r="M98" i="79"/>
  <c r="P98" i="79" s="1"/>
  <c r="M97" i="79"/>
  <c r="P97" i="79" s="1"/>
  <c r="M96" i="79"/>
  <c r="P96" i="79" s="1"/>
  <c r="M95" i="79"/>
  <c r="P95" i="79" s="1"/>
  <c r="M93" i="79"/>
  <c r="P93" i="79" s="1"/>
  <c r="M92" i="79"/>
  <c r="P92" i="79" s="1"/>
  <c r="M91" i="79"/>
  <c r="P91" i="79" s="1"/>
  <c r="M90" i="79"/>
  <c r="P90" i="79" s="1"/>
  <c r="M89" i="79"/>
  <c r="P89" i="79" s="1"/>
  <c r="M86" i="79"/>
  <c r="P86" i="79" s="1"/>
  <c r="M85" i="79"/>
  <c r="P85" i="79" s="1"/>
  <c r="M84" i="79"/>
  <c r="P84" i="79" s="1"/>
  <c r="M83" i="79"/>
  <c r="P83" i="79" s="1"/>
  <c r="M81" i="79"/>
  <c r="P81" i="79" s="1"/>
  <c r="M80" i="79"/>
  <c r="P80" i="79" s="1"/>
  <c r="M79" i="79"/>
  <c r="P79" i="79" s="1"/>
  <c r="M78" i="79"/>
  <c r="P78" i="79" s="1"/>
  <c r="M77" i="79"/>
  <c r="P77" i="79" s="1"/>
  <c r="M75" i="79"/>
  <c r="P75" i="79" s="1"/>
  <c r="M74" i="79"/>
  <c r="P74" i="79" s="1"/>
  <c r="M73" i="79"/>
  <c r="P73" i="79" s="1"/>
  <c r="M72" i="79"/>
  <c r="P72" i="79" s="1"/>
  <c r="M71" i="79"/>
  <c r="P71" i="79" s="1"/>
  <c r="M70" i="79"/>
  <c r="P70" i="79" s="1"/>
  <c r="M69" i="79"/>
  <c r="P69" i="79" s="1"/>
  <c r="M68" i="79"/>
  <c r="P68" i="79" s="1"/>
  <c r="M67" i="79"/>
  <c r="P67" i="79" s="1"/>
  <c r="M66" i="79"/>
  <c r="P66" i="79" s="1"/>
  <c r="M65" i="79"/>
  <c r="P65" i="79" s="1"/>
  <c r="M64" i="79"/>
  <c r="P64" i="79" s="1"/>
  <c r="M63" i="79"/>
  <c r="P63" i="79" s="1"/>
  <c r="M62" i="79"/>
  <c r="P62" i="79" s="1"/>
  <c r="M61" i="79"/>
  <c r="P61" i="79" s="1"/>
  <c r="M60" i="79"/>
  <c r="P60" i="79" s="1"/>
  <c r="M59" i="79"/>
  <c r="P59" i="79" s="1"/>
  <c r="M58" i="79"/>
  <c r="P58" i="79" s="1"/>
  <c r="M57" i="79"/>
  <c r="P57" i="79" s="1"/>
  <c r="M56" i="79"/>
  <c r="P56" i="79" s="1"/>
  <c r="M55" i="79"/>
  <c r="P55" i="79" s="1"/>
  <c r="M54" i="79"/>
  <c r="P54" i="79" s="1"/>
  <c r="M53" i="79"/>
  <c r="P53" i="79" s="1"/>
  <c r="M52" i="79"/>
  <c r="P52" i="79" s="1"/>
  <c r="M51" i="79"/>
  <c r="P51" i="79" s="1"/>
  <c r="M50" i="79"/>
  <c r="P50" i="79" s="1"/>
  <c r="M49" i="79"/>
  <c r="P49" i="79" s="1"/>
  <c r="M48" i="79"/>
  <c r="P48" i="79" s="1"/>
  <c r="M47" i="79"/>
  <c r="P47" i="79" s="1"/>
  <c r="M46" i="79"/>
  <c r="P46" i="79" s="1"/>
  <c r="M45" i="79"/>
  <c r="P45" i="79" s="1"/>
  <c r="M44" i="79"/>
  <c r="P44" i="79" s="1"/>
  <c r="M43" i="79"/>
  <c r="P43" i="79" s="1"/>
  <c r="M42" i="79"/>
  <c r="P42" i="79" s="1"/>
  <c r="M41" i="79"/>
  <c r="P41" i="79" s="1"/>
  <c r="M40" i="79"/>
  <c r="P40" i="79" s="1"/>
  <c r="M39" i="79"/>
  <c r="P39" i="79" s="1"/>
  <c r="M38" i="79"/>
  <c r="P38" i="79" s="1"/>
  <c r="M37" i="79"/>
  <c r="P37" i="79" s="1"/>
  <c r="M36" i="79"/>
  <c r="P36" i="79" s="1"/>
  <c r="M35" i="79"/>
  <c r="P35" i="79" s="1"/>
  <c r="M34" i="79"/>
  <c r="P34" i="79" s="1"/>
  <c r="M33" i="79"/>
  <c r="P33" i="79" s="1"/>
  <c r="M32" i="79"/>
  <c r="P32" i="79" s="1"/>
  <c r="M31" i="79"/>
  <c r="P31" i="79" s="1"/>
  <c r="M30" i="79"/>
  <c r="P30" i="79" s="1"/>
  <c r="M29" i="79"/>
  <c r="P29" i="79" s="1"/>
  <c r="M28" i="79"/>
  <c r="P28" i="79" s="1"/>
  <c r="M27" i="79"/>
  <c r="P27" i="79" s="1"/>
  <c r="M26" i="79"/>
  <c r="P26" i="79" s="1"/>
  <c r="M25" i="79"/>
  <c r="P25" i="79" s="1"/>
  <c r="M24" i="79"/>
  <c r="P24" i="79" s="1"/>
  <c r="M23" i="79"/>
  <c r="P23" i="79" s="1"/>
  <c r="M22" i="79"/>
  <c r="M21" i="79"/>
  <c r="P21" i="79" s="1"/>
  <c r="M20" i="79"/>
  <c r="P20" i="79" s="1"/>
  <c r="M19" i="79"/>
  <c r="P19" i="79" s="1"/>
  <c r="M18" i="79"/>
  <c r="P18" i="79" s="1"/>
  <c r="M17" i="79"/>
  <c r="P17" i="79" s="1"/>
  <c r="M16" i="79"/>
  <c r="P16" i="79" s="1"/>
  <c r="M15" i="79"/>
  <c r="P15" i="79" s="1"/>
  <c r="M14" i="79"/>
  <c r="P14" i="79" s="1"/>
  <c r="M13" i="79"/>
  <c r="P13" i="79" s="1"/>
  <c r="M12" i="79"/>
  <c r="P12" i="79" s="1"/>
  <c r="M11" i="79"/>
  <c r="P11" i="79" s="1"/>
  <c r="M10" i="79"/>
  <c r="P10" i="79" s="1"/>
  <c r="M9" i="79"/>
  <c r="P9" i="79" s="1"/>
  <c r="M8" i="79"/>
  <c r="P8" i="79" s="1"/>
  <c r="M7" i="79"/>
  <c r="P7" i="79" s="1"/>
  <c r="M6" i="79"/>
  <c r="P6" i="79" s="1"/>
  <c r="M5" i="79"/>
  <c r="P5" i="79" s="1"/>
  <c r="M76" i="78"/>
  <c r="P76" i="78" s="1"/>
  <c r="M207" i="78"/>
  <c r="P207" i="78" s="1"/>
  <c r="M189" i="78"/>
  <c r="P189" i="78" s="1"/>
  <c r="M188" i="78"/>
  <c r="P188" i="78" s="1"/>
  <c r="M187" i="78"/>
  <c r="P187" i="78" s="1"/>
  <c r="M105" i="78"/>
  <c r="P105" i="78" s="1"/>
  <c r="M104" i="78"/>
  <c r="P104" i="78" s="1"/>
  <c r="M103" i="78"/>
  <c r="P103" i="78" s="1"/>
  <c r="M82" i="78"/>
  <c r="P82" i="78" s="1"/>
  <c r="M173" i="78"/>
  <c r="P173" i="78" s="1"/>
  <c r="M258" i="78"/>
  <c r="P258" i="78" s="1"/>
  <c r="M256" i="78"/>
  <c r="P256" i="78" s="1"/>
  <c r="M255" i="78"/>
  <c r="P255" i="78" s="1"/>
  <c r="M254" i="78"/>
  <c r="P254" i="78" s="1"/>
  <c r="M248" i="78"/>
  <c r="P248" i="78" s="1"/>
  <c r="M234" i="78"/>
  <c r="P234" i="78" s="1"/>
  <c r="M233" i="78"/>
  <c r="P233" i="78" s="1"/>
  <c r="M232" i="78"/>
  <c r="P232" i="78" s="1"/>
  <c r="M231" i="78"/>
  <c r="P231" i="78" s="1"/>
  <c r="M230" i="78"/>
  <c r="P230" i="78" s="1"/>
  <c r="M229" i="78"/>
  <c r="P229" i="78" s="1"/>
  <c r="M228" i="78"/>
  <c r="P228" i="78" s="1"/>
  <c r="M227" i="78"/>
  <c r="P227" i="78" s="1"/>
  <c r="M226" i="78"/>
  <c r="P226" i="78" s="1"/>
  <c r="M225" i="78"/>
  <c r="P225" i="78" s="1"/>
  <c r="M224" i="78"/>
  <c r="P224" i="78" s="1"/>
  <c r="M223" i="78"/>
  <c r="P223" i="78" s="1"/>
  <c r="M222" i="78"/>
  <c r="P222" i="78" s="1"/>
  <c r="M221" i="78"/>
  <c r="P221" i="78" s="1"/>
  <c r="M220" i="78"/>
  <c r="P220" i="78" s="1"/>
  <c r="M219" i="78"/>
  <c r="P219" i="78" s="1"/>
  <c r="M218" i="78"/>
  <c r="P218" i="78" s="1"/>
  <c r="M217" i="78"/>
  <c r="P217" i="78" s="1"/>
  <c r="M216" i="78"/>
  <c r="P216" i="78" s="1"/>
  <c r="M215" i="78"/>
  <c r="P215" i="78" s="1"/>
  <c r="M214" i="78"/>
  <c r="P214" i="78" s="1"/>
  <c r="M213" i="78"/>
  <c r="P213" i="78" s="1"/>
  <c r="M212" i="78"/>
  <c r="P212" i="78" s="1"/>
  <c r="M211" i="78"/>
  <c r="P211" i="78" s="1"/>
  <c r="M210" i="78"/>
  <c r="P210" i="78" s="1"/>
  <c r="M209" i="78"/>
  <c r="P209" i="78" s="1"/>
  <c r="M208" i="78"/>
  <c r="P208" i="78" s="1"/>
  <c r="M206" i="78"/>
  <c r="P206" i="78" s="1"/>
  <c r="M205" i="78"/>
  <c r="P205" i="78" s="1"/>
  <c r="M204" i="78"/>
  <c r="P204" i="78" s="1"/>
  <c r="M203" i="78"/>
  <c r="P203" i="78" s="1"/>
  <c r="M202" i="78"/>
  <c r="P202" i="78" s="1"/>
  <c r="M201" i="78"/>
  <c r="P201" i="78" s="1"/>
  <c r="M200" i="78"/>
  <c r="P200" i="78" s="1"/>
  <c r="M199" i="78"/>
  <c r="P199" i="78" s="1"/>
  <c r="M198" i="78"/>
  <c r="P198" i="78" s="1"/>
  <c r="M197" i="78"/>
  <c r="P197" i="78" s="1"/>
  <c r="M196" i="78"/>
  <c r="P196" i="78" s="1"/>
  <c r="M195" i="78"/>
  <c r="P195" i="78" s="1"/>
  <c r="M194" i="78"/>
  <c r="P194" i="78" s="1"/>
  <c r="M193" i="78"/>
  <c r="P193" i="78" s="1"/>
  <c r="M192" i="78"/>
  <c r="P192" i="78" s="1"/>
  <c r="M191" i="78"/>
  <c r="P191" i="78" s="1"/>
  <c r="M190" i="78"/>
  <c r="P190" i="78" s="1"/>
  <c r="M186" i="78"/>
  <c r="P186" i="78" s="1"/>
  <c r="M185" i="78"/>
  <c r="P185" i="78" s="1"/>
  <c r="M184" i="78"/>
  <c r="P184" i="78" s="1"/>
  <c r="M183" i="78"/>
  <c r="P183" i="78" s="1"/>
  <c r="M182" i="78"/>
  <c r="P182" i="78" s="1"/>
  <c r="M181" i="78"/>
  <c r="P181" i="78" s="1"/>
  <c r="M180" i="78"/>
  <c r="P180" i="78" s="1"/>
  <c r="M179" i="78"/>
  <c r="P179" i="78" s="1"/>
  <c r="M178" i="78"/>
  <c r="P178" i="78" s="1"/>
  <c r="M177" i="78"/>
  <c r="P177" i="78" s="1"/>
  <c r="M176" i="78"/>
  <c r="P176" i="78" s="1"/>
  <c r="M175" i="78"/>
  <c r="P175" i="78" s="1"/>
  <c r="M172" i="78"/>
  <c r="P172" i="78" s="1"/>
  <c r="M171" i="78"/>
  <c r="P171" i="78" s="1"/>
  <c r="M170" i="78"/>
  <c r="P170" i="78" s="1"/>
  <c r="M169" i="78"/>
  <c r="P169" i="78" s="1"/>
  <c r="M168" i="78"/>
  <c r="P168" i="78" s="1"/>
  <c r="M167" i="78"/>
  <c r="P167" i="78" s="1"/>
  <c r="M166" i="78"/>
  <c r="P166" i="78" s="1"/>
  <c r="M165" i="78"/>
  <c r="P165" i="78" s="1"/>
  <c r="M164" i="78"/>
  <c r="P164" i="78" s="1"/>
  <c r="M163" i="78"/>
  <c r="P163" i="78" s="1"/>
  <c r="M162" i="78"/>
  <c r="P162" i="78" s="1"/>
  <c r="M161" i="78"/>
  <c r="P161" i="78" s="1"/>
  <c r="M160" i="78"/>
  <c r="P160" i="78" s="1"/>
  <c r="M159" i="78"/>
  <c r="P159" i="78" s="1"/>
  <c r="M158" i="78"/>
  <c r="P158" i="78" s="1"/>
  <c r="M157" i="78"/>
  <c r="P157" i="78" s="1"/>
  <c r="M156" i="78"/>
  <c r="P156" i="78" s="1"/>
  <c r="M155" i="78"/>
  <c r="P155" i="78" s="1"/>
  <c r="M154" i="78"/>
  <c r="P154" i="78" s="1"/>
  <c r="M153" i="78"/>
  <c r="P153" i="78" s="1"/>
  <c r="M152" i="78"/>
  <c r="P152" i="78" s="1"/>
  <c r="M151" i="78"/>
  <c r="P151" i="78" s="1"/>
  <c r="M150" i="78"/>
  <c r="P150" i="78" s="1"/>
  <c r="M149" i="78"/>
  <c r="P149" i="78" s="1"/>
  <c r="M148" i="78"/>
  <c r="P148" i="78" s="1"/>
  <c r="M147" i="78"/>
  <c r="P147" i="78" s="1"/>
  <c r="M146" i="78"/>
  <c r="P146" i="78" s="1"/>
  <c r="M145" i="78"/>
  <c r="P145" i="78" s="1"/>
  <c r="M144" i="78"/>
  <c r="P144" i="78" s="1"/>
  <c r="M143" i="78"/>
  <c r="P143" i="78" s="1"/>
  <c r="M142" i="78"/>
  <c r="P142" i="78" s="1"/>
  <c r="M141" i="78"/>
  <c r="P141" i="78" s="1"/>
  <c r="M140" i="78"/>
  <c r="P140" i="78" s="1"/>
  <c r="M139" i="78"/>
  <c r="P139" i="78" s="1"/>
  <c r="M138" i="78"/>
  <c r="P138" i="78" s="1"/>
  <c r="M137" i="78"/>
  <c r="P137" i="78" s="1"/>
  <c r="M136" i="78"/>
  <c r="P136" i="78" s="1"/>
  <c r="M135" i="78"/>
  <c r="P135" i="78" s="1"/>
  <c r="M134" i="78"/>
  <c r="P134" i="78" s="1"/>
  <c r="M133" i="78"/>
  <c r="P133" i="78" s="1"/>
  <c r="M132" i="78"/>
  <c r="P132" i="78" s="1"/>
  <c r="M131" i="78"/>
  <c r="P131" i="78" s="1"/>
  <c r="M130" i="78"/>
  <c r="P130" i="78" s="1"/>
  <c r="M129" i="78"/>
  <c r="P129" i="78" s="1"/>
  <c r="M128" i="78"/>
  <c r="P128" i="78" s="1"/>
  <c r="M127" i="78"/>
  <c r="P127" i="78" s="1"/>
  <c r="M126" i="78"/>
  <c r="P126" i="78" s="1"/>
  <c r="M125" i="78"/>
  <c r="P125" i="78" s="1"/>
  <c r="M124" i="78"/>
  <c r="P124" i="78" s="1"/>
  <c r="M123" i="78"/>
  <c r="P123" i="78" s="1"/>
  <c r="M122" i="78"/>
  <c r="P122" i="78" s="1"/>
  <c r="M121" i="78"/>
  <c r="P121" i="78" s="1"/>
  <c r="M120" i="78"/>
  <c r="P120" i="78" s="1"/>
  <c r="M119" i="78"/>
  <c r="P119" i="78" s="1"/>
  <c r="M118" i="78"/>
  <c r="P118" i="78" s="1"/>
  <c r="M117" i="78"/>
  <c r="P117" i="78" s="1"/>
  <c r="M116" i="78"/>
  <c r="P116" i="78" s="1"/>
  <c r="M115" i="78"/>
  <c r="P115" i="78" s="1"/>
  <c r="M114" i="78"/>
  <c r="P114" i="78" s="1"/>
  <c r="M113" i="78"/>
  <c r="P113" i="78" s="1"/>
  <c r="M112" i="78"/>
  <c r="P112" i="78" s="1"/>
  <c r="M111" i="78"/>
  <c r="P111" i="78" s="1"/>
  <c r="M110" i="78"/>
  <c r="P110" i="78" s="1"/>
  <c r="M109" i="78"/>
  <c r="P109" i="78" s="1"/>
  <c r="M108" i="78"/>
  <c r="P108" i="78" s="1"/>
  <c r="M107" i="78"/>
  <c r="P107" i="78" s="1"/>
  <c r="M106" i="78"/>
  <c r="P106" i="78" s="1"/>
  <c r="M101" i="78"/>
  <c r="P101" i="78" s="1"/>
  <c r="M100" i="78"/>
  <c r="P100" i="78" s="1"/>
  <c r="M99" i="78"/>
  <c r="P99" i="78" s="1"/>
  <c r="M98" i="78"/>
  <c r="P98" i="78" s="1"/>
  <c r="M97" i="78"/>
  <c r="M96" i="78"/>
  <c r="P96" i="78" s="1"/>
  <c r="M95" i="78"/>
  <c r="P95" i="78" s="1"/>
  <c r="M93" i="78"/>
  <c r="P93" i="78" s="1"/>
  <c r="M92" i="78"/>
  <c r="P92" i="78" s="1"/>
  <c r="M91" i="78"/>
  <c r="P91" i="78" s="1"/>
  <c r="M90" i="78"/>
  <c r="P90" i="78" s="1"/>
  <c r="M89" i="78"/>
  <c r="P89" i="78" s="1"/>
  <c r="M86" i="78"/>
  <c r="P86" i="78" s="1"/>
  <c r="M85" i="78"/>
  <c r="P85" i="78" s="1"/>
  <c r="M84" i="78"/>
  <c r="P84" i="78" s="1"/>
  <c r="M83" i="78"/>
  <c r="P83" i="78" s="1"/>
  <c r="M81" i="78"/>
  <c r="P81" i="78" s="1"/>
  <c r="M80" i="78"/>
  <c r="P80" i="78" s="1"/>
  <c r="M79" i="78"/>
  <c r="P79" i="78" s="1"/>
  <c r="M78" i="78"/>
  <c r="P78" i="78" s="1"/>
  <c r="M77" i="78"/>
  <c r="P77" i="78" s="1"/>
  <c r="M75" i="78"/>
  <c r="P75" i="78" s="1"/>
  <c r="M74" i="78"/>
  <c r="P74" i="78" s="1"/>
  <c r="M73" i="78"/>
  <c r="P73" i="78" s="1"/>
  <c r="M72" i="78"/>
  <c r="P72" i="78" s="1"/>
  <c r="M71" i="78"/>
  <c r="P71" i="78" s="1"/>
  <c r="M70" i="78"/>
  <c r="P70" i="78" s="1"/>
  <c r="M69" i="78"/>
  <c r="P69" i="78" s="1"/>
  <c r="M68" i="78"/>
  <c r="P68" i="78" s="1"/>
  <c r="M67" i="78"/>
  <c r="P67" i="78" s="1"/>
  <c r="M66" i="78"/>
  <c r="P66" i="78" s="1"/>
  <c r="M65" i="78"/>
  <c r="P65" i="78" s="1"/>
  <c r="M64" i="78"/>
  <c r="P64" i="78" s="1"/>
  <c r="M63" i="78"/>
  <c r="P63" i="78" s="1"/>
  <c r="M62" i="78"/>
  <c r="P62" i="78" s="1"/>
  <c r="M61" i="78"/>
  <c r="P61" i="78" s="1"/>
  <c r="M60" i="78"/>
  <c r="P60" i="78" s="1"/>
  <c r="M59" i="78"/>
  <c r="P59" i="78" s="1"/>
  <c r="M58" i="78"/>
  <c r="P58" i="78" s="1"/>
  <c r="M57" i="78"/>
  <c r="P57" i="78" s="1"/>
  <c r="M56" i="78"/>
  <c r="P56" i="78" s="1"/>
  <c r="M55" i="78"/>
  <c r="P55" i="78" s="1"/>
  <c r="M54" i="78"/>
  <c r="P54" i="78" s="1"/>
  <c r="M53" i="78"/>
  <c r="P53" i="78" s="1"/>
  <c r="M52" i="78"/>
  <c r="P52" i="78" s="1"/>
  <c r="M51" i="78"/>
  <c r="P51" i="78" s="1"/>
  <c r="M50" i="78"/>
  <c r="P50" i="78" s="1"/>
  <c r="M49" i="78"/>
  <c r="P49" i="78" s="1"/>
  <c r="M48" i="78"/>
  <c r="P48" i="78" s="1"/>
  <c r="M47" i="78"/>
  <c r="P47" i="78" s="1"/>
  <c r="M46" i="78"/>
  <c r="P46" i="78" s="1"/>
  <c r="M45" i="78"/>
  <c r="P45" i="78" s="1"/>
  <c r="M44" i="78"/>
  <c r="P44" i="78" s="1"/>
  <c r="M43" i="78"/>
  <c r="P43" i="78" s="1"/>
  <c r="M42" i="78"/>
  <c r="P42" i="78" s="1"/>
  <c r="M41" i="78"/>
  <c r="P41" i="78" s="1"/>
  <c r="M40" i="78"/>
  <c r="P40" i="78" s="1"/>
  <c r="M39" i="78"/>
  <c r="P39" i="78" s="1"/>
  <c r="M38" i="78"/>
  <c r="P38" i="78" s="1"/>
  <c r="M37" i="78"/>
  <c r="P37" i="78" s="1"/>
  <c r="M36" i="78"/>
  <c r="P36" i="78" s="1"/>
  <c r="M35" i="78"/>
  <c r="P35" i="78" s="1"/>
  <c r="M34" i="78"/>
  <c r="P34" i="78" s="1"/>
  <c r="M33" i="78"/>
  <c r="P33" i="78" s="1"/>
  <c r="M32" i="78"/>
  <c r="P32" i="78" s="1"/>
  <c r="M31" i="78"/>
  <c r="P31" i="78" s="1"/>
  <c r="M30" i="78"/>
  <c r="P30" i="78" s="1"/>
  <c r="M29" i="78"/>
  <c r="P29" i="78" s="1"/>
  <c r="M28" i="78"/>
  <c r="P28" i="78" s="1"/>
  <c r="M27" i="78"/>
  <c r="P27" i="78" s="1"/>
  <c r="M26" i="78"/>
  <c r="P26" i="78" s="1"/>
  <c r="M25" i="78"/>
  <c r="P25" i="78" s="1"/>
  <c r="M24" i="78"/>
  <c r="P24" i="78" s="1"/>
  <c r="M23" i="78"/>
  <c r="P23" i="78" s="1"/>
  <c r="M22" i="78"/>
  <c r="P22" i="78" s="1"/>
  <c r="M21" i="78"/>
  <c r="P21" i="78" s="1"/>
  <c r="M20" i="78"/>
  <c r="P20" i="78" s="1"/>
  <c r="M19" i="78"/>
  <c r="P19" i="78" s="1"/>
  <c r="M18" i="78"/>
  <c r="P18" i="78" s="1"/>
  <c r="M17" i="78"/>
  <c r="P17" i="78" s="1"/>
  <c r="M16" i="78"/>
  <c r="P16" i="78" s="1"/>
  <c r="M15" i="78"/>
  <c r="P15" i="78" s="1"/>
  <c r="M14" i="78"/>
  <c r="P14" i="78" s="1"/>
  <c r="M13" i="78"/>
  <c r="P13" i="78" s="1"/>
  <c r="M12" i="78"/>
  <c r="P12" i="78" s="1"/>
  <c r="M11" i="78"/>
  <c r="P11" i="78" s="1"/>
  <c r="M10" i="78"/>
  <c r="P10" i="78" s="1"/>
  <c r="M9" i="78"/>
  <c r="P9" i="78" s="1"/>
  <c r="M8" i="78"/>
  <c r="P8" i="78" s="1"/>
  <c r="M7" i="78"/>
  <c r="P7" i="78" s="1"/>
  <c r="M6" i="78"/>
  <c r="P6" i="78" s="1"/>
  <c r="M5" i="78"/>
  <c r="P5" i="78" s="1"/>
  <c r="K207" i="8"/>
  <c r="P207" i="8" s="1"/>
  <c r="I207" i="8"/>
  <c r="H207" i="8"/>
  <c r="F207" i="8"/>
  <c r="P189" i="8"/>
  <c r="R207" i="74"/>
  <c r="M207" i="74"/>
  <c r="P207" i="74" s="1"/>
  <c r="R189" i="74"/>
  <c r="M189" i="74"/>
  <c r="P189" i="74" s="1"/>
  <c r="R207" i="78"/>
  <c r="R189" i="78"/>
  <c r="R207" i="79"/>
  <c r="R189" i="79"/>
  <c r="R207" i="80"/>
  <c r="R189" i="80"/>
  <c r="R207" i="81"/>
  <c r="R189" i="81"/>
  <c r="R207" i="82"/>
  <c r="R189" i="82"/>
  <c r="R207" i="83"/>
  <c r="R189" i="83"/>
  <c r="R207" i="84"/>
  <c r="R189" i="84"/>
  <c r="R207" i="85"/>
  <c r="R189" i="85"/>
  <c r="R207" i="86"/>
  <c r="R189" i="86"/>
  <c r="R207" i="87"/>
  <c r="R189" i="87"/>
  <c r="R207" i="88"/>
  <c r="R189" i="88"/>
  <c r="R207" i="89"/>
  <c r="R189" i="89"/>
  <c r="R207" i="90"/>
  <c r="R189" i="90"/>
  <c r="R207" i="91"/>
  <c r="R189" i="91"/>
  <c r="R207" i="92"/>
  <c r="R189" i="92"/>
  <c r="R207" i="93"/>
  <c r="R189" i="93"/>
  <c r="R207" i="94"/>
  <c r="R189" i="94"/>
  <c r="R207" i="95"/>
  <c r="R189" i="95"/>
  <c r="R207" i="96"/>
  <c r="R189" i="96"/>
  <c r="R207" i="97"/>
  <c r="R189" i="97"/>
  <c r="R207" i="98"/>
  <c r="R189" i="98"/>
  <c r="R207" i="99"/>
  <c r="R189" i="99"/>
  <c r="R207" i="100"/>
  <c r="R189" i="100"/>
  <c r="R207" i="101"/>
  <c r="R189" i="101"/>
  <c r="R207" i="102"/>
  <c r="R189" i="102"/>
  <c r="R207" i="103"/>
  <c r="R189" i="103"/>
  <c r="R207" i="104"/>
  <c r="R189" i="104"/>
  <c r="R207" i="105"/>
  <c r="R189" i="105"/>
  <c r="R207" i="106"/>
  <c r="R189" i="106"/>
  <c r="R207" i="107"/>
  <c r="R189" i="107"/>
  <c r="R207" i="77"/>
  <c r="M207" i="77"/>
  <c r="R189" i="77"/>
  <c r="M189" i="77"/>
  <c r="P188" i="8"/>
  <c r="P187" i="8"/>
  <c r="K105" i="8"/>
  <c r="P105" i="8" s="1"/>
  <c r="I105" i="8"/>
  <c r="H105" i="8"/>
  <c r="F105" i="8"/>
  <c r="K104" i="8"/>
  <c r="P104" i="8" s="1"/>
  <c r="I104" i="8"/>
  <c r="H104" i="8"/>
  <c r="F104" i="8"/>
  <c r="K103" i="8"/>
  <c r="P103" i="8" s="1"/>
  <c r="I103" i="8"/>
  <c r="H103" i="8"/>
  <c r="F103" i="8"/>
  <c r="K82" i="8"/>
  <c r="P82" i="8" s="1"/>
  <c r="I82" i="8"/>
  <c r="H82" i="8"/>
  <c r="F82" i="8"/>
  <c r="K173" i="8"/>
  <c r="P173" i="8" s="1"/>
  <c r="I173" i="8"/>
  <c r="H173" i="8"/>
  <c r="F173" i="8"/>
  <c r="R188" i="74"/>
  <c r="M188" i="74"/>
  <c r="P188" i="74" s="1"/>
  <c r="R187" i="74"/>
  <c r="M187" i="74"/>
  <c r="P187" i="74" s="1"/>
  <c r="R105" i="74"/>
  <c r="M105" i="74"/>
  <c r="P105" i="74" s="1"/>
  <c r="R104" i="74"/>
  <c r="M104" i="74"/>
  <c r="P104" i="74" s="1"/>
  <c r="R103" i="74"/>
  <c r="M103" i="74"/>
  <c r="P103" i="74" s="1"/>
  <c r="R82" i="74"/>
  <c r="M82" i="74"/>
  <c r="P82" i="74" s="1"/>
  <c r="R173" i="74"/>
  <c r="M173" i="74"/>
  <c r="P173" i="74" s="1"/>
  <c r="E173" i="8"/>
  <c r="R188" i="78"/>
  <c r="R187" i="78"/>
  <c r="R105" i="78"/>
  <c r="R104" i="78"/>
  <c r="R103" i="78"/>
  <c r="R82" i="78"/>
  <c r="R173" i="78"/>
  <c r="R188" i="79"/>
  <c r="R187" i="79"/>
  <c r="R105" i="79"/>
  <c r="R104" i="79"/>
  <c r="R103" i="79"/>
  <c r="R82" i="79"/>
  <c r="R173" i="79"/>
  <c r="R188" i="80"/>
  <c r="R187" i="80"/>
  <c r="R105" i="80"/>
  <c r="R104" i="80"/>
  <c r="R103" i="80"/>
  <c r="R82" i="80"/>
  <c r="R173" i="80"/>
  <c r="R188" i="81"/>
  <c r="R187" i="81"/>
  <c r="R105" i="81"/>
  <c r="R104" i="81"/>
  <c r="R103" i="81"/>
  <c r="R82" i="81"/>
  <c r="R173" i="81"/>
  <c r="R188" i="82"/>
  <c r="R187" i="82"/>
  <c r="R105" i="82"/>
  <c r="R104" i="82"/>
  <c r="R103" i="82"/>
  <c r="R82" i="82"/>
  <c r="R173" i="82"/>
  <c r="R188" i="83"/>
  <c r="R187" i="83"/>
  <c r="R105" i="83"/>
  <c r="R104" i="83"/>
  <c r="R103" i="83"/>
  <c r="R82" i="83"/>
  <c r="R173" i="83"/>
  <c r="R188" i="84"/>
  <c r="R187" i="84"/>
  <c r="R105" i="84"/>
  <c r="R104" i="84"/>
  <c r="R103" i="84"/>
  <c r="R82" i="84"/>
  <c r="R173" i="84"/>
  <c r="R188" i="85"/>
  <c r="R187" i="85"/>
  <c r="R105" i="85"/>
  <c r="R104" i="85"/>
  <c r="R103" i="85"/>
  <c r="R82" i="85"/>
  <c r="R173" i="85"/>
  <c r="R188" i="86"/>
  <c r="R187" i="86"/>
  <c r="R105" i="86"/>
  <c r="R104" i="86"/>
  <c r="R103" i="86"/>
  <c r="R82" i="86"/>
  <c r="R173" i="86"/>
  <c r="R188" i="87"/>
  <c r="R187" i="87"/>
  <c r="R105" i="87"/>
  <c r="R104" i="87"/>
  <c r="R103" i="87"/>
  <c r="R82" i="87"/>
  <c r="R173" i="87"/>
  <c r="R188" i="88"/>
  <c r="R187" i="88"/>
  <c r="R105" i="88"/>
  <c r="R104" i="88"/>
  <c r="R103" i="88"/>
  <c r="R82" i="88"/>
  <c r="R173" i="88"/>
  <c r="R188" i="89"/>
  <c r="R187" i="89"/>
  <c r="R105" i="89"/>
  <c r="R104" i="89"/>
  <c r="R103" i="89"/>
  <c r="R82" i="89"/>
  <c r="R173" i="89"/>
  <c r="R188" i="90"/>
  <c r="R187" i="90"/>
  <c r="R105" i="90"/>
  <c r="R104" i="90"/>
  <c r="R103" i="90"/>
  <c r="R82" i="90"/>
  <c r="R173" i="90"/>
  <c r="R188" i="91"/>
  <c r="R187" i="91"/>
  <c r="R105" i="91"/>
  <c r="R104" i="91"/>
  <c r="R103" i="91"/>
  <c r="R82" i="91"/>
  <c r="R173" i="91"/>
  <c r="R188" i="92"/>
  <c r="R187" i="92"/>
  <c r="R105" i="92"/>
  <c r="R104" i="92"/>
  <c r="R103" i="92"/>
  <c r="R82" i="92"/>
  <c r="R173" i="92"/>
  <c r="R188" i="93"/>
  <c r="R187" i="93"/>
  <c r="R105" i="93"/>
  <c r="R104" i="93"/>
  <c r="R103" i="93"/>
  <c r="R82" i="93"/>
  <c r="R173" i="93"/>
  <c r="R188" i="94"/>
  <c r="R187" i="94"/>
  <c r="R105" i="94"/>
  <c r="R104" i="94"/>
  <c r="R103" i="94"/>
  <c r="R82" i="94"/>
  <c r="R173" i="94"/>
  <c r="R188" i="95"/>
  <c r="R187" i="95"/>
  <c r="R105" i="95"/>
  <c r="R104" i="95"/>
  <c r="R103" i="95"/>
  <c r="R82" i="95"/>
  <c r="R173" i="95"/>
  <c r="R188" i="96"/>
  <c r="R187" i="96"/>
  <c r="R105" i="96"/>
  <c r="R104" i="96"/>
  <c r="R103" i="96"/>
  <c r="R82" i="96"/>
  <c r="R173" i="96"/>
  <c r="R188" i="97"/>
  <c r="R187" i="97"/>
  <c r="R105" i="97"/>
  <c r="R104" i="97"/>
  <c r="R103" i="97"/>
  <c r="R82" i="97"/>
  <c r="R173" i="97"/>
  <c r="R188" i="98"/>
  <c r="R187" i="98"/>
  <c r="R105" i="98"/>
  <c r="R104" i="98"/>
  <c r="R103" i="98"/>
  <c r="R82" i="98"/>
  <c r="R173" i="98"/>
  <c r="R188" i="99"/>
  <c r="R187" i="99"/>
  <c r="R105" i="99"/>
  <c r="R104" i="99"/>
  <c r="R103" i="99"/>
  <c r="R82" i="99"/>
  <c r="R173" i="99"/>
  <c r="R188" i="100"/>
  <c r="R187" i="100"/>
  <c r="R105" i="100"/>
  <c r="R104" i="100"/>
  <c r="R103" i="100"/>
  <c r="R82" i="100"/>
  <c r="R173" i="100"/>
  <c r="R188" i="101"/>
  <c r="R187" i="101"/>
  <c r="R105" i="101"/>
  <c r="R104" i="101"/>
  <c r="R103" i="101"/>
  <c r="R82" i="101"/>
  <c r="R173" i="101"/>
  <c r="R188" i="102"/>
  <c r="R187" i="102"/>
  <c r="R105" i="102"/>
  <c r="R104" i="102"/>
  <c r="R103" i="102"/>
  <c r="R82" i="102"/>
  <c r="R173" i="102"/>
  <c r="R188" i="103"/>
  <c r="R187" i="103"/>
  <c r="R105" i="103"/>
  <c r="R104" i="103"/>
  <c r="R103" i="103"/>
  <c r="R82" i="103"/>
  <c r="R173" i="103"/>
  <c r="R188" i="104"/>
  <c r="R187" i="104"/>
  <c r="R105" i="104"/>
  <c r="R104" i="104"/>
  <c r="R103" i="104"/>
  <c r="R82" i="104"/>
  <c r="R173" i="104"/>
  <c r="R188" i="105"/>
  <c r="R187" i="105"/>
  <c r="R105" i="105"/>
  <c r="R104" i="105"/>
  <c r="R103" i="105"/>
  <c r="R82" i="105"/>
  <c r="R173" i="105"/>
  <c r="R188" i="106"/>
  <c r="R187" i="106"/>
  <c r="R105" i="106"/>
  <c r="R104" i="106"/>
  <c r="R103" i="106"/>
  <c r="R82" i="106"/>
  <c r="R173" i="106"/>
  <c r="R188" i="107"/>
  <c r="R187" i="107"/>
  <c r="R105" i="107"/>
  <c r="R104" i="107"/>
  <c r="R103" i="107"/>
  <c r="R82" i="107"/>
  <c r="R173" i="107"/>
  <c r="R188" i="77"/>
  <c r="M188" i="77"/>
  <c r="R187" i="77"/>
  <c r="M187" i="77"/>
  <c r="R105" i="77"/>
  <c r="M105" i="77"/>
  <c r="R104" i="77"/>
  <c r="M104" i="77"/>
  <c r="R103" i="77"/>
  <c r="M103" i="77"/>
  <c r="R82" i="77"/>
  <c r="M82" i="77"/>
  <c r="R173" i="77"/>
  <c r="M173" i="77"/>
  <c r="K186" i="8"/>
  <c r="P186" i="8" s="1"/>
  <c r="I186" i="8"/>
  <c r="H186" i="8"/>
  <c r="F186" i="8"/>
  <c r="R186" i="74"/>
  <c r="M186" i="74"/>
  <c r="P186" i="74" s="1"/>
  <c r="R186" i="78"/>
  <c r="R186" i="79"/>
  <c r="R186" i="80"/>
  <c r="R186" i="81"/>
  <c r="R186" i="82"/>
  <c r="R186" i="83"/>
  <c r="R186" i="84"/>
  <c r="R186" i="85"/>
  <c r="R186" i="86"/>
  <c r="R186" i="87"/>
  <c r="R186" i="88"/>
  <c r="R186" i="89"/>
  <c r="R186" i="90"/>
  <c r="R186" i="91"/>
  <c r="R186" i="92"/>
  <c r="R186" i="93"/>
  <c r="R186" i="94"/>
  <c r="R186" i="95"/>
  <c r="R186" i="96"/>
  <c r="R186" i="97"/>
  <c r="R186" i="98"/>
  <c r="R186" i="99"/>
  <c r="R186" i="100"/>
  <c r="R186" i="101"/>
  <c r="R186" i="102"/>
  <c r="R186" i="103"/>
  <c r="R186" i="104"/>
  <c r="R186" i="105"/>
  <c r="R186" i="106"/>
  <c r="R186" i="107"/>
  <c r="R186" i="77"/>
  <c r="M186" i="77"/>
  <c r="K190" i="8"/>
  <c r="P190" i="8" s="1"/>
  <c r="I190" i="8"/>
  <c r="H190" i="8"/>
  <c r="F190" i="8"/>
  <c r="R190" i="74"/>
  <c r="M190" i="74"/>
  <c r="P190" i="74" s="1"/>
  <c r="R190" i="78"/>
  <c r="R190" i="79"/>
  <c r="R190" i="80"/>
  <c r="R190" i="81"/>
  <c r="R190" i="82"/>
  <c r="R190" i="83"/>
  <c r="R190" i="84"/>
  <c r="R190" i="85"/>
  <c r="R190" i="86"/>
  <c r="R190" i="87"/>
  <c r="R190" i="88"/>
  <c r="R190" i="89"/>
  <c r="R190" i="90"/>
  <c r="R190" i="91"/>
  <c r="R190" i="92"/>
  <c r="R190" i="93"/>
  <c r="R190" i="94"/>
  <c r="R190" i="95"/>
  <c r="R190" i="96"/>
  <c r="R190" i="97"/>
  <c r="R190" i="98"/>
  <c r="R190" i="99"/>
  <c r="R190" i="100"/>
  <c r="R190" i="101"/>
  <c r="R190" i="102"/>
  <c r="R190" i="103"/>
  <c r="R190" i="104"/>
  <c r="R190" i="105"/>
  <c r="R190" i="106"/>
  <c r="R190" i="107"/>
  <c r="R190" i="77"/>
  <c r="M190" i="77"/>
  <c r="P15" i="97" l="1"/>
  <c r="P39" i="97"/>
  <c r="P55" i="97"/>
  <c r="P80" i="97"/>
  <c r="P112" i="97"/>
  <c r="P136" i="97"/>
  <c r="P152" i="97"/>
  <c r="P197" i="97"/>
  <c r="P230" i="97"/>
  <c r="P16" i="97"/>
  <c r="P40" i="97"/>
  <c r="P64" i="97"/>
  <c r="P92" i="97"/>
  <c r="P129" i="97"/>
  <c r="P161" i="97"/>
  <c r="P198" i="97"/>
  <c r="P231" i="97"/>
  <c r="P9" i="97"/>
  <c r="P17" i="97"/>
  <c r="P25" i="97"/>
  <c r="P33" i="97"/>
  <c r="P41" i="97"/>
  <c r="P49" i="97"/>
  <c r="P57" i="97"/>
  <c r="P65" i="97"/>
  <c r="P73" i="97"/>
  <c r="P83" i="97"/>
  <c r="P93" i="97"/>
  <c r="P106" i="97"/>
  <c r="P114" i="97"/>
  <c r="P122" i="97"/>
  <c r="P130" i="97"/>
  <c r="P138" i="97"/>
  <c r="P146" i="97"/>
  <c r="P154" i="97"/>
  <c r="P162" i="97"/>
  <c r="P170" i="97"/>
  <c r="P180" i="97"/>
  <c r="P191" i="97"/>
  <c r="P199" i="97"/>
  <c r="P208" i="97"/>
  <c r="P216" i="97"/>
  <c r="P224" i="97"/>
  <c r="P232" i="97"/>
  <c r="P173" i="97"/>
  <c r="M173" i="8"/>
  <c r="P207" i="97"/>
  <c r="M207" i="8"/>
  <c r="P160" i="97"/>
  <c r="P10" i="97"/>
  <c r="P18" i="97"/>
  <c r="P26" i="97"/>
  <c r="P34" i="97"/>
  <c r="P42" i="97"/>
  <c r="P50" i="97"/>
  <c r="P58" i="97"/>
  <c r="P66" i="97"/>
  <c r="P74" i="97"/>
  <c r="P84" i="97"/>
  <c r="P95" i="97"/>
  <c r="P107" i="97"/>
  <c r="P115" i="97"/>
  <c r="P123" i="97"/>
  <c r="P131" i="97"/>
  <c r="P139" i="97"/>
  <c r="P147" i="97"/>
  <c r="P155" i="97"/>
  <c r="P163" i="97"/>
  <c r="P171" i="97"/>
  <c r="P181" i="97"/>
  <c r="P192" i="97"/>
  <c r="P200" i="97"/>
  <c r="P209" i="97"/>
  <c r="P217" i="97"/>
  <c r="P225" i="97"/>
  <c r="P233" i="97"/>
  <c r="P82" i="97"/>
  <c r="M82" i="8"/>
  <c r="P76" i="97"/>
  <c r="P7" i="97"/>
  <c r="P31" i="97"/>
  <c r="P63" i="97"/>
  <c r="P91" i="97"/>
  <c r="P120" i="97"/>
  <c r="P144" i="97"/>
  <c r="P178" i="97"/>
  <c r="P205" i="97"/>
  <c r="P222" i="97"/>
  <c r="P188" i="97"/>
  <c r="M188" i="8"/>
  <c r="P11" i="97"/>
  <c r="P19" i="97"/>
  <c r="P27" i="97"/>
  <c r="P35" i="97"/>
  <c r="P43" i="97"/>
  <c r="P51" i="97"/>
  <c r="P59" i="97"/>
  <c r="P67" i="97"/>
  <c r="P75" i="97"/>
  <c r="P85" i="97"/>
  <c r="P96" i="97"/>
  <c r="P108" i="97"/>
  <c r="P116" i="97"/>
  <c r="P124" i="97"/>
  <c r="P132" i="97"/>
  <c r="P140" i="97"/>
  <c r="P148" i="97"/>
  <c r="P156" i="97"/>
  <c r="P164" i="97"/>
  <c r="P172" i="97"/>
  <c r="P182" i="97"/>
  <c r="P193" i="97"/>
  <c r="P201" i="97"/>
  <c r="P210" i="97"/>
  <c r="P218" i="97"/>
  <c r="P226" i="97"/>
  <c r="P234" i="97"/>
  <c r="P103" i="97"/>
  <c r="M103" i="8"/>
  <c r="P23" i="97"/>
  <c r="P47" i="97"/>
  <c r="P71" i="97"/>
  <c r="P100" i="97"/>
  <c r="P128" i="97"/>
  <c r="P168" i="97"/>
  <c r="P214" i="97"/>
  <c r="P256" i="97"/>
  <c r="P8" i="97"/>
  <c r="P32" i="97"/>
  <c r="P48" i="97"/>
  <c r="P72" i="97"/>
  <c r="P101" i="97"/>
  <c r="P121" i="97"/>
  <c r="P153" i="97"/>
  <c r="P179" i="97"/>
  <c r="P206" i="97"/>
  <c r="P258" i="97"/>
  <c r="P12" i="97"/>
  <c r="P20" i="97"/>
  <c r="P28" i="97"/>
  <c r="P36" i="97"/>
  <c r="P44" i="97"/>
  <c r="P52" i="97"/>
  <c r="P60" i="97"/>
  <c r="P68" i="97"/>
  <c r="P77" i="97"/>
  <c r="P86" i="97"/>
  <c r="P97" i="97"/>
  <c r="P109" i="97"/>
  <c r="P117" i="97"/>
  <c r="P125" i="97"/>
  <c r="P133" i="97"/>
  <c r="P141" i="97"/>
  <c r="P149" i="97"/>
  <c r="P157" i="97"/>
  <c r="P165" i="97"/>
  <c r="P175" i="97"/>
  <c r="P183" i="97"/>
  <c r="P194" i="97"/>
  <c r="P202" i="97"/>
  <c r="P211" i="97"/>
  <c r="P219" i="97"/>
  <c r="P227" i="97"/>
  <c r="P248" i="97"/>
  <c r="P104" i="97"/>
  <c r="M104" i="8"/>
  <c r="P186" i="97"/>
  <c r="M186" i="8"/>
  <c r="P13" i="97"/>
  <c r="P21" i="97"/>
  <c r="P29" i="97"/>
  <c r="P37" i="97"/>
  <c r="P45" i="97"/>
  <c r="P53" i="97"/>
  <c r="P61" i="97"/>
  <c r="P69" i="97"/>
  <c r="P78" i="97"/>
  <c r="P89" i="97"/>
  <c r="P98" i="97"/>
  <c r="P110" i="97"/>
  <c r="P118" i="97"/>
  <c r="P126" i="97"/>
  <c r="P134" i="97"/>
  <c r="P142" i="97"/>
  <c r="P150" i="97"/>
  <c r="P158" i="97"/>
  <c r="P166" i="97"/>
  <c r="P176" i="97"/>
  <c r="P184" i="97"/>
  <c r="P195" i="97"/>
  <c r="P203" i="97"/>
  <c r="P212" i="97"/>
  <c r="P220" i="97"/>
  <c r="P228" i="97"/>
  <c r="P254" i="97"/>
  <c r="P105" i="97"/>
  <c r="M105" i="8"/>
  <c r="P24" i="97"/>
  <c r="P56" i="97"/>
  <c r="P81" i="97"/>
  <c r="P113" i="97"/>
  <c r="P137" i="97"/>
  <c r="P145" i="97"/>
  <c r="P169" i="97"/>
  <c r="P190" i="97"/>
  <c r="M190" i="8"/>
  <c r="P215" i="97"/>
  <c r="P223" i="97"/>
  <c r="P189" i="97"/>
  <c r="M189" i="8"/>
  <c r="P6" i="97"/>
  <c r="P14" i="97"/>
  <c r="P22" i="97"/>
  <c r="P30" i="97"/>
  <c r="P38" i="97"/>
  <c r="P46" i="97"/>
  <c r="P54" i="97"/>
  <c r="P62" i="97"/>
  <c r="P70" i="97"/>
  <c r="P79" i="97"/>
  <c r="P90" i="97"/>
  <c r="P99" i="97"/>
  <c r="P111" i="97"/>
  <c r="P119" i="97"/>
  <c r="P127" i="97"/>
  <c r="P135" i="97"/>
  <c r="P143" i="97"/>
  <c r="P151" i="97"/>
  <c r="P159" i="97"/>
  <c r="P167" i="97"/>
  <c r="P177" i="97"/>
  <c r="P185" i="97"/>
  <c r="P196" i="97"/>
  <c r="P204" i="97"/>
  <c r="P213" i="97"/>
  <c r="P221" i="97"/>
  <c r="P229" i="97"/>
  <c r="P255" i="97"/>
  <c r="P187" i="97"/>
  <c r="M187" i="8"/>
  <c r="P82" i="77"/>
  <c r="P187" i="77"/>
  <c r="P188" i="77"/>
  <c r="P104" i="77"/>
  <c r="G87" i="77"/>
  <c r="J87" i="77" s="1"/>
  <c r="E87" i="8"/>
  <c r="E104" i="8"/>
  <c r="G104" i="8" s="1"/>
  <c r="G253" i="77"/>
  <c r="J253" i="77" s="1"/>
  <c r="E235" i="8"/>
  <c r="G235" i="77"/>
  <c r="J235" i="77" s="1"/>
  <c r="G243" i="78" s="1"/>
  <c r="J243" i="78" s="1"/>
  <c r="G251" i="79" s="1"/>
  <c r="J251" i="79" s="1"/>
  <c r="G247" i="77"/>
  <c r="J247" i="77" s="1"/>
  <c r="G242" i="78" s="1"/>
  <c r="J242" i="78" s="1"/>
  <c r="G250" i="79" s="1"/>
  <c r="J250" i="79" s="1"/>
  <c r="E247" i="8"/>
  <c r="G240" i="77"/>
  <c r="J240" i="77" s="1"/>
  <c r="G241" i="77"/>
  <c r="J241" i="77" s="1"/>
  <c r="G249" i="78" s="1"/>
  <c r="J249" i="78" s="1"/>
  <c r="E241" i="8"/>
  <c r="E240" i="8"/>
  <c r="G239" i="77"/>
  <c r="J239" i="77" s="1"/>
  <c r="G252" i="78" s="1"/>
  <c r="J252" i="78" s="1"/>
  <c r="E239" i="8"/>
  <c r="G238" i="77"/>
  <c r="J238" i="77" s="1"/>
  <c r="G246" i="78" s="1"/>
  <c r="J246" i="78" s="1"/>
  <c r="E238" i="8"/>
  <c r="G237" i="77"/>
  <c r="J237" i="77" s="1"/>
  <c r="G245" i="78" s="1"/>
  <c r="J245" i="78" s="1"/>
  <c r="E237" i="8"/>
  <c r="G236" i="77"/>
  <c r="J236" i="77" s="1"/>
  <c r="G244" i="78" s="1"/>
  <c r="J244" i="78" s="1"/>
  <c r="E236" i="8"/>
  <c r="G259" i="77"/>
  <c r="J259" i="77" s="1"/>
  <c r="G174" i="77"/>
  <c r="J174" i="77" s="1"/>
  <c r="E228" i="78" s="1"/>
  <c r="E174" i="8"/>
  <c r="G102" i="77"/>
  <c r="J102" i="77" s="1"/>
  <c r="E156" i="78" s="1"/>
  <c r="E102" i="8"/>
  <c r="E82" i="8"/>
  <c r="G82" i="8" s="1"/>
  <c r="P207" i="95"/>
  <c r="N262" i="95"/>
  <c r="N268" i="95" s="1"/>
  <c r="N271" i="95" s="1"/>
  <c r="P97" i="78"/>
  <c r="N262" i="82"/>
  <c r="N268" i="82" s="1"/>
  <c r="N271" i="82" s="1"/>
  <c r="N262" i="90"/>
  <c r="N268" i="90" s="1"/>
  <c r="N271" i="90" s="1"/>
  <c r="N262" i="79"/>
  <c r="N268" i="79" s="1"/>
  <c r="N271" i="79" s="1"/>
  <c r="N262" i="103"/>
  <c r="N268" i="103" s="1"/>
  <c r="N270" i="103" s="1"/>
  <c r="N262" i="106"/>
  <c r="N268" i="106" s="1"/>
  <c r="N271" i="106" s="1"/>
  <c r="N262" i="85"/>
  <c r="N268" i="85" s="1"/>
  <c r="N271" i="85" s="1"/>
  <c r="N262" i="93"/>
  <c r="N268" i="93" s="1"/>
  <c r="N270" i="93" s="1"/>
  <c r="N262" i="101"/>
  <c r="N268" i="101" s="1"/>
  <c r="N270" i="101" s="1"/>
  <c r="N262" i="78"/>
  <c r="N268" i="78" s="1"/>
  <c r="N271" i="78" s="1"/>
  <c r="N262" i="86"/>
  <c r="N268" i="86" s="1"/>
  <c r="N271" i="86" s="1"/>
  <c r="N262" i="89"/>
  <c r="N268" i="89" s="1"/>
  <c r="N270" i="89" s="1"/>
  <c r="N262" i="105"/>
  <c r="N268" i="105" s="1"/>
  <c r="N270" i="105" s="1"/>
  <c r="N262" i="81"/>
  <c r="N268" i="81" s="1"/>
  <c r="N270" i="81" s="1"/>
  <c r="N262" i="94"/>
  <c r="N268" i="94" s="1"/>
  <c r="N270" i="94" s="1"/>
  <c r="N262" i="102"/>
  <c r="N268" i="102" s="1"/>
  <c r="N271" i="102" s="1"/>
  <c r="N262" i="83"/>
  <c r="N268" i="83" s="1"/>
  <c r="N271" i="83" s="1"/>
  <c r="N262" i="87"/>
  <c r="N268" i="87" s="1"/>
  <c r="N271" i="87" s="1"/>
  <c r="N262" i="91"/>
  <c r="N268" i="91" s="1"/>
  <c r="N270" i="91" s="1"/>
  <c r="N262" i="99"/>
  <c r="N268" i="99" s="1"/>
  <c r="N270" i="99" s="1"/>
  <c r="N262" i="107"/>
  <c r="N268" i="107" s="1"/>
  <c r="N271" i="107" s="1"/>
  <c r="N262" i="97"/>
  <c r="N268" i="97" s="1"/>
  <c r="N271" i="97" s="1"/>
  <c r="N262" i="98"/>
  <c r="N268" i="98" s="1"/>
  <c r="N271" i="98" s="1"/>
  <c r="N262" i="80"/>
  <c r="N268" i="80" s="1"/>
  <c r="N270" i="80" s="1"/>
  <c r="N262" i="84"/>
  <c r="N268" i="84" s="1"/>
  <c r="N271" i="84" s="1"/>
  <c r="N262" i="88"/>
  <c r="N268" i="88" s="1"/>
  <c r="N270" i="88" s="1"/>
  <c r="N262" i="92"/>
  <c r="N268" i="92" s="1"/>
  <c r="N271" i="92" s="1"/>
  <c r="N262" i="96"/>
  <c r="N268" i="96" s="1"/>
  <c r="N262" i="100"/>
  <c r="N268" i="100" s="1"/>
  <c r="N271" i="100" s="1"/>
  <c r="N262" i="104"/>
  <c r="N268" i="104" s="1"/>
  <c r="N270" i="104" s="1"/>
  <c r="P189" i="77"/>
  <c r="P207" i="77"/>
  <c r="J186" i="8"/>
  <c r="G103" i="8"/>
  <c r="P103" i="77"/>
  <c r="P105" i="77"/>
  <c r="P173" i="77"/>
  <c r="E190" i="8"/>
  <c r="G190" i="8" s="1"/>
  <c r="J173" i="8"/>
  <c r="G173" i="8"/>
  <c r="J103" i="8"/>
  <c r="P190" i="77"/>
  <c r="P186" i="77"/>
  <c r="G186" i="8"/>
  <c r="E141" i="78" l="1"/>
  <c r="J104" i="8"/>
  <c r="J87" i="8"/>
  <c r="G87" i="8"/>
  <c r="J236" i="8"/>
  <c r="G236" i="8"/>
  <c r="G239" i="8"/>
  <c r="J239" i="8"/>
  <c r="J247" i="8"/>
  <c r="G247" i="8"/>
  <c r="J237" i="8"/>
  <c r="G237" i="8"/>
  <c r="G240" i="8"/>
  <c r="J240" i="8"/>
  <c r="G241" i="8"/>
  <c r="J241" i="8"/>
  <c r="J235" i="8"/>
  <c r="G235" i="8"/>
  <c r="J238" i="8"/>
  <c r="G238" i="8"/>
  <c r="J82" i="8"/>
  <c r="J174" i="8"/>
  <c r="G174" i="8"/>
  <c r="J102" i="8"/>
  <c r="G102" i="8"/>
  <c r="N271" i="103"/>
  <c r="N271" i="101"/>
  <c r="N271" i="96"/>
  <c r="N270" i="106"/>
  <c r="N271" i="93"/>
  <c r="N270" i="102"/>
  <c r="N271" i="89"/>
  <c r="N270" i="86"/>
  <c r="N271" i="105"/>
  <c r="N270" i="92"/>
  <c r="N271" i="91"/>
  <c r="N270" i="85"/>
  <c r="N270" i="83"/>
  <c r="N271" i="81"/>
  <c r="N271" i="104"/>
  <c r="N271" i="99"/>
  <c r="N270" i="79"/>
  <c r="N270" i="78"/>
  <c r="G186" i="77"/>
  <c r="J186" i="77" s="1"/>
  <c r="N270" i="96"/>
  <c r="N270" i="90"/>
  <c r="N270" i="100"/>
  <c r="N270" i="82"/>
  <c r="N270" i="87"/>
  <c r="N270" i="95"/>
  <c r="N270" i="107"/>
  <c r="N270" i="84"/>
  <c r="N271" i="88"/>
  <c r="N271" i="94"/>
  <c r="N270" i="97"/>
  <c r="N271" i="80"/>
  <c r="N270" i="98"/>
  <c r="J190" i="8"/>
  <c r="K136" i="8"/>
  <c r="P136" i="8" s="1"/>
  <c r="I136" i="8"/>
  <c r="H136" i="8"/>
  <c r="F136" i="8"/>
  <c r="K135" i="8"/>
  <c r="P135" i="8" s="1"/>
  <c r="I135" i="8"/>
  <c r="H135" i="8"/>
  <c r="F135" i="8"/>
  <c r="K134" i="8"/>
  <c r="P134" i="8" s="1"/>
  <c r="I134" i="8"/>
  <c r="H134" i="8"/>
  <c r="F134" i="8"/>
  <c r="R136" i="74"/>
  <c r="M136" i="74"/>
  <c r="P136" i="74" s="1"/>
  <c r="E136" i="8"/>
  <c r="R135" i="74"/>
  <c r="M135" i="74"/>
  <c r="P135" i="74" s="1"/>
  <c r="E135" i="8"/>
  <c r="R134" i="74"/>
  <c r="M134" i="74"/>
  <c r="P134" i="74" s="1"/>
  <c r="E134" i="8"/>
  <c r="R136" i="78"/>
  <c r="R135" i="78"/>
  <c r="R134" i="78"/>
  <c r="R136" i="79"/>
  <c r="R135" i="79"/>
  <c r="R134" i="79"/>
  <c r="R136" i="80"/>
  <c r="R135" i="80"/>
  <c r="R134" i="80"/>
  <c r="R136" i="81"/>
  <c r="R135" i="81"/>
  <c r="R134" i="81"/>
  <c r="R136" i="82"/>
  <c r="R135" i="82"/>
  <c r="R134" i="82"/>
  <c r="R136" i="83"/>
  <c r="R135" i="83"/>
  <c r="R134" i="83"/>
  <c r="R136" i="84"/>
  <c r="R135" i="84"/>
  <c r="R134" i="84"/>
  <c r="R136" i="85"/>
  <c r="R135" i="85"/>
  <c r="R134" i="85"/>
  <c r="R136" i="86"/>
  <c r="R135" i="86"/>
  <c r="R134" i="86"/>
  <c r="R136" i="87"/>
  <c r="R135" i="87"/>
  <c r="R134" i="87"/>
  <c r="R136" i="88"/>
  <c r="R135" i="88"/>
  <c r="R134" i="88"/>
  <c r="R136" i="89"/>
  <c r="R135" i="89"/>
  <c r="R134" i="89"/>
  <c r="R136" i="90"/>
  <c r="R135" i="90"/>
  <c r="R134" i="90"/>
  <c r="R136" i="91"/>
  <c r="R135" i="91"/>
  <c r="R134" i="91"/>
  <c r="R136" i="92"/>
  <c r="R135" i="92"/>
  <c r="R134" i="92"/>
  <c r="R136" i="93"/>
  <c r="R135" i="93"/>
  <c r="R134" i="93"/>
  <c r="R136" i="94"/>
  <c r="R135" i="94"/>
  <c r="R134" i="94"/>
  <c r="R136" i="95"/>
  <c r="R135" i="95"/>
  <c r="R134" i="95"/>
  <c r="R136" i="96"/>
  <c r="R135" i="96"/>
  <c r="R134" i="96"/>
  <c r="R136" i="97"/>
  <c r="R135" i="97"/>
  <c r="R134" i="97"/>
  <c r="R136" i="98"/>
  <c r="R135" i="98"/>
  <c r="R134" i="98"/>
  <c r="R136" i="99"/>
  <c r="R135" i="99"/>
  <c r="R134" i="99"/>
  <c r="R136" i="100"/>
  <c r="R135" i="100"/>
  <c r="R134" i="100"/>
  <c r="R136" i="101"/>
  <c r="R135" i="101"/>
  <c r="R134" i="101"/>
  <c r="R136" i="102"/>
  <c r="R135" i="102"/>
  <c r="R134" i="102"/>
  <c r="R136" i="103"/>
  <c r="R135" i="103"/>
  <c r="R134" i="103"/>
  <c r="R136" i="104"/>
  <c r="R135" i="104"/>
  <c r="R134" i="104"/>
  <c r="R136" i="105"/>
  <c r="R135" i="105"/>
  <c r="R134" i="105"/>
  <c r="R136" i="106"/>
  <c r="R135" i="106"/>
  <c r="R134" i="106"/>
  <c r="R136" i="107"/>
  <c r="R135" i="107"/>
  <c r="R134" i="107"/>
  <c r="R136" i="77"/>
  <c r="M136" i="77"/>
  <c r="M136" i="8" s="1"/>
  <c r="R135" i="77"/>
  <c r="M135" i="77"/>
  <c r="M135" i="8" s="1"/>
  <c r="R134" i="77"/>
  <c r="M134" i="77"/>
  <c r="M134" i="8" s="1"/>
  <c r="E240" i="78" l="1"/>
  <c r="P135" i="77"/>
  <c r="P136" i="77"/>
  <c r="G134" i="8"/>
  <c r="J134" i="8"/>
  <c r="P134" i="77"/>
  <c r="J136" i="8"/>
  <c r="G136" i="8"/>
  <c r="J135" i="8"/>
  <c r="G135" i="8"/>
  <c r="Y35" i="8"/>
  <c r="F124" i="8" l="1"/>
  <c r="Y34" i="8" l="1"/>
  <c r="Y33" i="8"/>
  <c r="Y32" i="8"/>
  <c r="Y31" i="8"/>
  <c r="Y30" i="8"/>
  <c r="Y29" i="8"/>
  <c r="Y28" i="8"/>
  <c r="Y27" i="8"/>
  <c r="Y26" i="8"/>
  <c r="V35" i="8"/>
  <c r="V34" i="8"/>
  <c r="V33" i="8"/>
  <c r="V32" i="8"/>
  <c r="V31" i="8"/>
  <c r="V30" i="8"/>
  <c r="V29" i="8"/>
  <c r="V28" i="8"/>
  <c r="V27" i="8"/>
  <c r="V26" i="8"/>
  <c r="U35" i="8"/>
  <c r="U34" i="8"/>
  <c r="U33" i="8"/>
  <c r="U32" i="8"/>
  <c r="U31" i="8"/>
  <c r="U30" i="8"/>
  <c r="U29" i="8"/>
  <c r="U28" i="8"/>
  <c r="U27" i="8"/>
  <c r="U26" i="8"/>
  <c r="T35" i="8"/>
  <c r="T34" i="8"/>
  <c r="T33" i="8"/>
  <c r="T32" i="8"/>
  <c r="T31" i="8"/>
  <c r="T30" i="8"/>
  <c r="T29" i="8"/>
  <c r="T28" i="8"/>
  <c r="T27" i="8"/>
  <c r="T26" i="8"/>
  <c r="Y25" i="8"/>
  <c r="V25" i="8"/>
  <c r="U25" i="8"/>
  <c r="T25" i="8"/>
  <c r="T24" i="8"/>
  <c r="U24" i="8"/>
  <c r="V24" i="8"/>
  <c r="Y24" i="8"/>
  <c r="Y23" i="8"/>
  <c r="V23" i="8"/>
  <c r="U23" i="8"/>
  <c r="T23" i="8"/>
  <c r="T22" i="8"/>
  <c r="U22" i="8"/>
  <c r="V22" i="8"/>
  <c r="Y22" i="8"/>
  <c r="Y21" i="8"/>
  <c r="V21" i="8"/>
  <c r="U21" i="8"/>
  <c r="T21" i="8"/>
  <c r="T20" i="8"/>
  <c r="U20" i="8"/>
  <c r="V20" i="8"/>
  <c r="Y20" i="8"/>
  <c r="Y19" i="8"/>
  <c r="V19" i="8"/>
  <c r="U19" i="8"/>
  <c r="T19" i="8"/>
  <c r="T18" i="8"/>
  <c r="U18" i="8"/>
  <c r="V18" i="8"/>
  <c r="Y18" i="8"/>
  <c r="Y17" i="8"/>
  <c r="V17" i="8"/>
  <c r="U17" i="8"/>
  <c r="T17" i="8"/>
  <c r="T16" i="8"/>
  <c r="U16" i="8"/>
  <c r="V16" i="8"/>
  <c r="Y16" i="8"/>
  <c r="Y15" i="8"/>
  <c r="V15" i="8"/>
  <c r="U15" i="8"/>
  <c r="T15" i="8"/>
  <c r="T14" i="8"/>
  <c r="U14" i="8"/>
  <c r="V14" i="8"/>
  <c r="Y14" i="8"/>
  <c r="Y13" i="8"/>
  <c r="V13" i="8"/>
  <c r="U13" i="8"/>
  <c r="T13" i="8"/>
  <c r="T12" i="8"/>
  <c r="U12" i="8"/>
  <c r="V12" i="8"/>
  <c r="Y12" i="8"/>
  <c r="Y11" i="8"/>
  <c r="V11" i="8"/>
  <c r="U11" i="8"/>
  <c r="T11" i="8"/>
  <c r="T10" i="8"/>
  <c r="U10" i="8"/>
  <c r="V10" i="8"/>
  <c r="Y10" i="8"/>
  <c r="Y9" i="8"/>
  <c r="V9" i="8"/>
  <c r="U9" i="8"/>
  <c r="T9" i="8"/>
  <c r="Y8" i="8"/>
  <c r="V8" i="8"/>
  <c r="U8" i="8"/>
  <c r="T8" i="8"/>
  <c r="Y7" i="8"/>
  <c r="V7" i="8"/>
  <c r="U7" i="8"/>
  <c r="T7" i="8"/>
  <c r="Y6" i="8"/>
  <c r="V6" i="8"/>
  <c r="U6" i="8"/>
  <c r="T6" i="8"/>
  <c r="Y5" i="8" l="1"/>
  <c r="V5" i="8"/>
  <c r="U5" i="8"/>
  <c r="T5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P18" i="8"/>
  <c r="P19" i="8"/>
  <c r="P20" i="8"/>
  <c r="P21" i="8"/>
  <c r="P22" i="8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P65" i="8" s="1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7" i="8"/>
  <c r="P77" i="8" s="1"/>
  <c r="K78" i="8"/>
  <c r="P78" i="8" s="1"/>
  <c r="K79" i="8"/>
  <c r="P79" i="8" s="1"/>
  <c r="K80" i="8"/>
  <c r="P80" i="8" s="1"/>
  <c r="K81" i="8"/>
  <c r="P81" i="8" s="1"/>
  <c r="K83" i="8"/>
  <c r="P83" i="8" s="1"/>
  <c r="K84" i="8"/>
  <c r="P84" i="8" s="1"/>
  <c r="K85" i="8"/>
  <c r="P85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5" i="8"/>
  <c r="P175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225" i="8"/>
  <c r="P225" i="8" s="1"/>
  <c r="K226" i="8"/>
  <c r="P226" i="8" s="1"/>
  <c r="K227" i="8"/>
  <c r="P227" i="8" s="1"/>
  <c r="K228" i="8"/>
  <c r="P228" i="8" s="1"/>
  <c r="K229" i="8"/>
  <c r="P229" i="8" s="1"/>
  <c r="K230" i="8"/>
  <c r="P230" i="8" s="1"/>
  <c r="K231" i="8"/>
  <c r="P231" i="8" s="1"/>
  <c r="K232" i="8"/>
  <c r="P232" i="8" s="1"/>
  <c r="K233" i="8"/>
  <c r="P233" i="8" s="1"/>
  <c r="K234" i="8"/>
  <c r="P234" i="8" s="1"/>
  <c r="P248" i="8"/>
  <c r="P254" i="8"/>
  <c r="P255" i="8"/>
  <c r="P256" i="8"/>
  <c r="P258" i="8"/>
  <c r="K76" i="8"/>
  <c r="P76" i="8" s="1"/>
  <c r="K124" i="8"/>
  <c r="P124" i="8" s="1"/>
  <c r="K89" i="8"/>
  <c r="P89" i="8" s="1"/>
  <c r="K38" i="8"/>
  <c r="P38" i="8" s="1"/>
  <c r="K90" i="8"/>
  <c r="P90" i="8" s="1"/>
  <c r="K99" i="8"/>
  <c r="P99" i="8" s="1"/>
  <c r="K100" i="8"/>
  <c r="P100" i="8" s="1"/>
  <c r="K101" i="8"/>
  <c r="P101" i="8" s="1"/>
  <c r="K176" i="8"/>
  <c r="P176" i="8" s="1"/>
  <c r="K137" i="8"/>
  <c r="P137" i="8" s="1"/>
  <c r="K86" i="8"/>
  <c r="P86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7" i="8"/>
  <c r="I78" i="8"/>
  <c r="I79" i="8"/>
  <c r="I80" i="8"/>
  <c r="I81" i="8"/>
  <c r="I83" i="8"/>
  <c r="I84" i="8"/>
  <c r="I85" i="8"/>
  <c r="I91" i="8"/>
  <c r="I92" i="8"/>
  <c r="I93" i="8"/>
  <c r="I94" i="8"/>
  <c r="I95" i="8"/>
  <c r="I96" i="8"/>
  <c r="I97" i="8"/>
  <c r="I98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5" i="8"/>
  <c r="I126" i="8"/>
  <c r="I127" i="8"/>
  <c r="I128" i="8"/>
  <c r="I129" i="8"/>
  <c r="I130" i="8"/>
  <c r="I131" i="8"/>
  <c r="I132" i="8"/>
  <c r="I133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5" i="8"/>
  <c r="I177" i="8"/>
  <c r="I178" i="8"/>
  <c r="I179" i="8"/>
  <c r="I180" i="8"/>
  <c r="I181" i="8"/>
  <c r="I182" i="8"/>
  <c r="I183" i="8"/>
  <c r="I184" i="8"/>
  <c r="I185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76" i="8"/>
  <c r="I124" i="8"/>
  <c r="I89" i="8"/>
  <c r="I38" i="8"/>
  <c r="I90" i="8"/>
  <c r="I99" i="8"/>
  <c r="I100" i="8"/>
  <c r="I101" i="8"/>
  <c r="I176" i="8"/>
  <c r="I137" i="8"/>
  <c r="I86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7" i="8"/>
  <c r="H78" i="8"/>
  <c r="H79" i="8"/>
  <c r="H80" i="8"/>
  <c r="H81" i="8"/>
  <c r="H83" i="8"/>
  <c r="H84" i="8"/>
  <c r="H85" i="8"/>
  <c r="H91" i="8"/>
  <c r="H92" i="8"/>
  <c r="H93" i="8"/>
  <c r="H94" i="8"/>
  <c r="H95" i="8"/>
  <c r="H96" i="8"/>
  <c r="H97" i="8"/>
  <c r="H98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5" i="8"/>
  <c r="H126" i="8"/>
  <c r="H127" i="8"/>
  <c r="H128" i="8"/>
  <c r="H129" i="8"/>
  <c r="H130" i="8"/>
  <c r="H131" i="8"/>
  <c r="H132" i="8"/>
  <c r="H133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5" i="8"/>
  <c r="H177" i="8"/>
  <c r="H178" i="8"/>
  <c r="H179" i="8"/>
  <c r="H180" i="8"/>
  <c r="H181" i="8"/>
  <c r="H182" i="8"/>
  <c r="H183" i="8"/>
  <c r="H184" i="8"/>
  <c r="H185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76" i="8"/>
  <c r="H124" i="8"/>
  <c r="H89" i="8"/>
  <c r="H38" i="8"/>
  <c r="H90" i="8"/>
  <c r="H99" i="8"/>
  <c r="H100" i="8"/>
  <c r="H101" i="8"/>
  <c r="H176" i="8"/>
  <c r="H137" i="8"/>
  <c r="H86" i="8"/>
  <c r="F6" i="8"/>
  <c r="F7" i="8"/>
  <c r="F8" i="8"/>
  <c r="F9" i="8"/>
  <c r="F10" i="8"/>
  <c r="F11" i="8"/>
  <c r="F12" i="8"/>
  <c r="F13" i="8"/>
  <c r="F14" i="8"/>
  <c r="F15" i="8"/>
  <c r="F16" i="8"/>
  <c r="F17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7" i="8"/>
  <c r="F78" i="8"/>
  <c r="F79" i="8"/>
  <c r="F80" i="8"/>
  <c r="F81" i="8"/>
  <c r="F83" i="8"/>
  <c r="F84" i="8"/>
  <c r="F85" i="8"/>
  <c r="F91" i="8"/>
  <c r="F92" i="8"/>
  <c r="F93" i="8"/>
  <c r="F94" i="8"/>
  <c r="F95" i="8"/>
  <c r="F96" i="8"/>
  <c r="F97" i="8"/>
  <c r="F98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5" i="8"/>
  <c r="F126" i="8"/>
  <c r="F127" i="8"/>
  <c r="F128" i="8"/>
  <c r="F129" i="8"/>
  <c r="F130" i="8"/>
  <c r="F131" i="8"/>
  <c r="F132" i="8"/>
  <c r="F133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5" i="8"/>
  <c r="F177" i="8"/>
  <c r="F178" i="8"/>
  <c r="F179" i="8"/>
  <c r="F180" i="8"/>
  <c r="F181" i="8"/>
  <c r="F182" i="8"/>
  <c r="F183" i="8"/>
  <c r="F184" i="8"/>
  <c r="F185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225" i="8"/>
  <c r="F226" i="8"/>
  <c r="F227" i="8"/>
  <c r="F228" i="8"/>
  <c r="F229" i="8"/>
  <c r="F230" i="8"/>
  <c r="F231" i="8"/>
  <c r="F232" i="8"/>
  <c r="F233" i="8"/>
  <c r="F234" i="8"/>
  <c r="F76" i="8"/>
  <c r="F89" i="8"/>
  <c r="F38" i="8"/>
  <c r="F90" i="8"/>
  <c r="F99" i="8"/>
  <c r="F100" i="8"/>
  <c r="F101" i="8"/>
  <c r="F176" i="8"/>
  <c r="F137" i="8"/>
  <c r="F86" i="8"/>
  <c r="F5" i="8"/>
  <c r="G35" i="77"/>
  <c r="J35" i="77" s="1"/>
  <c r="G45" i="77"/>
  <c r="J45" i="77" s="1"/>
  <c r="G60" i="77"/>
  <c r="J60" i="77" s="1"/>
  <c r="G63" i="77"/>
  <c r="J63" i="77" s="1"/>
  <c r="G75" i="77"/>
  <c r="J75" i="77" s="1"/>
  <c r="G94" i="77"/>
  <c r="J94" i="77" s="1"/>
  <c r="G109" i="77"/>
  <c r="J109" i="77" s="1"/>
  <c r="E163" i="78" s="1"/>
  <c r="G114" i="77"/>
  <c r="J114" i="77" s="1"/>
  <c r="E168" i="78" s="1"/>
  <c r="G129" i="77"/>
  <c r="J129" i="77" s="1"/>
  <c r="E183" i="78" s="1"/>
  <c r="G178" i="77"/>
  <c r="J178" i="77" s="1"/>
  <c r="S35" i="8"/>
  <c r="W35" i="8"/>
  <c r="R86" i="107"/>
  <c r="R137" i="107"/>
  <c r="R176" i="107"/>
  <c r="R101" i="107"/>
  <c r="R100" i="107"/>
  <c r="R99" i="107"/>
  <c r="R90" i="107"/>
  <c r="R38" i="107"/>
  <c r="R89" i="107"/>
  <c r="R124" i="107"/>
  <c r="R76" i="107"/>
  <c r="R258" i="107"/>
  <c r="R256" i="107"/>
  <c r="R255" i="107"/>
  <c r="R254" i="107"/>
  <c r="R248" i="107"/>
  <c r="R234" i="107"/>
  <c r="R233" i="107"/>
  <c r="R232" i="107"/>
  <c r="R231" i="107"/>
  <c r="R230" i="107"/>
  <c r="R229" i="107"/>
  <c r="R228" i="107"/>
  <c r="R227" i="107"/>
  <c r="R226" i="107"/>
  <c r="R225" i="107"/>
  <c r="R224" i="107"/>
  <c r="R223" i="107"/>
  <c r="R222" i="107"/>
  <c r="R221" i="107"/>
  <c r="R220" i="107"/>
  <c r="R219" i="107"/>
  <c r="R218" i="107"/>
  <c r="R217" i="107"/>
  <c r="R216" i="107"/>
  <c r="R215" i="107"/>
  <c r="R214" i="107"/>
  <c r="R213" i="107"/>
  <c r="R212" i="107"/>
  <c r="R211" i="107"/>
  <c r="R210" i="107"/>
  <c r="R209" i="107"/>
  <c r="R208" i="107"/>
  <c r="R206" i="107"/>
  <c r="R205" i="107"/>
  <c r="R204" i="107"/>
  <c r="R203" i="107"/>
  <c r="R202" i="107"/>
  <c r="R201" i="107"/>
  <c r="R200" i="107"/>
  <c r="R199" i="107"/>
  <c r="R198" i="107"/>
  <c r="R197" i="107"/>
  <c r="R196" i="107"/>
  <c r="R195" i="107"/>
  <c r="R194" i="107"/>
  <c r="R193" i="107"/>
  <c r="R192" i="107"/>
  <c r="R191" i="107"/>
  <c r="R185" i="107"/>
  <c r="R184" i="107"/>
  <c r="R183" i="107"/>
  <c r="R182" i="107"/>
  <c r="R181" i="107"/>
  <c r="R180" i="107"/>
  <c r="R179" i="107"/>
  <c r="R177" i="107"/>
  <c r="R175" i="107"/>
  <c r="R172" i="107"/>
  <c r="R171" i="107"/>
  <c r="R170" i="107"/>
  <c r="R169" i="107"/>
  <c r="R168" i="107"/>
  <c r="R167" i="107"/>
  <c r="R166" i="107"/>
  <c r="R165" i="107"/>
  <c r="R164" i="107"/>
  <c r="R163" i="107"/>
  <c r="R162" i="107"/>
  <c r="R161" i="107"/>
  <c r="R160" i="107"/>
  <c r="R159" i="107"/>
  <c r="R158" i="107"/>
  <c r="R157" i="107"/>
  <c r="R156" i="107"/>
  <c r="R155" i="107"/>
  <c r="R154" i="107"/>
  <c r="R153" i="107"/>
  <c r="R152" i="107"/>
  <c r="R151" i="107"/>
  <c r="R150" i="107"/>
  <c r="R149" i="107"/>
  <c r="R148" i="107"/>
  <c r="R147" i="107"/>
  <c r="R146" i="107"/>
  <c r="R145" i="107"/>
  <c r="R144" i="107"/>
  <c r="R143" i="107"/>
  <c r="R142" i="107"/>
  <c r="R141" i="107"/>
  <c r="R140" i="107"/>
  <c r="R139" i="107"/>
  <c r="R138" i="107"/>
  <c r="R133" i="107"/>
  <c r="R132" i="107"/>
  <c r="R131" i="107"/>
  <c r="R130" i="107"/>
  <c r="R128" i="107"/>
  <c r="R127" i="107"/>
  <c r="R126" i="107"/>
  <c r="R125" i="107"/>
  <c r="R123" i="107"/>
  <c r="R122" i="107"/>
  <c r="R121" i="107"/>
  <c r="R120" i="107"/>
  <c r="R119" i="107"/>
  <c r="R118" i="107"/>
  <c r="R117" i="107"/>
  <c r="R116" i="107"/>
  <c r="R115" i="107"/>
  <c r="R113" i="107"/>
  <c r="R112" i="107"/>
  <c r="R111" i="107"/>
  <c r="R110" i="107"/>
  <c r="R108" i="107"/>
  <c r="R107" i="107"/>
  <c r="R106" i="107"/>
  <c r="R98" i="107"/>
  <c r="R97" i="107"/>
  <c r="R96" i="107"/>
  <c r="R95" i="107"/>
  <c r="R93" i="107"/>
  <c r="R92" i="107"/>
  <c r="R91" i="107"/>
  <c r="R85" i="107"/>
  <c r="R84" i="107"/>
  <c r="R83" i="107"/>
  <c r="R81" i="107"/>
  <c r="R80" i="107"/>
  <c r="R79" i="107"/>
  <c r="R78" i="107"/>
  <c r="R77" i="107"/>
  <c r="R74" i="107"/>
  <c r="R73" i="107"/>
  <c r="R72" i="107"/>
  <c r="R71" i="107"/>
  <c r="R70" i="107"/>
  <c r="R69" i="107"/>
  <c r="R68" i="107"/>
  <c r="R67" i="107"/>
  <c r="R66" i="107"/>
  <c r="R65" i="107"/>
  <c r="R64" i="107"/>
  <c r="R63" i="107"/>
  <c r="R62" i="107"/>
  <c r="R61" i="107"/>
  <c r="R60" i="107"/>
  <c r="R59" i="107"/>
  <c r="R58" i="107"/>
  <c r="R57" i="107"/>
  <c r="R56" i="107"/>
  <c r="R55" i="107"/>
  <c r="R54" i="107"/>
  <c r="R53" i="107"/>
  <c r="R52" i="107"/>
  <c r="R51" i="107"/>
  <c r="R50" i="107"/>
  <c r="R49" i="107"/>
  <c r="R48" i="107"/>
  <c r="R47" i="107"/>
  <c r="R46" i="107"/>
  <c r="R44" i="107"/>
  <c r="R43" i="107"/>
  <c r="R42" i="107"/>
  <c r="R41" i="107"/>
  <c r="R40" i="107"/>
  <c r="R39" i="107"/>
  <c r="R37" i="107"/>
  <c r="R36" i="107"/>
  <c r="R35" i="107"/>
  <c r="R34" i="107"/>
  <c r="R33" i="107"/>
  <c r="R32" i="107"/>
  <c r="R31" i="107"/>
  <c r="R30" i="107"/>
  <c r="R29" i="107"/>
  <c r="R28" i="107"/>
  <c r="R27" i="107"/>
  <c r="R26" i="107"/>
  <c r="R25" i="107"/>
  <c r="R24" i="107"/>
  <c r="R23" i="107"/>
  <c r="R22" i="107"/>
  <c r="R21" i="107"/>
  <c r="R20" i="107"/>
  <c r="R19" i="107"/>
  <c r="R18" i="107"/>
  <c r="R17" i="107"/>
  <c r="R16" i="107"/>
  <c r="R15" i="107"/>
  <c r="R14" i="107"/>
  <c r="R13" i="107"/>
  <c r="R12" i="107"/>
  <c r="R11" i="107"/>
  <c r="R10" i="107"/>
  <c r="R9" i="107"/>
  <c r="R8" i="107"/>
  <c r="R7" i="107"/>
  <c r="R6" i="107"/>
  <c r="R5" i="107"/>
  <c r="S34" i="8"/>
  <c r="W34" i="8"/>
  <c r="AB34" i="8" s="1"/>
  <c r="R86" i="106"/>
  <c r="R137" i="106"/>
  <c r="R176" i="106"/>
  <c r="R101" i="106"/>
  <c r="R100" i="106"/>
  <c r="R99" i="106"/>
  <c r="R90" i="106"/>
  <c r="R38" i="106"/>
  <c r="R89" i="106"/>
  <c r="R124" i="106"/>
  <c r="R76" i="106"/>
  <c r="R258" i="106"/>
  <c r="R256" i="106"/>
  <c r="R255" i="106"/>
  <c r="R254" i="106"/>
  <c r="R248" i="106"/>
  <c r="R234" i="106"/>
  <c r="R233" i="106"/>
  <c r="R232" i="106"/>
  <c r="R231" i="106"/>
  <c r="R230" i="106"/>
  <c r="R229" i="106"/>
  <c r="R228" i="106"/>
  <c r="R227" i="106"/>
  <c r="R226" i="106"/>
  <c r="R225" i="106"/>
  <c r="R224" i="106"/>
  <c r="R223" i="106"/>
  <c r="R222" i="106"/>
  <c r="R221" i="106"/>
  <c r="R220" i="106"/>
  <c r="R219" i="106"/>
  <c r="R218" i="106"/>
  <c r="R217" i="106"/>
  <c r="R216" i="106"/>
  <c r="R215" i="106"/>
  <c r="R214" i="106"/>
  <c r="R213" i="106"/>
  <c r="R212" i="106"/>
  <c r="R211" i="106"/>
  <c r="R210" i="106"/>
  <c r="R209" i="106"/>
  <c r="R208" i="106"/>
  <c r="R206" i="106"/>
  <c r="R205" i="106"/>
  <c r="R204" i="106"/>
  <c r="R203" i="106"/>
  <c r="R202" i="106"/>
  <c r="R201" i="106"/>
  <c r="R200" i="106"/>
  <c r="R199" i="106"/>
  <c r="R198" i="106"/>
  <c r="R197" i="106"/>
  <c r="R196" i="106"/>
  <c r="R195" i="106"/>
  <c r="R194" i="106"/>
  <c r="R193" i="106"/>
  <c r="R192" i="106"/>
  <c r="R191" i="106"/>
  <c r="R185" i="106"/>
  <c r="R184" i="106"/>
  <c r="R183" i="106"/>
  <c r="R182" i="106"/>
  <c r="R181" i="106"/>
  <c r="R180" i="106"/>
  <c r="R179" i="106"/>
  <c r="R177" i="106"/>
  <c r="R175" i="106"/>
  <c r="R172" i="106"/>
  <c r="R171" i="106"/>
  <c r="R170" i="106"/>
  <c r="R169" i="106"/>
  <c r="R168" i="106"/>
  <c r="R167" i="106"/>
  <c r="R166" i="106"/>
  <c r="R165" i="106"/>
  <c r="R164" i="106"/>
  <c r="R163" i="106"/>
  <c r="R162" i="106"/>
  <c r="R161" i="106"/>
  <c r="R160" i="106"/>
  <c r="R159" i="106"/>
  <c r="R158" i="106"/>
  <c r="R157" i="106"/>
  <c r="R156" i="106"/>
  <c r="R155" i="106"/>
  <c r="R154" i="106"/>
  <c r="R153" i="106"/>
  <c r="R152" i="106"/>
  <c r="R151" i="106"/>
  <c r="R150" i="106"/>
  <c r="R149" i="106"/>
  <c r="R148" i="106"/>
  <c r="R147" i="106"/>
  <c r="R146" i="106"/>
  <c r="R145" i="106"/>
  <c r="R144" i="106"/>
  <c r="R143" i="106"/>
  <c r="R142" i="106"/>
  <c r="R141" i="106"/>
  <c r="R140" i="106"/>
  <c r="R139" i="106"/>
  <c r="R138" i="106"/>
  <c r="R133" i="106"/>
  <c r="R132" i="106"/>
  <c r="R131" i="106"/>
  <c r="R130" i="106"/>
  <c r="R128" i="106"/>
  <c r="R127" i="106"/>
  <c r="R126" i="106"/>
  <c r="R125" i="106"/>
  <c r="R123" i="106"/>
  <c r="R122" i="106"/>
  <c r="R121" i="106"/>
  <c r="R120" i="106"/>
  <c r="R119" i="106"/>
  <c r="R118" i="106"/>
  <c r="R117" i="106"/>
  <c r="R116" i="106"/>
  <c r="R115" i="106"/>
  <c r="R113" i="106"/>
  <c r="R112" i="106"/>
  <c r="R111" i="106"/>
  <c r="R110" i="106"/>
  <c r="R108" i="106"/>
  <c r="R107" i="106"/>
  <c r="R106" i="106"/>
  <c r="R98" i="106"/>
  <c r="R97" i="106"/>
  <c r="R96" i="106"/>
  <c r="R95" i="106"/>
  <c r="R93" i="106"/>
  <c r="R92" i="106"/>
  <c r="R91" i="106"/>
  <c r="R85" i="106"/>
  <c r="R84" i="106"/>
  <c r="R83" i="106"/>
  <c r="R81" i="106"/>
  <c r="R80" i="106"/>
  <c r="R79" i="106"/>
  <c r="R78" i="106"/>
  <c r="R77" i="106"/>
  <c r="R74" i="106"/>
  <c r="R73" i="106"/>
  <c r="R72" i="106"/>
  <c r="R71" i="106"/>
  <c r="R70" i="106"/>
  <c r="R69" i="106"/>
  <c r="R68" i="106"/>
  <c r="R67" i="106"/>
  <c r="R66" i="106"/>
  <c r="R65" i="106"/>
  <c r="R64" i="106"/>
  <c r="R63" i="106"/>
  <c r="R62" i="106"/>
  <c r="R61" i="106"/>
  <c r="R60" i="106"/>
  <c r="R59" i="106"/>
  <c r="R58" i="106"/>
  <c r="R57" i="106"/>
  <c r="R56" i="106"/>
  <c r="R55" i="106"/>
  <c r="R54" i="106"/>
  <c r="R53" i="106"/>
  <c r="R52" i="106"/>
  <c r="R51" i="106"/>
  <c r="R50" i="106"/>
  <c r="R49" i="106"/>
  <c r="R48" i="106"/>
  <c r="R47" i="106"/>
  <c r="R46" i="106"/>
  <c r="R44" i="106"/>
  <c r="R43" i="106"/>
  <c r="R42" i="106"/>
  <c r="R41" i="106"/>
  <c r="R40" i="106"/>
  <c r="R39" i="106"/>
  <c r="R37" i="106"/>
  <c r="R36" i="106"/>
  <c r="R35" i="106"/>
  <c r="R34" i="106"/>
  <c r="R33" i="106"/>
  <c r="R32" i="106"/>
  <c r="R31" i="106"/>
  <c r="R30" i="106"/>
  <c r="R29" i="106"/>
  <c r="R28" i="106"/>
  <c r="R27" i="106"/>
  <c r="R26" i="106"/>
  <c r="R25" i="106"/>
  <c r="R24" i="106"/>
  <c r="R23" i="106"/>
  <c r="R22" i="106"/>
  <c r="R21" i="106"/>
  <c r="R20" i="106"/>
  <c r="R19" i="106"/>
  <c r="R18" i="106"/>
  <c r="R17" i="106"/>
  <c r="R16" i="106"/>
  <c r="R15" i="106"/>
  <c r="R14" i="106"/>
  <c r="R13" i="106"/>
  <c r="R12" i="106"/>
  <c r="R11" i="106"/>
  <c r="R10" i="106"/>
  <c r="R9" i="106"/>
  <c r="R8" i="106"/>
  <c r="R7" i="106"/>
  <c r="R6" i="106"/>
  <c r="R5" i="106"/>
  <c r="S33" i="8"/>
  <c r="W33" i="8"/>
  <c r="AB33" i="8" s="1"/>
  <c r="R86" i="105"/>
  <c r="R137" i="105"/>
  <c r="R176" i="105"/>
  <c r="R101" i="105"/>
  <c r="R100" i="105"/>
  <c r="R99" i="105"/>
  <c r="R90" i="105"/>
  <c r="R38" i="105"/>
  <c r="R89" i="105"/>
  <c r="R124" i="105"/>
  <c r="R76" i="105"/>
  <c r="R258" i="105"/>
  <c r="R256" i="105"/>
  <c r="R255" i="105"/>
  <c r="R254" i="105"/>
  <c r="R248" i="105"/>
  <c r="R234" i="105"/>
  <c r="R233" i="105"/>
  <c r="R232" i="105"/>
  <c r="R231" i="105"/>
  <c r="R230" i="105"/>
  <c r="R229" i="105"/>
  <c r="R228" i="105"/>
  <c r="R227" i="105"/>
  <c r="R226" i="105"/>
  <c r="R225" i="105"/>
  <c r="R224" i="105"/>
  <c r="R223" i="105"/>
  <c r="R222" i="105"/>
  <c r="R221" i="105"/>
  <c r="R220" i="105"/>
  <c r="R219" i="105"/>
  <c r="R218" i="105"/>
  <c r="R217" i="105"/>
  <c r="R216" i="105"/>
  <c r="R215" i="105"/>
  <c r="R214" i="105"/>
  <c r="R213" i="105"/>
  <c r="R212" i="105"/>
  <c r="R211" i="105"/>
  <c r="R210" i="105"/>
  <c r="R209" i="105"/>
  <c r="R208" i="105"/>
  <c r="R206" i="105"/>
  <c r="R205" i="105"/>
  <c r="R204" i="105"/>
  <c r="R203" i="105"/>
  <c r="R202" i="105"/>
  <c r="R201" i="105"/>
  <c r="R200" i="105"/>
  <c r="R199" i="105"/>
  <c r="R198" i="105"/>
  <c r="R197" i="105"/>
  <c r="R196" i="105"/>
  <c r="R195" i="105"/>
  <c r="R194" i="105"/>
  <c r="R193" i="105"/>
  <c r="R192" i="105"/>
  <c r="R191" i="105"/>
  <c r="R185" i="105"/>
  <c r="R184" i="105"/>
  <c r="R183" i="105"/>
  <c r="R182" i="105"/>
  <c r="R181" i="105"/>
  <c r="R180" i="105"/>
  <c r="R179" i="105"/>
  <c r="R177" i="105"/>
  <c r="R175" i="105"/>
  <c r="R172" i="105"/>
  <c r="R171" i="105"/>
  <c r="R170" i="105"/>
  <c r="R169" i="105"/>
  <c r="R168" i="105"/>
  <c r="R167" i="105"/>
  <c r="R166" i="105"/>
  <c r="R165" i="105"/>
  <c r="R164" i="105"/>
  <c r="R163" i="105"/>
  <c r="R162" i="105"/>
  <c r="R161" i="105"/>
  <c r="R160" i="105"/>
  <c r="R159" i="105"/>
  <c r="R158" i="105"/>
  <c r="R157" i="105"/>
  <c r="R156" i="105"/>
  <c r="R155" i="105"/>
  <c r="R154" i="105"/>
  <c r="R153" i="105"/>
  <c r="R152" i="105"/>
  <c r="R151" i="105"/>
  <c r="R150" i="105"/>
  <c r="R149" i="105"/>
  <c r="R148" i="105"/>
  <c r="R147" i="105"/>
  <c r="R146" i="105"/>
  <c r="R145" i="105"/>
  <c r="R144" i="105"/>
  <c r="R143" i="105"/>
  <c r="R142" i="105"/>
  <c r="R141" i="105"/>
  <c r="R140" i="105"/>
  <c r="R139" i="105"/>
  <c r="R138" i="105"/>
  <c r="R133" i="105"/>
  <c r="R132" i="105"/>
  <c r="R131" i="105"/>
  <c r="R130" i="105"/>
  <c r="R128" i="105"/>
  <c r="R127" i="105"/>
  <c r="R126" i="105"/>
  <c r="R125" i="105"/>
  <c r="R123" i="105"/>
  <c r="R122" i="105"/>
  <c r="R121" i="105"/>
  <c r="R120" i="105"/>
  <c r="R119" i="105"/>
  <c r="R118" i="105"/>
  <c r="R117" i="105"/>
  <c r="R116" i="105"/>
  <c r="R115" i="105"/>
  <c r="R113" i="105"/>
  <c r="R112" i="105"/>
  <c r="R111" i="105"/>
  <c r="R110" i="105"/>
  <c r="R108" i="105"/>
  <c r="R107" i="105"/>
  <c r="R106" i="105"/>
  <c r="R98" i="105"/>
  <c r="R97" i="105"/>
  <c r="R96" i="105"/>
  <c r="R95" i="105"/>
  <c r="R93" i="105"/>
  <c r="R92" i="105"/>
  <c r="R91" i="105"/>
  <c r="R85" i="105"/>
  <c r="R84" i="105"/>
  <c r="R83" i="105"/>
  <c r="R81" i="105"/>
  <c r="R80" i="105"/>
  <c r="R79" i="105"/>
  <c r="R78" i="105"/>
  <c r="R77" i="105"/>
  <c r="R74" i="105"/>
  <c r="R73" i="105"/>
  <c r="R72" i="105"/>
  <c r="R71" i="105"/>
  <c r="R70" i="105"/>
  <c r="R69" i="105"/>
  <c r="R68" i="105"/>
  <c r="R67" i="105"/>
  <c r="R66" i="105"/>
  <c r="R65" i="105"/>
  <c r="R64" i="105"/>
  <c r="R63" i="105"/>
  <c r="R62" i="105"/>
  <c r="R61" i="105"/>
  <c r="R60" i="105"/>
  <c r="R59" i="105"/>
  <c r="R58" i="105"/>
  <c r="R57" i="105"/>
  <c r="R56" i="105"/>
  <c r="R55" i="105"/>
  <c r="R54" i="105"/>
  <c r="R53" i="105"/>
  <c r="R52" i="105"/>
  <c r="R51" i="105"/>
  <c r="R50" i="105"/>
  <c r="R49" i="105"/>
  <c r="R48" i="105"/>
  <c r="R47" i="105"/>
  <c r="R46" i="105"/>
  <c r="R44" i="105"/>
  <c r="R43" i="105"/>
  <c r="R42" i="105"/>
  <c r="R41" i="105"/>
  <c r="R40" i="105"/>
  <c r="R39" i="105"/>
  <c r="R37" i="105"/>
  <c r="R36" i="105"/>
  <c r="R35" i="105"/>
  <c r="R34" i="105"/>
  <c r="R33" i="105"/>
  <c r="R32" i="105"/>
  <c r="R31" i="105"/>
  <c r="R30" i="105"/>
  <c r="R29" i="105"/>
  <c r="R28" i="105"/>
  <c r="R27" i="105"/>
  <c r="R26" i="105"/>
  <c r="R25" i="105"/>
  <c r="R24" i="105"/>
  <c r="R23" i="105"/>
  <c r="R22" i="105"/>
  <c r="R21" i="105"/>
  <c r="R20" i="105"/>
  <c r="R19" i="105"/>
  <c r="R18" i="105"/>
  <c r="R17" i="105"/>
  <c r="R16" i="105"/>
  <c r="R15" i="105"/>
  <c r="R14" i="105"/>
  <c r="R13" i="105"/>
  <c r="R12" i="105"/>
  <c r="R11" i="105"/>
  <c r="R10" i="105"/>
  <c r="R9" i="105"/>
  <c r="R8" i="105"/>
  <c r="R7" i="105"/>
  <c r="R6" i="105"/>
  <c r="R5" i="105"/>
  <c r="S32" i="8"/>
  <c r="W32" i="8"/>
  <c r="AB32" i="8" s="1"/>
  <c r="R86" i="104"/>
  <c r="R137" i="104"/>
  <c r="R176" i="104"/>
  <c r="R101" i="104"/>
  <c r="R100" i="104"/>
  <c r="R99" i="104"/>
  <c r="R90" i="104"/>
  <c r="R38" i="104"/>
  <c r="R89" i="104"/>
  <c r="R124" i="104"/>
  <c r="R76" i="104"/>
  <c r="R258" i="104"/>
  <c r="R256" i="104"/>
  <c r="R255" i="104"/>
  <c r="R254" i="104"/>
  <c r="R248" i="104"/>
  <c r="R234" i="104"/>
  <c r="R233" i="104"/>
  <c r="R232" i="104"/>
  <c r="R231" i="104"/>
  <c r="R230" i="104"/>
  <c r="R229" i="104"/>
  <c r="R228" i="104"/>
  <c r="R227" i="104"/>
  <c r="R226" i="104"/>
  <c r="R225" i="104"/>
  <c r="R224" i="104"/>
  <c r="R223" i="104"/>
  <c r="R222" i="104"/>
  <c r="R221" i="104"/>
  <c r="R220" i="104"/>
  <c r="R219" i="104"/>
  <c r="R218" i="104"/>
  <c r="R217" i="104"/>
  <c r="R216" i="104"/>
  <c r="R215" i="104"/>
  <c r="R214" i="104"/>
  <c r="R213" i="104"/>
  <c r="R212" i="104"/>
  <c r="R211" i="104"/>
  <c r="R210" i="104"/>
  <c r="R209" i="104"/>
  <c r="R208" i="104"/>
  <c r="R206" i="104"/>
  <c r="R205" i="104"/>
  <c r="R204" i="104"/>
  <c r="R203" i="104"/>
  <c r="R202" i="104"/>
  <c r="R201" i="104"/>
  <c r="R200" i="104"/>
  <c r="R199" i="104"/>
  <c r="R198" i="104"/>
  <c r="R197" i="104"/>
  <c r="R196" i="104"/>
  <c r="R195" i="104"/>
  <c r="R194" i="104"/>
  <c r="R193" i="104"/>
  <c r="R192" i="104"/>
  <c r="R191" i="104"/>
  <c r="R185" i="104"/>
  <c r="R184" i="104"/>
  <c r="R183" i="104"/>
  <c r="R182" i="104"/>
  <c r="R181" i="104"/>
  <c r="R180" i="104"/>
  <c r="R179" i="104"/>
  <c r="R177" i="104"/>
  <c r="R175" i="104"/>
  <c r="R172" i="104"/>
  <c r="R171" i="104"/>
  <c r="R170" i="104"/>
  <c r="R169" i="104"/>
  <c r="R168" i="104"/>
  <c r="R167" i="104"/>
  <c r="R166" i="104"/>
  <c r="R165" i="104"/>
  <c r="R164" i="104"/>
  <c r="R163" i="104"/>
  <c r="R162" i="104"/>
  <c r="R161" i="104"/>
  <c r="R160" i="104"/>
  <c r="R159" i="104"/>
  <c r="R158" i="104"/>
  <c r="R157" i="104"/>
  <c r="R156" i="104"/>
  <c r="R155" i="104"/>
  <c r="R154" i="104"/>
  <c r="R153" i="104"/>
  <c r="R152" i="104"/>
  <c r="R151" i="104"/>
  <c r="R150" i="104"/>
  <c r="R149" i="104"/>
  <c r="R148" i="104"/>
  <c r="R147" i="104"/>
  <c r="R146" i="104"/>
  <c r="R145" i="104"/>
  <c r="R144" i="104"/>
  <c r="R143" i="104"/>
  <c r="R142" i="104"/>
  <c r="R141" i="104"/>
  <c r="R140" i="104"/>
  <c r="R139" i="104"/>
  <c r="R138" i="104"/>
  <c r="R133" i="104"/>
  <c r="R132" i="104"/>
  <c r="R131" i="104"/>
  <c r="R130" i="104"/>
  <c r="R128" i="104"/>
  <c r="R127" i="104"/>
  <c r="R126" i="104"/>
  <c r="R125" i="104"/>
  <c r="R123" i="104"/>
  <c r="R122" i="104"/>
  <c r="R121" i="104"/>
  <c r="R120" i="104"/>
  <c r="R119" i="104"/>
  <c r="R118" i="104"/>
  <c r="R117" i="104"/>
  <c r="R116" i="104"/>
  <c r="R115" i="104"/>
  <c r="R113" i="104"/>
  <c r="R112" i="104"/>
  <c r="R111" i="104"/>
  <c r="R110" i="104"/>
  <c r="R108" i="104"/>
  <c r="R107" i="104"/>
  <c r="R106" i="104"/>
  <c r="R98" i="104"/>
  <c r="R97" i="104"/>
  <c r="R96" i="104"/>
  <c r="R95" i="104"/>
  <c r="R93" i="104"/>
  <c r="R92" i="104"/>
  <c r="R91" i="104"/>
  <c r="R85" i="104"/>
  <c r="R84" i="104"/>
  <c r="R83" i="104"/>
  <c r="R81" i="104"/>
  <c r="R80" i="104"/>
  <c r="R79" i="104"/>
  <c r="R78" i="104"/>
  <c r="R77" i="104"/>
  <c r="R74" i="104"/>
  <c r="R73" i="104"/>
  <c r="R72" i="104"/>
  <c r="R71" i="104"/>
  <c r="R70" i="104"/>
  <c r="R69" i="104"/>
  <c r="R68" i="104"/>
  <c r="R67" i="104"/>
  <c r="R66" i="104"/>
  <c r="R65" i="104"/>
  <c r="R64" i="104"/>
  <c r="R63" i="104"/>
  <c r="R62" i="104"/>
  <c r="R61" i="104"/>
  <c r="R60" i="104"/>
  <c r="R59" i="104"/>
  <c r="R58" i="104"/>
  <c r="R57" i="104"/>
  <c r="R56" i="104"/>
  <c r="R55" i="104"/>
  <c r="R54" i="104"/>
  <c r="R53" i="104"/>
  <c r="R52" i="104"/>
  <c r="R51" i="104"/>
  <c r="R50" i="104"/>
  <c r="R49" i="104"/>
  <c r="R48" i="104"/>
  <c r="R47" i="104"/>
  <c r="R46" i="104"/>
  <c r="R44" i="104"/>
  <c r="R43" i="104"/>
  <c r="R42" i="104"/>
  <c r="R41" i="104"/>
  <c r="R40" i="104"/>
  <c r="R39" i="104"/>
  <c r="R37" i="104"/>
  <c r="R36" i="104"/>
  <c r="R35" i="104"/>
  <c r="R34" i="104"/>
  <c r="R33" i="104"/>
  <c r="R32" i="104"/>
  <c r="R31" i="104"/>
  <c r="R30" i="104"/>
  <c r="R29" i="104"/>
  <c r="R28" i="104"/>
  <c r="R27" i="104"/>
  <c r="R26" i="104"/>
  <c r="R25" i="104"/>
  <c r="R24" i="104"/>
  <c r="R23" i="104"/>
  <c r="R22" i="104"/>
  <c r="R21" i="104"/>
  <c r="R20" i="104"/>
  <c r="R19" i="104"/>
  <c r="R18" i="104"/>
  <c r="R17" i="104"/>
  <c r="R16" i="104"/>
  <c r="R15" i="104"/>
  <c r="R14" i="104"/>
  <c r="R13" i="104"/>
  <c r="R12" i="104"/>
  <c r="R11" i="104"/>
  <c r="R10" i="104"/>
  <c r="R9" i="104"/>
  <c r="R8" i="104"/>
  <c r="R7" i="104"/>
  <c r="R6" i="104"/>
  <c r="R5" i="104"/>
  <c r="S31" i="8"/>
  <c r="W31" i="8"/>
  <c r="AB31" i="8" s="1"/>
  <c r="R86" i="103"/>
  <c r="R137" i="103"/>
  <c r="R176" i="103"/>
  <c r="R101" i="103"/>
  <c r="R100" i="103"/>
  <c r="R99" i="103"/>
  <c r="R90" i="103"/>
  <c r="R38" i="103"/>
  <c r="R89" i="103"/>
  <c r="R124" i="103"/>
  <c r="R76" i="103"/>
  <c r="R258" i="103"/>
  <c r="R256" i="103"/>
  <c r="R255" i="103"/>
  <c r="R254" i="103"/>
  <c r="R248" i="103"/>
  <c r="R234" i="103"/>
  <c r="R233" i="103"/>
  <c r="R232" i="103"/>
  <c r="R231" i="103"/>
  <c r="R230" i="103"/>
  <c r="R229" i="103"/>
  <c r="R228" i="103"/>
  <c r="R227" i="103"/>
  <c r="R226" i="103"/>
  <c r="R225" i="103"/>
  <c r="R224" i="103"/>
  <c r="R223" i="103"/>
  <c r="R222" i="103"/>
  <c r="R221" i="103"/>
  <c r="R220" i="103"/>
  <c r="R219" i="103"/>
  <c r="R218" i="103"/>
  <c r="R217" i="103"/>
  <c r="R216" i="103"/>
  <c r="R215" i="103"/>
  <c r="R214" i="103"/>
  <c r="R213" i="103"/>
  <c r="R212" i="103"/>
  <c r="R211" i="103"/>
  <c r="R210" i="103"/>
  <c r="R209" i="103"/>
  <c r="R208" i="103"/>
  <c r="R206" i="103"/>
  <c r="R205" i="103"/>
  <c r="R204" i="103"/>
  <c r="R203" i="103"/>
  <c r="R202" i="103"/>
  <c r="R201" i="103"/>
  <c r="R200" i="103"/>
  <c r="R199" i="103"/>
  <c r="R198" i="103"/>
  <c r="R197" i="103"/>
  <c r="R196" i="103"/>
  <c r="R195" i="103"/>
  <c r="R194" i="103"/>
  <c r="R193" i="103"/>
  <c r="R192" i="103"/>
  <c r="R191" i="103"/>
  <c r="R185" i="103"/>
  <c r="R184" i="103"/>
  <c r="R183" i="103"/>
  <c r="R182" i="103"/>
  <c r="R181" i="103"/>
  <c r="R180" i="103"/>
  <c r="R179" i="103"/>
  <c r="R177" i="103"/>
  <c r="R175" i="103"/>
  <c r="R172" i="103"/>
  <c r="R171" i="103"/>
  <c r="R170" i="103"/>
  <c r="R169" i="103"/>
  <c r="R168" i="103"/>
  <c r="R167" i="103"/>
  <c r="R166" i="103"/>
  <c r="R165" i="103"/>
  <c r="R164" i="103"/>
  <c r="R163" i="103"/>
  <c r="R162" i="103"/>
  <c r="R161" i="103"/>
  <c r="R160" i="103"/>
  <c r="R159" i="103"/>
  <c r="R158" i="103"/>
  <c r="R157" i="103"/>
  <c r="R156" i="103"/>
  <c r="R155" i="103"/>
  <c r="R154" i="103"/>
  <c r="R153" i="103"/>
  <c r="R152" i="103"/>
  <c r="R151" i="103"/>
  <c r="R150" i="103"/>
  <c r="R149" i="103"/>
  <c r="R148" i="103"/>
  <c r="R147" i="103"/>
  <c r="R146" i="103"/>
  <c r="R145" i="103"/>
  <c r="R144" i="103"/>
  <c r="R143" i="103"/>
  <c r="R142" i="103"/>
  <c r="R141" i="103"/>
  <c r="R140" i="103"/>
  <c r="R139" i="103"/>
  <c r="R138" i="103"/>
  <c r="R133" i="103"/>
  <c r="R132" i="103"/>
  <c r="R131" i="103"/>
  <c r="R130" i="103"/>
  <c r="R128" i="103"/>
  <c r="R127" i="103"/>
  <c r="R126" i="103"/>
  <c r="R125" i="103"/>
  <c r="R123" i="103"/>
  <c r="R122" i="103"/>
  <c r="R121" i="103"/>
  <c r="R120" i="103"/>
  <c r="R119" i="103"/>
  <c r="R118" i="103"/>
  <c r="R117" i="103"/>
  <c r="R116" i="103"/>
  <c r="R115" i="103"/>
  <c r="R113" i="103"/>
  <c r="R112" i="103"/>
  <c r="R111" i="103"/>
  <c r="R110" i="103"/>
  <c r="R108" i="103"/>
  <c r="R107" i="103"/>
  <c r="R106" i="103"/>
  <c r="R98" i="103"/>
  <c r="R97" i="103"/>
  <c r="R96" i="103"/>
  <c r="R95" i="103"/>
  <c r="R93" i="103"/>
  <c r="R92" i="103"/>
  <c r="R91" i="103"/>
  <c r="R85" i="103"/>
  <c r="R84" i="103"/>
  <c r="R83" i="103"/>
  <c r="R81" i="103"/>
  <c r="R80" i="103"/>
  <c r="R79" i="103"/>
  <c r="R78" i="103"/>
  <c r="R77" i="103"/>
  <c r="R74" i="103"/>
  <c r="R73" i="103"/>
  <c r="R72" i="103"/>
  <c r="R71" i="103"/>
  <c r="R70" i="103"/>
  <c r="R69" i="103"/>
  <c r="R68" i="103"/>
  <c r="R67" i="103"/>
  <c r="R66" i="103"/>
  <c r="R65" i="103"/>
  <c r="R64" i="103"/>
  <c r="R63" i="103"/>
  <c r="R62" i="103"/>
  <c r="R61" i="103"/>
  <c r="R60" i="103"/>
  <c r="R59" i="103"/>
  <c r="R58" i="103"/>
  <c r="R57" i="103"/>
  <c r="R56" i="103"/>
  <c r="R55" i="103"/>
  <c r="R54" i="103"/>
  <c r="R53" i="103"/>
  <c r="R52" i="103"/>
  <c r="R51" i="103"/>
  <c r="R50" i="103"/>
  <c r="R49" i="103"/>
  <c r="R48" i="103"/>
  <c r="R47" i="103"/>
  <c r="R46" i="103"/>
  <c r="R44" i="103"/>
  <c r="R43" i="103"/>
  <c r="R42" i="103"/>
  <c r="R41" i="103"/>
  <c r="R40" i="103"/>
  <c r="R39" i="103"/>
  <c r="R37" i="103"/>
  <c r="R36" i="103"/>
  <c r="R35" i="103"/>
  <c r="R34" i="103"/>
  <c r="R33" i="103"/>
  <c r="R32" i="103"/>
  <c r="R31" i="103"/>
  <c r="R30" i="103"/>
  <c r="R29" i="103"/>
  <c r="R28" i="103"/>
  <c r="R27" i="103"/>
  <c r="R26" i="103"/>
  <c r="R25" i="103"/>
  <c r="R24" i="103"/>
  <c r="R23" i="103"/>
  <c r="R22" i="103"/>
  <c r="R21" i="103"/>
  <c r="R20" i="103"/>
  <c r="R19" i="103"/>
  <c r="R18" i="103"/>
  <c r="R17" i="103"/>
  <c r="R16" i="103"/>
  <c r="R15" i="103"/>
  <c r="R14" i="103"/>
  <c r="R13" i="103"/>
  <c r="R12" i="103"/>
  <c r="R11" i="103"/>
  <c r="R10" i="103"/>
  <c r="R9" i="103"/>
  <c r="R8" i="103"/>
  <c r="R7" i="103"/>
  <c r="R6" i="103"/>
  <c r="R5" i="103"/>
  <c r="S30" i="8"/>
  <c r="W30" i="8"/>
  <c r="AB30" i="8" s="1"/>
  <c r="R86" i="102"/>
  <c r="R137" i="102"/>
  <c r="R176" i="102"/>
  <c r="R101" i="102"/>
  <c r="R100" i="102"/>
  <c r="R99" i="102"/>
  <c r="R90" i="102"/>
  <c r="R38" i="102"/>
  <c r="R89" i="102"/>
  <c r="R124" i="102"/>
  <c r="R76" i="102"/>
  <c r="R258" i="102"/>
  <c r="R256" i="102"/>
  <c r="R255" i="102"/>
  <c r="R254" i="102"/>
  <c r="R248" i="102"/>
  <c r="R234" i="102"/>
  <c r="R233" i="102"/>
  <c r="R232" i="102"/>
  <c r="R231" i="102"/>
  <c r="R230" i="102"/>
  <c r="R229" i="102"/>
  <c r="R228" i="102"/>
  <c r="R227" i="102"/>
  <c r="R226" i="102"/>
  <c r="R225" i="102"/>
  <c r="R224" i="102"/>
  <c r="R223" i="102"/>
  <c r="R222" i="102"/>
  <c r="R221" i="102"/>
  <c r="R220" i="102"/>
  <c r="R219" i="102"/>
  <c r="R218" i="102"/>
  <c r="R217" i="102"/>
  <c r="R216" i="102"/>
  <c r="R215" i="102"/>
  <c r="R214" i="102"/>
  <c r="R213" i="102"/>
  <c r="R212" i="102"/>
  <c r="R211" i="102"/>
  <c r="R210" i="102"/>
  <c r="R209" i="102"/>
  <c r="R208" i="102"/>
  <c r="R206" i="102"/>
  <c r="R205" i="102"/>
  <c r="R204" i="102"/>
  <c r="R203" i="102"/>
  <c r="R202" i="102"/>
  <c r="R201" i="102"/>
  <c r="R200" i="102"/>
  <c r="R199" i="102"/>
  <c r="R198" i="102"/>
  <c r="R197" i="102"/>
  <c r="R196" i="102"/>
  <c r="R195" i="102"/>
  <c r="R194" i="102"/>
  <c r="R193" i="102"/>
  <c r="R192" i="102"/>
  <c r="R191" i="102"/>
  <c r="R185" i="102"/>
  <c r="R184" i="102"/>
  <c r="R183" i="102"/>
  <c r="R182" i="102"/>
  <c r="R181" i="102"/>
  <c r="R180" i="102"/>
  <c r="R179" i="102"/>
  <c r="R177" i="102"/>
  <c r="R175" i="102"/>
  <c r="R172" i="102"/>
  <c r="R171" i="102"/>
  <c r="R170" i="102"/>
  <c r="R169" i="102"/>
  <c r="R168" i="102"/>
  <c r="R167" i="102"/>
  <c r="R166" i="102"/>
  <c r="R165" i="102"/>
  <c r="R164" i="102"/>
  <c r="R163" i="102"/>
  <c r="R162" i="102"/>
  <c r="R161" i="102"/>
  <c r="R160" i="102"/>
  <c r="R159" i="102"/>
  <c r="R158" i="102"/>
  <c r="R157" i="102"/>
  <c r="R156" i="102"/>
  <c r="R155" i="102"/>
  <c r="R154" i="102"/>
  <c r="R153" i="102"/>
  <c r="R152" i="102"/>
  <c r="R151" i="102"/>
  <c r="R150" i="102"/>
  <c r="R149" i="102"/>
  <c r="R148" i="102"/>
  <c r="R147" i="102"/>
  <c r="R146" i="102"/>
  <c r="R145" i="102"/>
  <c r="R144" i="102"/>
  <c r="R143" i="102"/>
  <c r="R142" i="102"/>
  <c r="R141" i="102"/>
  <c r="R140" i="102"/>
  <c r="R139" i="102"/>
  <c r="R138" i="102"/>
  <c r="R133" i="102"/>
  <c r="R132" i="102"/>
  <c r="R131" i="102"/>
  <c r="R130" i="102"/>
  <c r="R128" i="102"/>
  <c r="R127" i="102"/>
  <c r="R126" i="102"/>
  <c r="R125" i="102"/>
  <c r="R123" i="102"/>
  <c r="R122" i="102"/>
  <c r="R121" i="102"/>
  <c r="R120" i="102"/>
  <c r="R119" i="102"/>
  <c r="R118" i="102"/>
  <c r="R117" i="102"/>
  <c r="R116" i="102"/>
  <c r="R115" i="102"/>
  <c r="R113" i="102"/>
  <c r="R112" i="102"/>
  <c r="R111" i="102"/>
  <c r="R110" i="102"/>
  <c r="R108" i="102"/>
  <c r="R107" i="102"/>
  <c r="R106" i="102"/>
  <c r="R98" i="102"/>
  <c r="R97" i="102"/>
  <c r="R96" i="102"/>
  <c r="R95" i="102"/>
  <c r="R93" i="102"/>
  <c r="R92" i="102"/>
  <c r="R91" i="102"/>
  <c r="R85" i="102"/>
  <c r="R84" i="102"/>
  <c r="R83" i="102"/>
  <c r="R81" i="102"/>
  <c r="R80" i="102"/>
  <c r="R79" i="102"/>
  <c r="R78" i="102"/>
  <c r="R77" i="102"/>
  <c r="R74" i="102"/>
  <c r="R73" i="102"/>
  <c r="R72" i="102"/>
  <c r="R71" i="102"/>
  <c r="R70" i="102"/>
  <c r="R69" i="102"/>
  <c r="R68" i="102"/>
  <c r="R67" i="102"/>
  <c r="R66" i="102"/>
  <c r="R65" i="102"/>
  <c r="R64" i="102"/>
  <c r="R63" i="102"/>
  <c r="R62" i="102"/>
  <c r="R61" i="102"/>
  <c r="R60" i="102"/>
  <c r="R59" i="102"/>
  <c r="R58" i="102"/>
  <c r="R57" i="102"/>
  <c r="R56" i="102"/>
  <c r="R55" i="102"/>
  <c r="R54" i="102"/>
  <c r="R53" i="102"/>
  <c r="R52" i="102"/>
  <c r="R51" i="102"/>
  <c r="R50" i="102"/>
  <c r="R49" i="102"/>
  <c r="R48" i="102"/>
  <c r="R47" i="102"/>
  <c r="R46" i="102"/>
  <c r="R44" i="102"/>
  <c r="R43" i="102"/>
  <c r="R42" i="102"/>
  <c r="R41" i="102"/>
  <c r="R40" i="102"/>
  <c r="R39" i="102"/>
  <c r="R37" i="102"/>
  <c r="R36" i="102"/>
  <c r="R35" i="102"/>
  <c r="R34" i="102"/>
  <c r="R33" i="102"/>
  <c r="R32" i="102"/>
  <c r="R31" i="102"/>
  <c r="R30" i="102"/>
  <c r="R29" i="102"/>
  <c r="R28" i="102"/>
  <c r="R27" i="102"/>
  <c r="R26" i="102"/>
  <c r="R25" i="102"/>
  <c r="R24" i="102"/>
  <c r="R23" i="102"/>
  <c r="R22" i="102"/>
  <c r="R21" i="102"/>
  <c r="R20" i="102"/>
  <c r="R19" i="102"/>
  <c r="R18" i="102"/>
  <c r="R17" i="102"/>
  <c r="R16" i="102"/>
  <c r="R15" i="102"/>
  <c r="R14" i="102"/>
  <c r="R13" i="102"/>
  <c r="R12" i="102"/>
  <c r="R11" i="102"/>
  <c r="R10" i="102"/>
  <c r="R9" i="102"/>
  <c r="R8" i="102"/>
  <c r="R7" i="102"/>
  <c r="R6" i="102"/>
  <c r="R5" i="102"/>
  <c r="S29" i="8"/>
  <c r="W29" i="8"/>
  <c r="AB29" i="8" s="1"/>
  <c r="R86" i="101"/>
  <c r="R137" i="101"/>
  <c r="R176" i="101"/>
  <c r="R101" i="101"/>
  <c r="R100" i="101"/>
  <c r="R99" i="101"/>
  <c r="R90" i="101"/>
  <c r="R38" i="101"/>
  <c r="R89" i="101"/>
  <c r="R124" i="101"/>
  <c r="R76" i="101"/>
  <c r="R258" i="101"/>
  <c r="R256" i="101"/>
  <c r="R255" i="101"/>
  <c r="R254" i="101"/>
  <c r="R248" i="101"/>
  <c r="R234" i="101"/>
  <c r="R233" i="101"/>
  <c r="R232" i="101"/>
  <c r="R231" i="101"/>
  <c r="R230" i="101"/>
  <c r="R229" i="101"/>
  <c r="R228" i="101"/>
  <c r="R227" i="101"/>
  <c r="R226" i="101"/>
  <c r="R225" i="101"/>
  <c r="R224" i="101"/>
  <c r="R223" i="101"/>
  <c r="R222" i="101"/>
  <c r="R221" i="101"/>
  <c r="R220" i="101"/>
  <c r="R219" i="101"/>
  <c r="R218" i="101"/>
  <c r="R217" i="101"/>
  <c r="R216" i="101"/>
  <c r="R215" i="101"/>
  <c r="R214" i="101"/>
  <c r="R213" i="101"/>
  <c r="R212" i="101"/>
  <c r="R211" i="101"/>
  <c r="R210" i="101"/>
  <c r="R209" i="101"/>
  <c r="R208" i="101"/>
  <c r="R206" i="101"/>
  <c r="R205" i="101"/>
  <c r="R204" i="101"/>
  <c r="R203" i="101"/>
  <c r="R202" i="101"/>
  <c r="R201" i="101"/>
  <c r="R200" i="101"/>
  <c r="R199" i="101"/>
  <c r="R198" i="101"/>
  <c r="R197" i="101"/>
  <c r="R196" i="101"/>
  <c r="R195" i="101"/>
  <c r="R194" i="101"/>
  <c r="R193" i="101"/>
  <c r="R192" i="101"/>
  <c r="R191" i="101"/>
  <c r="R185" i="101"/>
  <c r="R184" i="101"/>
  <c r="R183" i="101"/>
  <c r="R182" i="101"/>
  <c r="R181" i="101"/>
  <c r="R180" i="101"/>
  <c r="R179" i="101"/>
  <c r="R177" i="101"/>
  <c r="R175" i="101"/>
  <c r="R172" i="101"/>
  <c r="R171" i="101"/>
  <c r="R170" i="101"/>
  <c r="R169" i="101"/>
  <c r="R168" i="101"/>
  <c r="R167" i="101"/>
  <c r="R166" i="101"/>
  <c r="R165" i="101"/>
  <c r="R164" i="101"/>
  <c r="R163" i="101"/>
  <c r="R162" i="101"/>
  <c r="R161" i="101"/>
  <c r="R160" i="101"/>
  <c r="R159" i="101"/>
  <c r="R158" i="101"/>
  <c r="R157" i="101"/>
  <c r="R156" i="101"/>
  <c r="R155" i="101"/>
  <c r="R154" i="101"/>
  <c r="R153" i="101"/>
  <c r="R152" i="101"/>
  <c r="R151" i="101"/>
  <c r="R150" i="101"/>
  <c r="R149" i="101"/>
  <c r="R148" i="101"/>
  <c r="R147" i="101"/>
  <c r="R146" i="101"/>
  <c r="R145" i="101"/>
  <c r="R144" i="101"/>
  <c r="R143" i="101"/>
  <c r="R142" i="101"/>
  <c r="R141" i="101"/>
  <c r="R140" i="101"/>
  <c r="R139" i="101"/>
  <c r="R138" i="101"/>
  <c r="R133" i="101"/>
  <c r="R132" i="101"/>
  <c r="R131" i="101"/>
  <c r="R130" i="101"/>
  <c r="R128" i="101"/>
  <c r="R127" i="101"/>
  <c r="R126" i="101"/>
  <c r="R125" i="101"/>
  <c r="R123" i="101"/>
  <c r="R122" i="101"/>
  <c r="R121" i="101"/>
  <c r="R120" i="101"/>
  <c r="R119" i="101"/>
  <c r="R118" i="101"/>
  <c r="R117" i="101"/>
  <c r="R116" i="101"/>
  <c r="R115" i="101"/>
  <c r="R113" i="101"/>
  <c r="R112" i="101"/>
  <c r="R111" i="101"/>
  <c r="R110" i="101"/>
  <c r="R108" i="101"/>
  <c r="R107" i="101"/>
  <c r="R106" i="101"/>
  <c r="R98" i="101"/>
  <c r="R97" i="101"/>
  <c r="R96" i="101"/>
  <c r="R95" i="101"/>
  <c r="R93" i="101"/>
  <c r="R92" i="101"/>
  <c r="R91" i="101"/>
  <c r="R85" i="101"/>
  <c r="R84" i="101"/>
  <c r="R83" i="101"/>
  <c r="R81" i="101"/>
  <c r="R80" i="101"/>
  <c r="R79" i="101"/>
  <c r="R78" i="101"/>
  <c r="R77" i="101"/>
  <c r="R74" i="101"/>
  <c r="R73" i="101"/>
  <c r="R72" i="101"/>
  <c r="R71" i="101"/>
  <c r="R70" i="101"/>
  <c r="R69" i="101"/>
  <c r="R68" i="101"/>
  <c r="R67" i="101"/>
  <c r="R66" i="101"/>
  <c r="R65" i="101"/>
  <c r="R64" i="101"/>
  <c r="R63" i="101"/>
  <c r="R62" i="101"/>
  <c r="R61" i="101"/>
  <c r="R60" i="101"/>
  <c r="R59" i="101"/>
  <c r="R58" i="101"/>
  <c r="R57" i="101"/>
  <c r="R56" i="101"/>
  <c r="R55" i="101"/>
  <c r="R54" i="101"/>
  <c r="R53" i="101"/>
  <c r="R52" i="101"/>
  <c r="R51" i="101"/>
  <c r="R50" i="101"/>
  <c r="R49" i="101"/>
  <c r="R48" i="101"/>
  <c r="R47" i="101"/>
  <c r="R46" i="101"/>
  <c r="R44" i="101"/>
  <c r="R43" i="101"/>
  <c r="R42" i="101"/>
  <c r="R41" i="101"/>
  <c r="R40" i="101"/>
  <c r="R39" i="101"/>
  <c r="R37" i="101"/>
  <c r="R36" i="101"/>
  <c r="R35" i="101"/>
  <c r="R34" i="101"/>
  <c r="R33" i="101"/>
  <c r="R32" i="101"/>
  <c r="R31" i="101"/>
  <c r="R30" i="101"/>
  <c r="R29" i="101"/>
  <c r="R28" i="101"/>
  <c r="R27" i="101"/>
  <c r="R26" i="101"/>
  <c r="R25" i="101"/>
  <c r="R24" i="101"/>
  <c r="R23" i="101"/>
  <c r="R22" i="101"/>
  <c r="R21" i="101"/>
  <c r="R20" i="101"/>
  <c r="R19" i="101"/>
  <c r="R18" i="101"/>
  <c r="R17" i="101"/>
  <c r="R16" i="101"/>
  <c r="R15" i="101"/>
  <c r="R14" i="101"/>
  <c r="R13" i="101"/>
  <c r="R12" i="101"/>
  <c r="R11" i="101"/>
  <c r="R10" i="101"/>
  <c r="R9" i="101"/>
  <c r="R8" i="101"/>
  <c r="R7" i="101"/>
  <c r="R6" i="101"/>
  <c r="R5" i="101"/>
  <c r="S28" i="8"/>
  <c r="W28" i="8"/>
  <c r="AB28" i="8" s="1"/>
  <c r="R86" i="100"/>
  <c r="R137" i="100"/>
  <c r="R176" i="100"/>
  <c r="R101" i="100"/>
  <c r="R100" i="100"/>
  <c r="R99" i="100"/>
  <c r="R90" i="100"/>
  <c r="R38" i="100"/>
  <c r="R89" i="100"/>
  <c r="R124" i="100"/>
  <c r="R76" i="100"/>
  <c r="R258" i="100"/>
  <c r="R256" i="100"/>
  <c r="R255" i="100"/>
  <c r="R254" i="100"/>
  <c r="R248" i="100"/>
  <c r="R234" i="100"/>
  <c r="R233" i="100"/>
  <c r="R232" i="100"/>
  <c r="R231" i="100"/>
  <c r="R230" i="100"/>
  <c r="R229" i="100"/>
  <c r="R228" i="100"/>
  <c r="R227" i="100"/>
  <c r="R226" i="100"/>
  <c r="R225" i="100"/>
  <c r="R224" i="100"/>
  <c r="R223" i="100"/>
  <c r="R222" i="100"/>
  <c r="R221" i="100"/>
  <c r="R220" i="100"/>
  <c r="R219" i="100"/>
  <c r="R218" i="100"/>
  <c r="R217" i="100"/>
  <c r="R216" i="100"/>
  <c r="R215" i="100"/>
  <c r="R214" i="100"/>
  <c r="R213" i="100"/>
  <c r="R212" i="100"/>
  <c r="R211" i="100"/>
  <c r="R210" i="100"/>
  <c r="R209" i="100"/>
  <c r="R208" i="100"/>
  <c r="R206" i="100"/>
  <c r="R205" i="100"/>
  <c r="R204" i="100"/>
  <c r="R203" i="100"/>
  <c r="R202" i="100"/>
  <c r="R201" i="100"/>
  <c r="R200" i="100"/>
  <c r="R199" i="100"/>
  <c r="R198" i="100"/>
  <c r="R197" i="100"/>
  <c r="R196" i="100"/>
  <c r="R195" i="100"/>
  <c r="R194" i="100"/>
  <c r="R193" i="100"/>
  <c r="R192" i="100"/>
  <c r="R191" i="100"/>
  <c r="R185" i="100"/>
  <c r="R184" i="100"/>
  <c r="R183" i="100"/>
  <c r="R182" i="100"/>
  <c r="R181" i="100"/>
  <c r="R180" i="100"/>
  <c r="R179" i="100"/>
  <c r="R177" i="100"/>
  <c r="R175" i="100"/>
  <c r="R172" i="100"/>
  <c r="R171" i="100"/>
  <c r="R170" i="100"/>
  <c r="R169" i="100"/>
  <c r="R168" i="100"/>
  <c r="R167" i="100"/>
  <c r="R166" i="100"/>
  <c r="R165" i="100"/>
  <c r="R164" i="100"/>
  <c r="R163" i="100"/>
  <c r="R162" i="100"/>
  <c r="R161" i="100"/>
  <c r="R160" i="100"/>
  <c r="R159" i="100"/>
  <c r="R158" i="100"/>
  <c r="R157" i="100"/>
  <c r="R156" i="100"/>
  <c r="R155" i="100"/>
  <c r="R154" i="100"/>
  <c r="R153" i="100"/>
  <c r="R152" i="100"/>
  <c r="R151" i="100"/>
  <c r="R150" i="100"/>
  <c r="R149" i="100"/>
  <c r="R148" i="100"/>
  <c r="R147" i="100"/>
  <c r="R146" i="100"/>
  <c r="R145" i="100"/>
  <c r="R144" i="100"/>
  <c r="R143" i="100"/>
  <c r="R142" i="100"/>
  <c r="R141" i="100"/>
  <c r="R140" i="100"/>
  <c r="R139" i="100"/>
  <c r="R138" i="100"/>
  <c r="R133" i="100"/>
  <c r="R132" i="100"/>
  <c r="R131" i="100"/>
  <c r="R130" i="100"/>
  <c r="R128" i="100"/>
  <c r="R127" i="100"/>
  <c r="R126" i="100"/>
  <c r="R125" i="100"/>
  <c r="R123" i="100"/>
  <c r="R122" i="100"/>
  <c r="R121" i="100"/>
  <c r="R120" i="100"/>
  <c r="R119" i="100"/>
  <c r="R118" i="100"/>
  <c r="R117" i="100"/>
  <c r="R116" i="100"/>
  <c r="R115" i="100"/>
  <c r="R113" i="100"/>
  <c r="R112" i="100"/>
  <c r="R111" i="100"/>
  <c r="R110" i="100"/>
  <c r="R108" i="100"/>
  <c r="R107" i="100"/>
  <c r="R106" i="100"/>
  <c r="R98" i="100"/>
  <c r="R97" i="100"/>
  <c r="R96" i="100"/>
  <c r="R95" i="100"/>
  <c r="R93" i="100"/>
  <c r="R92" i="100"/>
  <c r="R91" i="100"/>
  <c r="R85" i="100"/>
  <c r="R84" i="100"/>
  <c r="R83" i="100"/>
  <c r="R81" i="100"/>
  <c r="R80" i="100"/>
  <c r="R79" i="100"/>
  <c r="R78" i="100"/>
  <c r="R77" i="100"/>
  <c r="R74" i="100"/>
  <c r="R73" i="100"/>
  <c r="R72" i="100"/>
  <c r="R71" i="100"/>
  <c r="R70" i="100"/>
  <c r="R69" i="100"/>
  <c r="R68" i="100"/>
  <c r="R67" i="100"/>
  <c r="R66" i="100"/>
  <c r="R65" i="100"/>
  <c r="R64" i="100"/>
  <c r="R63" i="100"/>
  <c r="R62" i="100"/>
  <c r="R61" i="100"/>
  <c r="R60" i="100"/>
  <c r="R59" i="100"/>
  <c r="R58" i="100"/>
  <c r="R57" i="100"/>
  <c r="R56" i="100"/>
  <c r="R55" i="100"/>
  <c r="R54" i="100"/>
  <c r="R53" i="100"/>
  <c r="R52" i="100"/>
  <c r="R51" i="100"/>
  <c r="R50" i="100"/>
  <c r="R49" i="100"/>
  <c r="R48" i="100"/>
  <c r="R47" i="100"/>
  <c r="R46" i="100"/>
  <c r="R44" i="100"/>
  <c r="R43" i="100"/>
  <c r="R42" i="100"/>
  <c r="R41" i="100"/>
  <c r="R40" i="100"/>
  <c r="R39" i="100"/>
  <c r="R37" i="100"/>
  <c r="R36" i="100"/>
  <c r="R35" i="100"/>
  <c r="R34" i="100"/>
  <c r="R33" i="100"/>
  <c r="R32" i="100"/>
  <c r="R31" i="100"/>
  <c r="R30" i="100"/>
  <c r="R29" i="100"/>
  <c r="R28" i="100"/>
  <c r="R27" i="100"/>
  <c r="R26" i="100"/>
  <c r="R25" i="100"/>
  <c r="R24" i="100"/>
  <c r="R23" i="100"/>
  <c r="R22" i="100"/>
  <c r="R21" i="100"/>
  <c r="R20" i="100"/>
  <c r="R19" i="100"/>
  <c r="R18" i="100"/>
  <c r="R17" i="100"/>
  <c r="R16" i="100"/>
  <c r="R15" i="100"/>
  <c r="R14" i="100"/>
  <c r="R13" i="100"/>
  <c r="R12" i="100"/>
  <c r="R11" i="100"/>
  <c r="R10" i="100"/>
  <c r="R9" i="100"/>
  <c r="R8" i="100"/>
  <c r="R7" i="100"/>
  <c r="R6" i="100"/>
  <c r="R5" i="100"/>
  <c r="S27" i="8"/>
  <c r="W27" i="8"/>
  <c r="AB27" i="8" s="1"/>
  <c r="R86" i="99"/>
  <c r="R137" i="99"/>
  <c r="R176" i="99"/>
  <c r="R101" i="99"/>
  <c r="R100" i="99"/>
  <c r="R99" i="99"/>
  <c r="R90" i="99"/>
  <c r="R38" i="99"/>
  <c r="R89" i="99"/>
  <c r="R124" i="99"/>
  <c r="R76" i="99"/>
  <c r="R258" i="99"/>
  <c r="R256" i="99"/>
  <c r="R255" i="99"/>
  <c r="R254" i="99"/>
  <c r="R248" i="99"/>
  <c r="R234" i="99"/>
  <c r="R233" i="99"/>
  <c r="R232" i="99"/>
  <c r="R231" i="99"/>
  <c r="R230" i="99"/>
  <c r="R229" i="99"/>
  <c r="R228" i="99"/>
  <c r="R227" i="99"/>
  <c r="R226" i="99"/>
  <c r="R225" i="99"/>
  <c r="R224" i="99"/>
  <c r="R223" i="99"/>
  <c r="R222" i="99"/>
  <c r="R221" i="99"/>
  <c r="R220" i="99"/>
  <c r="R219" i="99"/>
  <c r="R218" i="99"/>
  <c r="R217" i="99"/>
  <c r="R216" i="99"/>
  <c r="R215" i="99"/>
  <c r="R214" i="99"/>
  <c r="R213" i="99"/>
  <c r="R212" i="99"/>
  <c r="R211" i="99"/>
  <c r="R210" i="99"/>
  <c r="R209" i="99"/>
  <c r="R208" i="99"/>
  <c r="R206" i="99"/>
  <c r="R205" i="99"/>
  <c r="R204" i="99"/>
  <c r="R203" i="99"/>
  <c r="R202" i="99"/>
  <c r="R201" i="99"/>
  <c r="R200" i="99"/>
  <c r="R199" i="99"/>
  <c r="R198" i="99"/>
  <c r="R197" i="99"/>
  <c r="R196" i="99"/>
  <c r="R195" i="99"/>
  <c r="R194" i="99"/>
  <c r="R193" i="99"/>
  <c r="R192" i="99"/>
  <c r="R191" i="99"/>
  <c r="R185" i="99"/>
  <c r="R184" i="99"/>
  <c r="R183" i="99"/>
  <c r="R182" i="99"/>
  <c r="R181" i="99"/>
  <c r="R180" i="99"/>
  <c r="R179" i="99"/>
  <c r="R177" i="99"/>
  <c r="R175" i="99"/>
  <c r="R172" i="99"/>
  <c r="R171" i="99"/>
  <c r="R170" i="99"/>
  <c r="R169" i="99"/>
  <c r="R168" i="99"/>
  <c r="R167" i="99"/>
  <c r="R166" i="99"/>
  <c r="R165" i="99"/>
  <c r="R164" i="99"/>
  <c r="R163" i="99"/>
  <c r="R162" i="99"/>
  <c r="R161" i="99"/>
  <c r="R160" i="99"/>
  <c r="R159" i="99"/>
  <c r="R158" i="99"/>
  <c r="R157" i="99"/>
  <c r="R156" i="99"/>
  <c r="R155" i="99"/>
  <c r="R154" i="99"/>
  <c r="R153" i="99"/>
  <c r="R152" i="99"/>
  <c r="R151" i="99"/>
  <c r="R150" i="99"/>
  <c r="R149" i="99"/>
  <c r="R148" i="99"/>
  <c r="R147" i="99"/>
  <c r="R146" i="99"/>
  <c r="R145" i="99"/>
  <c r="R144" i="99"/>
  <c r="R143" i="99"/>
  <c r="R142" i="99"/>
  <c r="R141" i="99"/>
  <c r="R140" i="99"/>
  <c r="R139" i="99"/>
  <c r="R138" i="99"/>
  <c r="R133" i="99"/>
  <c r="R132" i="99"/>
  <c r="R131" i="99"/>
  <c r="R130" i="99"/>
  <c r="R128" i="99"/>
  <c r="R127" i="99"/>
  <c r="R126" i="99"/>
  <c r="R125" i="99"/>
  <c r="R123" i="99"/>
  <c r="R122" i="99"/>
  <c r="R121" i="99"/>
  <c r="R120" i="99"/>
  <c r="R119" i="99"/>
  <c r="R118" i="99"/>
  <c r="R117" i="99"/>
  <c r="R116" i="99"/>
  <c r="R115" i="99"/>
  <c r="R113" i="99"/>
  <c r="R112" i="99"/>
  <c r="R111" i="99"/>
  <c r="R110" i="99"/>
  <c r="R108" i="99"/>
  <c r="R107" i="99"/>
  <c r="R106" i="99"/>
  <c r="R98" i="99"/>
  <c r="R97" i="99"/>
  <c r="R96" i="99"/>
  <c r="R95" i="99"/>
  <c r="R93" i="99"/>
  <c r="R92" i="99"/>
  <c r="R91" i="99"/>
  <c r="R85" i="99"/>
  <c r="R84" i="99"/>
  <c r="R83" i="99"/>
  <c r="R81" i="99"/>
  <c r="R80" i="99"/>
  <c r="R79" i="99"/>
  <c r="R78" i="99"/>
  <c r="R77" i="99"/>
  <c r="R74" i="99"/>
  <c r="R73" i="99"/>
  <c r="R72" i="99"/>
  <c r="R71" i="99"/>
  <c r="R70" i="99"/>
  <c r="R69" i="99"/>
  <c r="R68" i="99"/>
  <c r="R67" i="99"/>
  <c r="R66" i="99"/>
  <c r="R65" i="99"/>
  <c r="R64" i="99"/>
  <c r="R63" i="99"/>
  <c r="R62" i="99"/>
  <c r="R61" i="99"/>
  <c r="R60" i="99"/>
  <c r="R59" i="99"/>
  <c r="R58" i="99"/>
  <c r="R57" i="99"/>
  <c r="R56" i="99"/>
  <c r="R55" i="99"/>
  <c r="R54" i="99"/>
  <c r="R53" i="99"/>
  <c r="R52" i="99"/>
  <c r="R51" i="99"/>
  <c r="R50" i="99"/>
  <c r="R49" i="99"/>
  <c r="R48" i="99"/>
  <c r="R47" i="99"/>
  <c r="R46" i="99"/>
  <c r="R44" i="99"/>
  <c r="R43" i="99"/>
  <c r="R42" i="99"/>
  <c r="R41" i="99"/>
  <c r="R40" i="99"/>
  <c r="R39" i="99"/>
  <c r="R37" i="99"/>
  <c r="R36" i="99"/>
  <c r="R35" i="99"/>
  <c r="R34" i="99"/>
  <c r="R33" i="99"/>
  <c r="R32" i="99"/>
  <c r="R31" i="99"/>
  <c r="R30" i="99"/>
  <c r="R29" i="99"/>
  <c r="R28" i="99"/>
  <c r="R27" i="99"/>
  <c r="R26" i="99"/>
  <c r="R25" i="99"/>
  <c r="R24" i="99"/>
  <c r="R23" i="99"/>
  <c r="R22" i="99"/>
  <c r="R21" i="99"/>
  <c r="R20" i="99"/>
  <c r="R19" i="99"/>
  <c r="R18" i="99"/>
  <c r="R17" i="99"/>
  <c r="R16" i="99"/>
  <c r="R15" i="99"/>
  <c r="R14" i="99"/>
  <c r="R13" i="99"/>
  <c r="R12" i="99"/>
  <c r="R11" i="99"/>
  <c r="R10" i="99"/>
  <c r="R9" i="99"/>
  <c r="R8" i="99"/>
  <c r="R7" i="99"/>
  <c r="R6" i="99"/>
  <c r="R5" i="99"/>
  <c r="S26" i="8"/>
  <c r="W26" i="8"/>
  <c r="AB26" i="8" s="1"/>
  <c r="R86" i="98"/>
  <c r="R137" i="98"/>
  <c r="R176" i="98"/>
  <c r="R101" i="98"/>
  <c r="R100" i="98"/>
  <c r="R99" i="98"/>
  <c r="R90" i="98"/>
  <c r="R38" i="98"/>
  <c r="R89" i="98"/>
  <c r="R124" i="98"/>
  <c r="R76" i="98"/>
  <c r="R258" i="98"/>
  <c r="R256" i="98"/>
  <c r="R255" i="98"/>
  <c r="R254" i="98"/>
  <c r="R248" i="98"/>
  <c r="R234" i="98"/>
  <c r="R233" i="98"/>
  <c r="R232" i="98"/>
  <c r="R231" i="98"/>
  <c r="R230" i="98"/>
  <c r="R229" i="98"/>
  <c r="R228" i="98"/>
  <c r="R227" i="98"/>
  <c r="R226" i="98"/>
  <c r="R225" i="98"/>
  <c r="R224" i="98"/>
  <c r="R223" i="98"/>
  <c r="R222" i="98"/>
  <c r="R221" i="98"/>
  <c r="R220" i="98"/>
  <c r="R219" i="98"/>
  <c r="R218" i="98"/>
  <c r="R217" i="98"/>
  <c r="R216" i="98"/>
  <c r="R215" i="98"/>
  <c r="R214" i="98"/>
  <c r="R213" i="98"/>
  <c r="R212" i="98"/>
  <c r="R211" i="98"/>
  <c r="R210" i="98"/>
  <c r="R209" i="98"/>
  <c r="R208" i="98"/>
  <c r="R206" i="98"/>
  <c r="R205" i="98"/>
  <c r="R204" i="98"/>
  <c r="R203" i="98"/>
  <c r="R202" i="98"/>
  <c r="R201" i="98"/>
  <c r="R200" i="98"/>
  <c r="R199" i="98"/>
  <c r="R198" i="98"/>
  <c r="R197" i="98"/>
  <c r="R196" i="98"/>
  <c r="R195" i="98"/>
  <c r="R194" i="98"/>
  <c r="R193" i="98"/>
  <c r="R192" i="98"/>
  <c r="R191" i="98"/>
  <c r="R185" i="98"/>
  <c r="R184" i="98"/>
  <c r="R183" i="98"/>
  <c r="R182" i="98"/>
  <c r="R181" i="98"/>
  <c r="R180" i="98"/>
  <c r="R179" i="98"/>
  <c r="R177" i="98"/>
  <c r="R175" i="98"/>
  <c r="R172" i="98"/>
  <c r="R171" i="98"/>
  <c r="R170" i="98"/>
  <c r="R169" i="98"/>
  <c r="R168" i="98"/>
  <c r="R167" i="98"/>
  <c r="R166" i="98"/>
  <c r="R165" i="98"/>
  <c r="R164" i="98"/>
  <c r="R163" i="98"/>
  <c r="R162" i="98"/>
  <c r="R161" i="98"/>
  <c r="R160" i="98"/>
  <c r="R159" i="98"/>
  <c r="R158" i="98"/>
  <c r="R157" i="98"/>
  <c r="R156" i="98"/>
  <c r="R155" i="98"/>
  <c r="R154" i="98"/>
  <c r="R153" i="98"/>
  <c r="R152" i="98"/>
  <c r="R151" i="98"/>
  <c r="R150" i="98"/>
  <c r="R149" i="98"/>
  <c r="R148" i="98"/>
  <c r="R147" i="98"/>
  <c r="R146" i="98"/>
  <c r="R145" i="98"/>
  <c r="R144" i="98"/>
  <c r="R143" i="98"/>
  <c r="R142" i="98"/>
  <c r="R141" i="98"/>
  <c r="R140" i="98"/>
  <c r="R139" i="98"/>
  <c r="R138" i="98"/>
  <c r="R133" i="98"/>
  <c r="R132" i="98"/>
  <c r="R131" i="98"/>
  <c r="R130" i="98"/>
  <c r="R128" i="98"/>
  <c r="R127" i="98"/>
  <c r="R126" i="98"/>
  <c r="R125" i="98"/>
  <c r="R123" i="98"/>
  <c r="R122" i="98"/>
  <c r="R121" i="98"/>
  <c r="R120" i="98"/>
  <c r="R119" i="98"/>
  <c r="R118" i="98"/>
  <c r="R117" i="98"/>
  <c r="R116" i="98"/>
  <c r="R115" i="98"/>
  <c r="R113" i="98"/>
  <c r="R112" i="98"/>
  <c r="R111" i="98"/>
  <c r="R110" i="98"/>
  <c r="R108" i="98"/>
  <c r="R107" i="98"/>
  <c r="R106" i="98"/>
  <c r="R98" i="98"/>
  <c r="R97" i="98"/>
  <c r="R96" i="98"/>
  <c r="R95" i="98"/>
  <c r="R93" i="98"/>
  <c r="R92" i="98"/>
  <c r="R91" i="98"/>
  <c r="R85" i="98"/>
  <c r="R84" i="98"/>
  <c r="R83" i="98"/>
  <c r="R81" i="98"/>
  <c r="R80" i="98"/>
  <c r="R79" i="98"/>
  <c r="R78" i="98"/>
  <c r="R77" i="98"/>
  <c r="R74" i="98"/>
  <c r="R73" i="98"/>
  <c r="R72" i="98"/>
  <c r="R71" i="98"/>
  <c r="R70" i="98"/>
  <c r="R69" i="98"/>
  <c r="R68" i="98"/>
  <c r="R67" i="98"/>
  <c r="R66" i="98"/>
  <c r="R65" i="98"/>
  <c r="R64" i="98"/>
  <c r="R63" i="98"/>
  <c r="R62" i="98"/>
  <c r="R61" i="98"/>
  <c r="R60" i="98"/>
  <c r="R59" i="98"/>
  <c r="R58" i="98"/>
  <c r="R57" i="98"/>
  <c r="R56" i="98"/>
  <c r="R55" i="98"/>
  <c r="R54" i="98"/>
  <c r="R53" i="98"/>
  <c r="R52" i="98"/>
  <c r="R51" i="98"/>
  <c r="R50" i="98"/>
  <c r="R49" i="98"/>
  <c r="R48" i="98"/>
  <c r="R47" i="98"/>
  <c r="R46" i="98"/>
  <c r="R44" i="98"/>
  <c r="R43" i="98"/>
  <c r="R42" i="98"/>
  <c r="R41" i="98"/>
  <c r="R40" i="98"/>
  <c r="R39" i="98"/>
  <c r="R37" i="98"/>
  <c r="R36" i="98"/>
  <c r="R35" i="98"/>
  <c r="R34" i="98"/>
  <c r="R33" i="98"/>
  <c r="R32" i="98"/>
  <c r="R31" i="98"/>
  <c r="R30" i="98"/>
  <c r="R29" i="98"/>
  <c r="R28" i="98"/>
  <c r="R27" i="98"/>
  <c r="R26" i="98"/>
  <c r="R25" i="98"/>
  <c r="R24" i="98"/>
  <c r="R23" i="98"/>
  <c r="R22" i="98"/>
  <c r="R21" i="98"/>
  <c r="R20" i="98"/>
  <c r="R19" i="98"/>
  <c r="R18" i="98"/>
  <c r="R17" i="98"/>
  <c r="R16" i="98"/>
  <c r="R15" i="98"/>
  <c r="R14" i="98"/>
  <c r="R13" i="98"/>
  <c r="R12" i="98"/>
  <c r="R11" i="98"/>
  <c r="R10" i="98"/>
  <c r="R9" i="98"/>
  <c r="R8" i="98"/>
  <c r="R7" i="98"/>
  <c r="R6" i="98"/>
  <c r="R5" i="98"/>
  <c r="S25" i="8"/>
  <c r="W25" i="8"/>
  <c r="AB25" i="8" s="1"/>
  <c r="R86" i="97"/>
  <c r="R137" i="97"/>
  <c r="R176" i="97"/>
  <c r="R101" i="97"/>
  <c r="R100" i="97"/>
  <c r="R99" i="97"/>
  <c r="R90" i="97"/>
  <c r="R38" i="97"/>
  <c r="R89" i="97"/>
  <c r="R124" i="97"/>
  <c r="R76" i="97"/>
  <c r="R258" i="97"/>
  <c r="R256" i="97"/>
  <c r="R255" i="97"/>
  <c r="R254" i="97"/>
  <c r="R248" i="97"/>
  <c r="R234" i="97"/>
  <c r="R233" i="97"/>
  <c r="R232" i="97"/>
  <c r="R231" i="97"/>
  <c r="R230" i="97"/>
  <c r="R229" i="97"/>
  <c r="R228" i="97"/>
  <c r="R227" i="97"/>
  <c r="R226" i="97"/>
  <c r="R225" i="97"/>
  <c r="R224" i="97"/>
  <c r="R223" i="97"/>
  <c r="R222" i="97"/>
  <c r="R221" i="97"/>
  <c r="R220" i="97"/>
  <c r="R219" i="97"/>
  <c r="R218" i="97"/>
  <c r="R217" i="97"/>
  <c r="R216" i="97"/>
  <c r="R215" i="97"/>
  <c r="R214" i="97"/>
  <c r="R213" i="97"/>
  <c r="R212" i="97"/>
  <c r="R211" i="97"/>
  <c r="R210" i="97"/>
  <c r="R209" i="97"/>
  <c r="R208" i="97"/>
  <c r="R206" i="97"/>
  <c r="R205" i="97"/>
  <c r="R204" i="97"/>
  <c r="R203" i="97"/>
  <c r="R202" i="97"/>
  <c r="R201" i="97"/>
  <c r="R200" i="97"/>
  <c r="R199" i="97"/>
  <c r="R198" i="97"/>
  <c r="R197" i="97"/>
  <c r="R196" i="97"/>
  <c r="R195" i="97"/>
  <c r="R194" i="97"/>
  <c r="R193" i="97"/>
  <c r="R192" i="97"/>
  <c r="R191" i="97"/>
  <c r="R185" i="97"/>
  <c r="R184" i="97"/>
  <c r="R183" i="97"/>
  <c r="R182" i="97"/>
  <c r="R181" i="97"/>
  <c r="R180" i="97"/>
  <c r="R179" i="97"/>
  <c r="R177" i="97"/>
  <c r="R175" i="97"/>
  <c r="R172" i="97"/>
  <c r="R171" i="97"/>
  <c r="R170" i="97"/>
  <c r="R169" i="97"/>
  <c r="R168" i="97"/>
  <c r="R167" i="97"/>
  <c r="R166" i="97"/>
  <c r="R165" i="97"/>
  <c r="R164" i="97"/>
  <c r="R163" i="97"/>
  <c r="R162" i="97"/>
  <c r="R161" i="97"/>
  <c r="R160" i="97"/>
  <c r="R159" i="97"/>
  <c r="R158" i="97"/>
  <c r="R157" i="97"/>
  <c r="R156" i="97"/>
  <c r="R155" i="97"/>
  <c r="R154" i="97"/>
  <c r="R153" i="97"/>
  <c r="R152" i="97"/>
  <c r="R151" i="97"/>
  <c r="R150" i="97"/>
  <c r="R149" i="97"/>
  <c r="R148" i="97"/>
  <c r="R147" i="97"/>
  <c r="R146" i="97"/>
  <c r="R145" i="97"/>
  <c r="R144" i="97"/>
  <c r="R143" i="97"/>
  <c r="R142" i="97"/>
  <c r="R141" i="97"/>
  <c r="R140" i="97"/>
  <c r="R139" i="97"/>
  <c r="R138" i="97"/>
  <c r="R133" i="97"/>
  <c r="R132" i="97"/>
  <c r="R131" i="97"/>
  <c r="R130" i="97"/>
  <c r="R128" i="97"/>
  <c r="R127" i="97"/>
  <c r="R126" i="97"/>
  <c r="R125" i="97"/>
  <c r="R123" i="97"/>
  <c r="R122" i="97"/>
  <c r="R121" i="97"/>
  <c r="R120" i="97"/>
  <c r="R119" i="97"/>
  <c r="R118" i="97"/>
  <c r="R117" i="97"/>
  <c r="R116" i="97"/>
  <c r="R115" i="97"/>
  <c r="R113" i="97"/>
  <c r="R112" i="97"/>
  <c r="R111" i="97"/>
  <c r="R110" i="97"/>
  <c r="R108" i="97"/>
  <c r="R107" i="97"/>
  <c r="R106" i="97"/>
  <c r="R98" i="97"/>
  <c r="R97" i="97"/>
  <c r="R96" i="97"/>
  <c r="R95" i="97"/>
  <c r="R93" i="97"/>
  <c r="R92" i="97"/>
  <c r="R91" i="97"/>
  <c r="R85" i="97"/>
  <c r="R84" i="97"/>
  <c r="R83" i="97"/>
  <c r="R81" i="97"/>
  <c r="R80" i="97"/>
  <c r="R79" i="97"/>
  <c r="R78" i="97"/>
  <c r="R77" i="97"/>
  <c r="R74" i="97"/>
  <c r="R73" i="97"/>
  <c r="R72" i="97"/>
  <c r="R71" i="97"/>
  <c r="R70" i="97"/>
  <c r="R69" i="97"/>
  <c r="R68" i="97"/>
  <c r="R67" i="97"/>
  <c r="R66" i="97"/>
  <c r="R65" i="97"/>
  <c r="R64" i="97"/>
  <c r="R63" i="97"/>
  <c r="R62" i="97"/>
  <c r="R61" i="97"/>
  <c r="R60" i="97"/>
  <c r="R59" i="97"/>
  <c r="R58" i="97"/>
  <c r="R57" i="97"/>
  <c r="R56" i="97"/>
  <c r="R55" i="97"/>
  <c r="R54" i="97"/>
  <c r="R53" i="97"/>
  <c r="R52" i="97"/>
  <c r="R51" i="97"/>
  <c r="R50" i="97"/>
  <c r="R49" i="97"/>
  <c r="R48" i="97"/>
  <c r="R47" i="97"/>
  <c r="R46" i="97"/>
  <c r="R44" i="97"/>
  <c r="R43" i="97"/>
  <c r="R42" i="97"/>
  <c r="R41" i="97"/>
  <c r="R40" i="97"/>
  <c r="R39" i="97"/>
  <c r="R37" i="97"/>
  <c r="R36" i="97"/>
  <c r="R35" i="97"/>
  <c r="R34" i="97"/>
  <c r="R33" i="97"/>
  <c r="R32" i="97"/>
  <c r="R31" i="97"/>
  <c r="R30" i="97"/>
  <c r="R29" i="97"/>
  <c r="R28" i="97"/>
  <c r="R27" i="97"/>
  <c r="R26" i="97"/>
  <c r="R25" i="97"/>
  <c r="R24" i="97"/>
  <c r="R23" i="97"/>
  <c r="R22" i="97"/>
  <c r="R21" i="97"/>
  <c r="R20" i="97"/>
  <c r="R19" i="97"/>
  <c r="R18" i="97"/>
  <c r="R17" i="97"/>
  <c r="R16" i="97"/>
  <c r="R15" i="97"/>
  <c r="R14" i="97"/>
  <c r="R13" i="97"/>
  <c r="R12" i="97"/>
  <c r="R11" i="97"/>
  <c r="R10" i="97"/>
  <c r="R9" i="97"/>
  <c r="R8" i="97"/>
  <c r="R7" i="97"/>
  <c r="R6" i="97"/>
  <c r="R5" i="97"/>
  <c r="S24" i="8"/>
  <c r="W24" i="8"/>
  <c r="AB24" i="8" s="1"/>
  <c r="R86" i="96"/>
  <c r="R137" i="96"/>
  <c r="R176" i="96"/>
  <c r="R101" i="96"/>
  <c r="R100" i="96"/>
  <c r="R99" i="96"/>
  <c r="R90" i="96"/>
  <c r="R38" i="96"/>
  <c r="R89" i="96"/>
  <c r="R124" i="96"/>
  <c r="R76" i="96"/>
  <c r="R258" i="96"/>
  <c r="R256" i="96"/>
  <c r="R255" i="96"/>
  <c r="R254" i="96"/>
  <c r="R248" i="96"/>
  <c r="R234" i="96"/>
  <c r="R233" i="96"/>
  <c r="R232" i="96"/>
  <c r="R231" i="96"/>
  <c r="R230" i="96"/>
  <c r="R229" i="96"/>
  <c r="R228" i="96"/>
  <c r="R227" i="96"/>
  <c r="R226" i="96"/>
  <c r="R225" i="96"/>
  <c r="R224" i="96"/>
  <c r="R223" i="96"/>
  <c r="R222" i="96"/>
  <c r="R221" i="96"/>
  <c r="R220" i="96"/>
  <c r="R219" i="96"/>
  <c r="R218" i="96"/>
  <c r="R217" i="96"/>
  <c r="R216" i="96"/>
  <c r="R215" i="96"/>
  <c r="R214" i="96"/>
  <c r="R213" i="96"/>
  <c r="R212" i="96"/>
  <c r="R211" i="96"/>
  <c r="R210" i="96"/>
  <c r="R209" i="96"/>
  <c r="R208" i="96"/>
  <c r="R206" i="96"/>
  <c r="R205" i="96"/>
  <c r="R204" i="96"/>
  <c r="R203" i="96"/>
  <c r="R202" i="96"/>
  <c r="R201" i="96"/>
  <c r="R200" i="96"/>
  <c r="R199" i="96"/>
  <c r="R198" i="96"/>
  <c r="R197" i="96"/>
  <c r="R196" i="96"/>
  <c r="R195" i="96"/>
  <c r="R194" i="96"/>
  <c r="R193" i="96"/>
  <c r="R192" i="96"/>
  <c r="R191" i="96"/>
  <c r="R185" i="96"/>
  <c r="R184" i="96"/>
  <c r="R183" i="96"/>
  <c r="R182" i="96"/>
  <c r="R181" i="96"/>
  <c r="R180" i="96"/>
  <c r="R179" i="96"/>
  <c r="R177" i="96"/>
  <c r="R175" i="96"/>
  <c r="R172" i="96"/>
  <c r="R171" i="96"/>
  <c r="R170" i="96"/>
  <c r="R169" i="96"/>
  <c r="R168" i="96"/>
  <c r="R167" i="96"/>
  <c r="R166" i="96"/>
  <c r="R165" i="96"/>
  <c r="R164" i="96"/>
  <c r="R163" i="96"/>
  <c r="R162" i="96"/>
  <c r="R161" i="96"/>
  <c r="R160" i="96"/>
  <c r="R159" i="96"/>
  <c r="R158" i="96"/>
  <c r="R157" i="96"/>
  <c r="R156" i="96"/>
  <c r="R155" i="96"/>
  <c r="R154" i="96"/>
  <c r="R153" i="96"/>
  <c r="R152" i="96"/>
  <c r="R151" i="96"/>
  <c r="R150" i="96"/>
  <c r="R149" i="96"/>
  <c r="R148" i="96"/>
  <c r="R147" i="96"/>
  <c r="R146" i="96"/>
  <c r="R145" i="96"/>
  <c r="R144" i="96"/>
  <c r="R143" i="96"/>
  <c r="R142" i="96"/>
  <c r="R141" i="96"/>
  <c r="R140" i="96"/>
  <c r="R139" i="96"/>
  <c r="R138" i="96"/>
  <c r="R133" i="96"/>
  <c r="R132" i="96"/>
  <c r="R131" i="96"/>
  <c r="R130" i="96"/>
  <c r="R128" i="96"/>
  <c r="R127" i="96"/>
  <c r="R126" i="96"/>
  <c r="R125" i="96"/>
  <c r="R123" i="96"/>
  <c r="R122" i="96"/>
  <c r="R121" i="96"/>
  <c r="R120" i="96"/>
  <c r="R119" i="96"/>
  <c r="R118" i="96"/>
  <c r="R117" i="96"/>
  <c r="R116" i="96"/>
  <c r="R115" i="96"/>
  <c r="R113" i="96"/>
  <c r="R112" i="96"/>
  <c r="R111" i="96"/>
  <c r="R110" i="96"/>
  <c r="R108" i="96"/>
  <c r="R107" i="96"/>
  <c r="R106" i="96"/>
  <c r="R98" i="96"/>
  <c r="R97" i="96"/>
  <c r="R96" i="96"/>
  <c r="R95" i="96"/>
  <c r="R93" i="96"/>
  <c r="R92" i="96"/>
  <c r="R91" i="96"/>
  <c r="R85" i="96"/>
  <c r="R84" i="96"/>
  <c r="R83" i="96"/>
  <c r="R81" i="96"/>
  <c r="R80" i="96"/>
  <c r="R79" i="96"/>
  <c r="R78" i="96"/>
  <c r="R77" i="96"/>
  <c r="R74" i="96"/>
  <c r="R73" i="96"/>
  <c r="R72" i="96"/>
  <c r="R71" i="96"/>
  <c r="R70" i="96"/>
  <c r="R69" i="96"/>
  <c r="R68" i="96"/>
  <c r="R67" i="96"/>
  <c r="R66" i="96"/>
  <c r="R65" i="96"/>
  <c r="R64" i="96"/>
  <c r="R63" i="96"/>
  <c r="R62" i="96"/>
  <c r="R61" i="96"/>
  <c r="R60" i="96"/>
  <c r="R59" i="96"/>
  <c r="R58" i="96"/>
  <c r="R57" i="96"/>
  <c r="R56" i="96"/>
  <c r="R55" i="96"/>
  <c r="R54" i="96"/>
  <c r="R53" i="96"/>
  <c r="R52" i="96"/>
  <c r="R51" i="96"/>
  <c r="R50" i="96"/>
  <c r="R49" i="96"/>
  <c r="R48" i="96"/>
  <c r="R47" i="96"/>
  <c r="R46" i="96"/>
  <c r="R44" i="96"/>
  <c r="R43" i="96"/>
  <c r="R42" i="96"/>
  <c r="R41" i="96"/>
  <c r="R40" i="96"/>
  <c r="R39" i="96"/>
  <c r="R37" i="96"/>
  <c r="R36" i="96"/>
  <c r="R35" i="96"/>
  <c r="R34" i="96"/>
  <c r="R33" i="96"/>
  <c r="R32" i="96"/>
  <c r="R31" i="96"/>
  <c r="R30" i="96"/>
  <c r="R29" i="96"/>
  <c r="R28" i="96"/>
  <c r="R27" i="96"/>
  <c r="R26" i="96"/>
  <c r="R25" i="96"/>
  <c r="R24" i="96"/>
  <c r="R23" i="96"/>
  <c r="R22" i="96"/>
  <c r="R21" i="96"/>
  <c r="R20" i="96"/>
  <c r="R19" i="96"/>
  <c r="R18" i="96"/>
  <c r="R17" i="96"/>
  <c r="R16" i="96"/>
  <c r="R15" i="96"/>
  <c r="R14" i="96"/>
  <c r="R13" i="96"/>
  <c r="R12" i="96"/>
  <c r="R11" i="96"/>
  <c r="R10" i="96"/>
  <c r="R9" i="96"/>
  <c r="R8" i="96"/>
  <c r="R7" i="96"/>
  <c r="R6" i="96"/>
  <c r="R5" i="96"/>
  <c r="S23" i="8"/>
  <c r="W23" i="8"/>
  <c r="AB23" i="8" s="1"/>
  <c r="R86" i="95"/>
  <c r="R137" i="95"/>
  <c r="R176" i="95"/>
  <c r="R101" i="95"/>
  <c r="R100" i="95"/>
  <c r="R99" i="95"/>
  <c r="R90" i="95"/>
  <c r="R38" i="95"/>
  <c r="R89" i="95"/>
  <c r="R124" i="95"/>
  <c r="R76" i="95"/>
  <c r="R258" i="95"/>
  <c r="R256" i="95"/>
  <c r="R255" i="95"/>
  <c r="R254" i="95"/>
  <c r="R248" i="95"/>
  <c r="R234" i="95"/>
  <c r="R233" i="95"/>
  <c r="R232" i="95"/>
  <c r="R231" i="95"/>
  <c r="R230" i="95"/>
  <c r="R229" i="95"/>
  <c r="R228" i="95"/>
  <c r="R227" i="95"/>
  <c r="R226" i="95"/>
  <c r="R225" i="95"/>
  <c r="R224" i="95"/>
  <c r="R223" i="95"/>
  <c r="R222" i="95"/>
  <c r="R221" i="95"/>
  <c r="R220" i="95"/>
  <c r="R219" i="95"/>
  <c r="R218" i="95"/>
  <c r="R217" i="95"/>
  <c r="R216" i="95"/>
  <c r="R215" i="95"/>
  <c r="R214" i="95"/>
  <c r="R213" i="95"/>
  <c r="R212" i="95"/>
  <c r="R211" i="95"/>
  <c r="R210" i="95"/>
  <c r="R209" i="95"/>
  <c r="R208" i="95"/>
  <c r="R206" i="95"/>
  <c r="R205" i="95"/>
  <c r="R204" i="95"/>
  <c r="R203" i="95"/>
  <c r="R202" i="95"/>
  <c r="R201" i="95"/>
  <c r="R200" i="95"/>
  <c r="R199" i="95"/>
  <c r="R198" i="95"/>
  <c r="R197" i="95"/>
  <c r="R196" i="95"/>
  <c r="R195" i="95"/>
  <c r="R194" i="95"/>
  <c r="R193" i="95"/>
  <c r="R192" i="95"/>
  <c r="R191" i="95"/>
  <c r="R185" i="95"/>
  <c r="R184" i="95"/>
  <c r="R183" i="95"/>
  <c r="R182" i="95"/>
  <c r="R181" i="95"/>
  <c r="R180" i="95"/>
  <c r="R179" i="95"/>
  <c r="R177" i="95"/>
  <c r="R175" i="95"/>
  <c r="R172" i="95"/>
  <c r="R171" i="95"/>
  <c r="R170" i="95"/>
  <c r="R169" i="95"/>
  <c r="R168" i="95"/>
  <c r="R167" i="95"/>
  <c r="R166" i="95"/>
  <c r="R165" i="95"/>
  <c r="R164" i="95"/>
  <c r="R163" i="95"/>
  <c r="R162" i="95"/>
  <c r="R161" i="95"/>
  <c r="R160" i="95"/>
  <c r="R159" i="95"/>
  <c r="R158" i="95"/>
  <c r="R157" i="95"/>
  <c r="R156" i="95"/>
  <c r="R155" i="95"/>
  <c r="R154" i="95"/>
  <c r="R153" i="95"/>
  <c r="R152" i="95"/>
  <c r="R151" i="95"/>
  <c r="R150" i="95"/>
  <c r="R149" i="95"/>
  <c r="R148" i="95"/>
  <c r="R147" i="95"/>
  <c r="R146" i="95"/>
  <c r="R145" i="95"/>
  <c r="R144" i="95"/>
  <c r="R143" i="95"/>
  <c r="R142" i="95"/>
  <c r="R141" i="95"/>
  <c r="R140" i="95"/>
  <c r="R139" i="95"/>
  <c r="R138" i="95"/>
  <c r="R133" i="95"/>
  <c r="R132" i="95"/>
  <c r="R131" i="95"/>
  <c r="R130" i="95"/>
  <c r="R128" i="95"/>
  <c r="R127" i="95"/>
  <c r="R126" i="95"/>
  <c r="R125" i="95"/>
  <c r="R123" i="95"/>
  <c r="R122" i="95"/>
  <c r="R121" i="95"/>
  <c r="R120" i="95"/>
  <c r="R119" i="95"/>
  <c r="R118" i="95"/>
  <c r="R117" i="95"/>
  <c r="R116" i="95"/>
  <c r="R115" i="95"/>
  <c r="R113" i="95"/>
  <c r="R112" i="95"/>
  <c r="R111" i="95"/>
  <c r="R110" i="95"/>
  <c r="R108" i="95"/>
  <c r="R107" i="95"/>
  <c r="R106" i="95"/>
  <c r="R98" i="95"/>
  <c r="R97" i="95"/>
  <c r="R96" i="95"/>
  <c r="R95" i="95"/>
  <c r="R93" i="95"/>
  <c r="R92" i="95"/>
  <c r="R91" i="95"/>
  <c r="R85" i="95"/>
  <c r="R84" i="95"/>
  <c r="R83" i="95"/>
  <c r="R81" i="95"/>
  <c r="R80" i="95"/>
  <c r="R79" i="95"/>
  <c r="R78" i="95"/>
  <c r="R77" i="95"/>
  <c r="R74" i="95"/>
  <c r="R73" i="95"/>
  <c r="R72" i="95"/>
  <c r="R71" i="95"/>
  <c r="R70" i="95"/>
  <c r="R69" i="95"/>
  <c r="R68" i="95"/>
  <c r="R67" i="95"/>
  <c r="R66" i="95"/>
  <c r="R65" i="95"/>
  <c r="R64" i="95"/>
  <c r="R63" i="95"/>
  <c r="R62" i="95"/>
  <c r="R61" i="95"/>
  <c r="R60" i="95"/>
  <c r="R59" i="95"/>
  <c r="R58" i="95"/>
  <c r="R57" i="95"/>
  <c r="R56" i="95"/>
  <c r="R55" i="95"/>
  <c r="R54" i="95"/>
  <c r="R53" i="95"/>
  <c r="R52" i="95"/>
  <c r="R51" i="95"/>
  <c r="R50" i="95"/>
  <c r="R49" i="95"/>
  <c r="R48" i="95"/>
  <c r="R47" i="95"/>
  <c r="R46" i="95"/>
  <c r="R44" i="95"/>
  <c r="R43" i="95"/>
  <c r="R42" i="95"/>
  <c r="R41" i="95"/>
  <c r="R40" i="95"/>
  <c r="R39" i="95"/>
  <c r="R37" i="95"/>
  <c r="R36" i="95"/>
  <c r="R35" i="95"/>
  <c r="R34" i="95"/>
  <c r="R33" i="95"/>
  <c r="R32" i="95"/>
  <c r="R31" i="95"/>
  <c r="R30" i="95"/>
  <c r="R29" i="95"/>
  <c r="R28" i="95"/>
  <c r="R27" i="95"/>
  <c r="R26" i="95"/>
  <c r="R25" i="95"/>
  <c r="R24" i="95"/>
  <c r="R23" i="95"/>
  <c r="R22" i="95"/>
  <c r="R21" i="95"/>
  <c r="R20" i="95"/>
  <c r="R19" i="95"/>
  <c r="R18" i="95"/>
  <c r="R17" i="95"/>
  <c r="R16" i="95"/>
  <c r="R15" i="95"/>
  <c r="R14" i="95"/>
  <c r="R13" i="95"/>
  <c r="R12" i="95"/>
  <c r="R11" i="95"/>
  <c r="R10" i="95"/>
  <c r="R9" i="95"/>
  <c r="R8" i="95"/>
  <c r="R7" i="95"/>
  <c r="R6" i="95"/>
  <c r="R5" i="95"/>
  <c r="S22" i="8"/>
  <c r="W22" i="8"/>
  <c r="AB22" i="8" s="1"/>
  <c r="R86" i="94"/>
  <c r="R137" i="94"/>
  <c r="R176" i="94"/>
  <c r="R101" i="94"/>
  <c r="R100" i="94"/>
  <c r="R99" i="94"/>
  <c r="R90" i="94"/>
  <c r="R38" i="94"/>
  <c r="R89" i="94"/>
  <c r="R124" i="94"/>
  <c r="R76" i="94"/>
  <c r="R258" i="94"/>
  <c r="R256" i="94"/>
  <c r="R255" i="94"/>
  <c r="R254" i="94"/>
  <c r="R248" i="94"/>
  <c r="R234" i="94"/>
  <c r="R233" i="94"/>
  <c r="R232" i="94"/>
  <c r="R231" i="94"/>
  <c r="R230" i="94"/>
  <c r="R229" i="94"/>
  <c r="R228" i="94"/>
  <c r="R227" i="94"/>
  <c r="R226" i="94"/>
  <c r="R225" i="94"/>
  <c r="R224" i="94"/>
  <c r="R223" i="94"/>
  <c r="R222" i="94"/>
  <c r="R221" i="94"/>
  <c r="R220" i="94"/>
  <c r="R219" i="94"/>
  <c r="R218" i="94"/>
  <c r="R217" i="94"/>
  <c r="R216" i="94"/>
  <c r="R215" i="94"/>
  <c r="R214" i="94"/>
  <c r="R213" i="94"/>
  <c r="R212" i="94"/>
  <c r="R211" i="94"/>
  <c r="R210" i="94"/>
  <c r="R209" i="94"/>
  <c r="R208" i="94"/>
  <c r="R206" i="94"/>
  <c r="R205" i="94"/>
  <c r="R204" i="94"/>
  <c r="R203" i="94"/>
  <c r="R202" i="94"/>
  <c r="R201" i="94"/>
  <c r="R200" i="94"/>
  <c r="R199" i="94"/>
  <c r="R198" i="94"/>
  <c r="R197" i="94"/>
  <c r="R196" i="94"/>
  <c r="R195" i="94"/>
  <c r="R194" i="94"/>
  <c r="R193" i="94"/>
  <c r="R192" i="94"/>
  <c r="R191" i="94"/>
  <c r="R185" i="94"/>
  <c r="R184" i="94"/>
  <c r="R183" i="94"/>
  <c r="R182" i="94"/>
  <c r="R181" i="94"/>
  <c r="R180" i="94"/>
  <c r="R179" i="94"/>
  <c r="R177" i="94"/>
  <c r="R175" i="94"/>
  <c r="R172" i="94"/>
  <c r="R171" i="94"/>
  <c r="R170" i="94"/>
  <c r="R169" i="94"/>
  <c r="R168" i="94"/>
  <c r="R167" i="94"/>
  <c r="R166" i="94"/>
  <c r="R165" i="94"/>
  <c r="R164" i="94"/>
  <c r="R163" i="94"/>
  <c r="R162" i="94"/>
  <c r="R161" i="94"/>
  <c r="R160" i="94"/>
  <c r="R159" i="94"/>
  <c r="R158" i="94"/>
  <c r="R157" i="94"/>
  <c r="R156" i="94"/>
  <c r="R155" i="94"/>
  <c r="R154" i="94"/>
  <c r="R153" i="94"/>
  <c r="R152" i="94"/>
  <c r="R151" i="94"/>
  <c r="R150" i="94"/>
  <c r="R149" i="94"/>
  <c r="R148" i="94"/>
  <c r="R147" i="94"/>
  <c r="R146" i="94"/>
  <c r="R145" i="94"/>
  <c r="R144" i="94"/>
  <c r="R143" i="94"/>
  <c r="R142" i="94"/>
  <c r="R141" i="94"/>
  <c r="R140" i="94"/>
  <c r="R139" i="94"/>
  <c r="R138" i="94"/>
  <c r="R133" i="94"/>
  <c r="R132" i="94"/>
  <c r="R131" i="94"/>
  <c r="R130" i="94"/>
  <c r="R128" i="94"/>
  <c r="R127" i="94"/>
  <c r="R126" i="94"/>
  <c r="R125" i="94"/>
  <c r="R123" i="94"/>
  <c r="R122" i="94"/>
  <c r="R121" i="94"/>
  <c r="R120" i="94"/>
  <c r="R119" i="94"/>
  <c r="R118" i="94"/>
  <c r="R117" i="94"/>
  <c r="R116" i="94"/>
  <c r="R115" i="94"/>
  <c r="R113" i="94"/>
  <c r="R112" i="94"/>
  <c r="R111" i="94"/>
  <c r="R110" i="94"/>
  <c r="R108" i="94"/>
  <c r="R107" i="94"/>
  <c r="R106" i="94"/>
  <c r="R98" i="94"/>
  <c r="R97" i="94"/>
  <c r="R96" i="94"/>
  <c r="R95" i="94"/>
  <c r="R93" i="94"/>
  <c r="R92" i="94"/>
  <c r="R91" i="94"/>
  <c r="R85" i="94"/>
  <c r="R84" i="94"/>
  <c r="R83" i="94"/>
  <c r="R81" i="94"/>
  <c r="R80" i="94"/>
  <c r="R79" i="94"/>
  <c r="R78" i="94"/>
  <c r="R77" i="94"/>
  <c r="R74" i="94"/>
  <c r="R73" i="94"/>
  <c r="R72" i="94"/>
  <c r="R71" i="94"/>
  <c r="R70" i="94"/>
  <c r="R69" i="94"/>
  <c r="R68" i="94"/>
  <c r="R67" i="94"/>
  <c r="R66" i="94"/>
  <c r="R65" i="94"/>
  <c r="R64" i="94"/>
  <c r="R63" i="94"/>
  <c r="R62" i="94"/>
  <c r="R61" i="94"/>
  <c r="R60" i="94"/>
  <c r="R59" i="94"/>
  <c r="R58" i="94"/>
  <c r="R57" i="94"/>
  <c r="R56" i="94"/>
  <c r="R55" i="94"/>
  <c r="R54" i="94"/>
  <c r="R53" i="94"/>
  <c r="R52" i="94"/>
  <c r="R51" i="94"/>
  <c r="R50" i="94"/>
  <c r="R49" i="94"/>
  <c r="R48" i="94"/>
  <c r="R47" i="94"/>
  <c r="R46" i="94"/>
  <c r="R44" i="94"/>
  <c r="R43" i="94"/>
  <c r="R42" i="94"/>
  <c r="R41" i="94"/>
  <c r="R40" i="94"/>
  <c r="R39" i="94"/>
  <c r="R37" i="94"/>
  <c r="R36" i="94"/>
  <c r="R35" i="94"/>
  <c r="R34" i="94"/>
  <c r="R33" i="94"/>
  <c r="R32" i="94"/>
  <c r="R31" i="94"/>
  <c r="R30" i="94"/>
  <c r="R29" i="94"/>
  <c r="R28" i="94"/>
  <c r="R27" i="94"/>
  <c r="R26" i="94"/>
  <c r="R25" i="94"/>
  <c r="R24" i="94"/>
  <c r="R23" i="94"/>
  <c r="R22" i="94"/>
  <c r="R21" i="94"/>
  <c r="R20" i="94"/>
  <c r="R19" i="94"/>
  <c r="R18" i="94"/>
  <c r="R17" i="94"/>
  <c r="R16" i="94"/>
  <c r="R15" i="94"/>
  <c r="R14" i="94"/>
  <c r="R13" i="94"/>
  <c r="R12" i="94"/>
  <c r="R11" i="94"/>
  <c r="R10" i="94"/>
  <c r="R9" i="94"/>
  <c r="R8" i="94"/>
  <c r="R7" i="94"/>
  <c r="R6" i="94"/>
  <c r="R5" i="94"/>
  <c r="S21" i="8"/>
  <c r="W21" i="8"/>
  <c r="AB21" i="8" s="1"/>
  <c r="R86" i="93"/>
  <c r="R137" i="93"/>
  <c r="R176" i="93"/>
  <c r="R101" i="93"/>
  <c r="R100" i="93"/>
  <c r="R99" i="93"/>
  <c r="R90" i="93"/>
  <c r="R38" i="93"/>
  <c r="R89" i="93"/>
  <c r="R124" i="93"/>
  <c r="R76" i="93"/>
  <c r="R258" i="93"/>
  <c r="R256" i="93"/>
  <c r="R255" i="93"/>
  <c r="R254" i="93"/>
  <c r="R248" i="93"/>
  <c r="R234" i="93"/>
  <c r="R233" i="93"/>
  <c r="R232" i="93"/>
  <c r="R231" i="93"/>
  <c r="R230" i="93"/>
  <c r="R229" i="93"/>
  <c r="R228" i="93"/>
  <c r="R227" i="93"/>
  <c r="R226" i="93"/>
  <c r="R225" i="93"/>
  <c r="R224" i="93"/>
  <c r="R223" i="93"/>
  <c r="R222" i="93"/>
  <c r="R221" i="93"/>
  <c r="R220" i="93"/>
  <c r="R219" i="93"/>
  <c r="R218" i="93"/>
  <c r="R217" i="93"/>
  <c r="R216" i="93"/>
  <c r="R215" i="93"/>
  <c r="R214" i="93"/>
  <c r="R213" i="93"/>
  <c r="R212" i="93"/>
  <c r="R211" i="93"/>
  <c r="R210" i="93"/>
  <c r="R209" i="93"/>
  <c r="R208" i="93"/>
  <c r="R206" i="93"/>
  <c r="R205" i="93"/>
  <c r="R204" i="93"/>
  <c r="R203" i="93"/>
  <c r="R202" i="93"/>
  <c r="R201" i="93"/>
  <c r="R200" i="93"/>
  <c r="R199" i="93"/>
  <c r="R198" i="93"/>
  <c r="R197" i="93"/>
  <c r="R196" i="93"/>
  <c r="R195" i="93"/>
  <c r="R194" i="93"/>
  <c r="R193" i="93"/>
  <c r="R192" i="93"/>
  <c r="R191" i="93"/>
  <c r="R185" i="93"/>
  <c r="R184" i="93"/>
  <c r="R183" i="93"/>
  <c r="R182" i="93"/>
  <c r="R181" i="93"/>
  <c r="R180" i="93"/>
  <c r="R179" i="93"/>
  <c r="R177" i="93"/>
  <c r="R175" i="93"/>
  <c r="R172" i="93"/>
  <c r="R171" i="93"/>
  <c r="R170" i="93"/>
  <c r="R169" i="93"/>
  <c r="R168" i="93"/>
  <c r="R167" i="93"/>
  <c r="R166" i="93"/>
  <c r="R165" i="93"/>
  <c r="R164" i="93"/>
  <c r="R163" i="93"/>
  <c r="R162" i="93"/>
  <c r="R161" i="93"/>
  <c r="R160" i="93"/>
  <c r="R159" i="93"/>
  <c r="R158" i="93"/>
  <c r="R157" i="93"/>
  <c r="R156" i="93"/>
  <c r="R155" i="93"/>
  <c r="R154" i="93"/>
  <c r="R153" i="93"/>
  <c r="R152" i="93"/>
  <c r="R151" i="93"/>
  <c r="R150" i="93"/>
  <c r="R149" i="93"/>
  <c r="R148" i="93"/>
  <c r="R147" i="93"/>
  <c r="R146" i="93"/>
  <c r="R145" i="93"/>
  <c r="R144" i="93"/>
  <c r="R143" i="93"/>
  <c r="R142" i="93"/>
  <c r="R141" i="93"/>
  <c r="R140" i="93"/>
  <c r="R139" i="93"/>
  <c r="R138" i="93"/>
  <c r="R133" i="93"/>
  <c r="R132" i="93"/>
  <c r="R131" i="93"/>
  <c r="R130" i="93"/>
  <c r="R128" i="93"/>
  <c r="R127" i="93"/>
  <c r="R126" i="93"/>
  <c r="R125" i="93"/>
  <c r="R123" i="93"/>
  <c r="R122" i="93"/>
  <c r="R121" i="93"/>
  <c r="R120" i="93"/>
  <c r="R119" i="93"/>
  <c r="R118" i="93"/>
  <c r="R117" i="93"/>
  <c r="R116" i="93"/>
  <c r="R115" i="93"/>
  <c r="R113" i="93"/>
  <c r="R112" i="93"/>
  <c r="R111" i="93"/>
  <c r="R110" i="93"/>
  <c r="R108" i="93"/>
  <c r="R107" i="93"/>
  <c r="R106" i="93"/>
  <c r="R98" i="93"/>
  <c r="R97" i="93"/>
  <c r="R96" i="93"/>
  <c r="R95" i="93"/>
  <c r="R93" i="93"/>
  <c r="R92" i="93"/>
  <c r="R91" i="93"/>
  <c r="R85" i="93"/>
  <c r="R84" i="93"/>
  <c r="R83" i="93"/>
  <c r="R81" i="93"/>
  <c r="R80" i="93"/>
  <c r="R79" i="93"/>
  <c r="R78" i="93"/>
  <c r="R77" i="93"/>
  <c r="R74" i="93"/>
  <c r="R73" i="93"/>
  <c r="R72" i="93"/>
  <c r="R71" i="93"/>
  <c r="R70" i="93"/>
  <c r="R69" i="93"/>
  <c r="R68" i="93"/>
  <c r="R67" i="93"/>
  <c r="R66" i="93"/>
  <c r="R65" i="93"/>
  <c r="R64" i="93"/>
  <c r="R63" i="93"/>
  <c r="R62" i="93"/>
  <c r="R61" i="93"/>
  <c r="R60" i="93"/>
  <c r="R59" i="93"/>
  <c r="R58" i="93"/>
  <c r="R57" i="93"/>
  <c r="R56" i="93"/>
  <c r="R55" i="93"/>
  <c r="R54" i="93"/>
  <c r="R53" i="93"/>
  <c r="R52" i="93"/>
  <c r="R51" i="93"/>
  <c r="R50" i="93"/>
  <c r="R49" i="93"/>
  <c r="R48" i="93"/>
  <c r="R47" i="93"/>
  <c r="R46" i="93"/>
  <c r="R44" i="93"/>
  <c r="R43" i="93"/>
  <c r="R42" i="93"/>
  <c r="R41" i="93"/>
  <c r="R40" i="93"/>
  <c r="R39" i="93"/>
  <c r="R37" i="93"/>
  <c r="R36" i="93"/>
  <c r="R35" i="93"/>
  <c r="R34" i="93"/>
  <c r="R33" i="93"/>
  <c r="R32" i="93"/>
  <c r="R31" i="93"/>
  <c r="R30" i="93"/>
  <c r="R29" i="93"/>
  <c r="R28" i="93"/>
  <c r="R27" i="93"/>
  <c r="R26" i="93"/>
  <c r="R25" i="93"/>
  <c r="R24" i="93"/>
  <c r="R23" i="93"/>
  <c r="R22" i="93"/>
  <c r="R21" i="93"/>
  <c r="R20" i="93"/>
  <c r="R19" i="93"/>
  <c r="R18" i="93"/>
  <c r="R17" i="93"/>
  <c r="R16" i="93"/>
  <c r="R15" i="93"/>
  <c r="R14" i="93"/>
  <c r="R13" i="93"/>
  <c r="R12" i="93"/>
  <c r="R11" i="93"/>
  <c r="R10" i="93"/>
  <c r="R9" i="93"/>
  <c r="R8" i="93"/>
  <c r="R7" i="93"/>
  <c r="R6" i="93"/>
  <c r="R5" i="93"/>
  <c r="S20" i="8"/>
  <c r="W20" i="8"/>
  <c r="AB20" i="8" s="1"/>
  <c r="R86" i="92"/>
  <c r="R137" i="92"/>
  <c r="R176" i="92"/>
  <c r="R101" i="92"/>
  <c r="R100" i="92"/>
  <c r="R99" i="92"/>
  <c r="R90" i="92"/>
  <c r="R38" i="92"/>
  <c r="R89" i="92"/>
  <c r="R124" i="92"/>
  <c r="R76" i="92"/>
  <c r="R258" i="92"/>
  <c r="R256" i="92"/>
  <c r="R255" i="92"/>
  <c r="R254" i="92"/>
  <c r="R248" i="92"/>
  <c r="R234" i="92"/>
  <c r="R233" i="92"/>
  <c r="R232" i="92"/>
  <c r="R231" i="92"/>
  <c r="R230" i="92"/>
  <c r="R229" i="92"/>
  <c r="R228" i="92"/>
  <c r="R227" i="92"/>
  <c r="R226" i="92"/>
  <c r="R225" i="92"/>
  <c r="R224" i="92"/>
  <c r="R223" i="92"/>
  <c r="R222" i="92"/>
  <c r="R221" i="92"/>
  <c r="R220" i="92"/>
  <c r="R219" i="92"/>
  <c r="R218" i="92"/>
  <c r="R217" i="92"/>
  <c r="R216" i="92"/>
  <c r="R215" i="92"/>
  <c r="R214" i="92"/>
  <c r="R213" i="92"/>
  <c r="R212" i="92"/>
  <c r="R211" i="92"/>
  <c r="R210" i="92"/>
  <c r="R209" i="92"/>
  <c r="R208" i="92"/>
  <c r="R206" i="92"/>
  <c r="R205" i="92"/>
  <c r="R204" i="92"/>
  <c r="R203" i="92"/>
  <c r="R202" i="92"/>
  <c r="R201" i="92"/>
  <c r="R200" i="92"/>
  <c r="R199" i="92"/>
  <c r="R198" i="92"/>
  <c r="R197" i="92"/>
  <c r="R196" i="92"/>
  <c r="R195" i="92"/>
  <c r="R194" i="92"/>
  <c r="R193" i="92"/>
  <c r="R192" i="92"/>
  <c r="R191" i="92"/>
  <c r="R185" i="92"/>
  <c r="R184" i="92"/>
  <c r="R183" i="92"/>
  <c r="R182" i="92"/>
  <c r="R181" i="92"/>
  <c r="R180" i="92"/>
  <c r="R179" i="92"/>
  <c r="R177" i="92"/>
  <c r="R175" i="92"/>
  <c r="R172" i="92"/>
  <c r="R171" i="92"/>
  <c r="R170" i="92"/>
  <c r="R169" i="92"/>
  <c r="R168" i="92"/>
  <c r="R167" i="92"/>
  <c r="R166" i="92"/>
  <c r="R165" i="92"/>
  <c r="R164" i="92"/>
  <c r="R163" i="92"/>
  <c r="R162" i="92"/>
  <c r="R161" i="92"/>
  <c r="R160" i="92"/>
  <c r="R159" i="92"/>
  <c r="R158" i="92"/>
  <c r="R157" i="92"/>
  <c r="R156" i="92"/>
  <c r="R155" i="92"/>
  <c r="R154" i="92"/>
  <c r="R153" i="92"/>
  <c r="R152" i="92"/>
  <c r="R151" i="92"/>
  <c r="R150" i="92"/>
  <c r="R149" i="92"/>
  <c r="R148" i="92"/>
  <c r="R147" i="92"/>
  <c r="R146" i="92"/>
  <c r="R145" i="92"/>
  <c r="R144" i="92"/>
  <c r="R143" i="92"/>
  <c r="R142" i="92"/>
  <c r="R141" i="92"/>
  <c r="R140" i="92"/>
  <c r="R139" i="92"/>
  <c r="R138" i="92"/>
  <c r="R133" i="92"/>
  <c r="R132" i="92"/>
  <c r="R131" i="92"/>
  <c r="R130" i="92"/>
  <c r="R128" i="92"/>
  <c r="R127" i="92"/>
  <c r="R126" i="92"/>
  <c r="R125" i="92"/>
  <c r="R123" i="92"/>
  <c r="R122" i="92"/>
  <c r="R121" i="92"/>
  <c r="R120" i="92"/>
  <c r="R119" i="92"/>
  <c r="R118" i="92"/>
  <c r="R117" i="92"/>
  <c r="R116" i="92"/>
  <c r="R115" i="92"/>
  <c r="R113" i="92"/>
  <c r="R112" i="92"/>
  <c r="R111" i="92"/>
  <c r="R110" i="92"/>
  <c r="R108" i="92"/>
  <c r="R107" i="92"/>
  <c r="R106" i="92"/>
  <c r="R98" i="92"/>
  <c r="R97" i="92"/>
  <c r="R96" i="92"/>
  <c r="R95" i="92"/>
  <c r="R93" i="92"/>
  <c r="R92" i="92"/>
  <c r="R91" i="92"/>
  <c r="R85" i="92"/>
  <c r="R84" i="92"/>
  <c r="R83" i="92"/>
  <c r="R81" i="92"/>
  <c r="R80" i="92"/>
  <c r="R79" i="92"/>
  <c r="R78" i="92"/>
  <c r="R77" i="92"/>
  <c r="R74" i="92"/>
  <c r="R73" i="92"/>
  <c r="R72" i="92"/>
  <c r="R71" i="92"/>
  <c r="R70" i="92"/>
  <c r="R69" i="92"/>
  <c r="R68" i="92"/>
  <c r="R67" i="92"/>
  <c r="R66" i="92"/>
  <c r="R65" i="92"/>
  <c r="R64" i="92"/>
  <c r="R63" i="92"/>
  <c r="R62" i="92"/>
  <c r="R61" i="92"/>
  <c r="R60" i="92"/>
  <c r="R59" i="92"/>
  <c r="R58" i="92"/>
  <c r="R57" i="92"/>
  <c r="R56" i="92"/>
  <c r="R55" i="92"/>
  <c r="R54" i="92"/>
  <c r="R53" i="92"/>
  <c r="R52" i="92"/>
  <c r="R51" i="92"/>
  <c r="R50" i="92"/>
  <c r="R49" i="92"/>
  <c r="R48" i="92"/>
  <c r="R47" i="92"/>
  <c r="R46" i="92"/>
  <c r="R44" i="92"/>
  <c r="R43" i="92"/>
  <c r="R42" i="92"/>
  <c r="R41" i="92"/>
  <c r="R40" i="92"/>
  <c r="R39" i="92"/>
  <c r="R37" i="92"/>
  <c r="R36" i="92"/>
  <c r="R35" i="92"/>
  <c r="R34" i="92"/>
  <c r="R33" i="92"/>
  <c r="R32" i="92"/>
  <c r="R31" i="92"/>
  <c r="R30" i="92"/>
  <c r="R29" i="92"/>
  <c r="R28" i="92"/>
  <c r="R27" i="92"/>
  <c r="R26" i="92"/>
  <c r="R25" i="92"/>
  <c r="R24" i="92"/>
  <c r="R23" i="92"/>
  <c r="R22" i="92"/>
  <c r="R21" i="92"/>
  <c r="R20" i="92"/>
  <c r="R19" i="92"/>
  <c r="R18" i="92"/>
  <c r="R17" i="92"/>
  <c r="R16" i="92"/>
  <c r="R15" i="92"/>
  <c r="R14" i="92"/>
  <c r="R13" i="92"/>
  <c r="R12" i="92"/>
  <c r="R11" i="92"/>
  <c r="R10" i="92"/>
  <c r="R9" i="92"/>
  <c r="R8" i="92"/>
  <c r="R7" i="92"/>
  <c r="R6" i="92"/>
  <c r="R5" i="92"/>
  <c r="S19" i="8"/>
  <c r="W19" i="8"/>
  <c r="AB19" i="8" s="1"/>
  <c r="R86" i="91"/>
  <c r="R137" i="91"/>
  <c r="R176" i="91"/>
  <c r="R101" i="91"/>
  <c r="R100" i="91"/>
  <c r="R99" i="91"/>
  <c r="R90" i="91"/>
  <c r="R38" i="91"/>
  <c r="R89" i="91"/>
  <c r="R124" i="91"/>
  <c r="R76" i="91"/>
  <c r="R258" i="91"/>
  <c r="R256" i="91"/>
  <c r="R255" i="91"/>
  <c r="R254" i="91"/>
  <c r="R248" i="91"/>
  <c r="R234" i="91"/>
  <c r="R233" i="91"/>
  <c r="R232" i="91"/>
  <c r="R231" i="91"/>
  <c r="R230" i="91"/>
  <c r="R229" i="91"/>
  <c r="R228" i="91"/>
  <c r="R227" i="91"/>
  <c r="R226" i="91"/>
  <c r="R225" i="91"/>
  <c r="R224" i="91"/>
  <c r="R223" i="91"/>
  <c r="R222" i="91"/>
  <c r="R221" i="91"/>
  <c r="R220" i="91"/>
  <c r="R219" i="91"/>
  <c r="R218" i="91"/>
  <c r="R217" i="91"/>
  <c r="R216" i="91"/>
  <c r="R215" i="91"/>
  <c r="R214" i="91"/>
  <c r="R213" i="91"/>
  <c r="R212" i="91"/>
  <c r="R211" i="91"/>
  <c r="R210" i="91"/>
  <c r="R209" i="91"/>
  <c r="R208" i="91"/>
  <c r="R206" i="91"/>
  <c r="R205" i="91"/>
  <c r="R204" i="91"/>
  <c r="R203" i="91"/>
  <c r="R202" i="91"/>
  <c r="R201" i="91"/>
  <c r="R200" i="91"/>
  <c r="R199" i="91"/>
  <c r="R198" i="91"/>
  <c r="R197" i="91"/>
  <c r="R196" i="91"/>
  <c r="R195" i="91"/>
  <c r="R194" i="91"/>
  <c r="R193" i="91"/>
  <c r="R192" i="91"/>
  <c r="R191" i="91"/>
  <c r="R185" i="91"/>
  <c r="R184" i="91"/>
  <c r="R183" i="91"/>
  <c r="R182" i="91"/>
  <c r="R181" i="91"/>
  <c r="R180" i="91"/>
  <c r="R179" i="91"/>
  <c r="R177" i="91"/>
  <c r="R175" i="91"/>
  <c r="R172" i="91"/>
  <c r="R171" i="91"/>
  <c r="R170" i="91"/>
  <c r="R169" i="91"/>
  <c r="R168" i="91"/>
  <c r="R167" i="91"/>
  <c r="R166" i="91"/>
  <c r="R165" i="91"/>
  <c r="R164" i="91"/>
  <c r="R163" i="91"/>
  <c r="R162" i="91"/>
  <c r="R161" i="91"/>
  <c r="R160" i="91"/>
  <c r="R159" i="91"/>
  <c r="R158" i="91"/>
  <c r="R157" i="91"/>
  <c r="R156" i="91"/>
  <c r="R155" i="91"/>
  <c r="R154" i="91"/>
  <c r="R153" i="91"/>
  <c r="R152" i="91"/>
  <c r="R151" i="91"/>
  <c r="R150" i="91"/>
  <c r="R149" i="91"/>
  <c r="R148" i="91"/>
  <c r="R147" i="91"/>
  <c r="R146" i="91"/>
  <c r="R145" i="91"/>
  <c r="R144" i="91"/>
  <c r="R143" i="91"/>
  <c r="R142" i="91"/>
  <c r="R141" i="91"/>
  <c r="R140" i="91"/>
  <c r="R139" i="91"/>
  <c r="R138" i="91"/>
  <c r="R133" i="91"/>
  <c r="R132" i="91"/>
  <c r="R131" i="91"/>
  <c r="R130" i="91"/>
  <c r="R128" i="91"/>
  <c r="R127" i="91"/>
  <c r="R126" i="91"/>
  <c r="R125" i="91"/>
  <c r="R123" i="91"/>
  <c r="R122" i="91"/>
  <c r="R121" i="91"/>
  <c r="R120" i="91"/>
  <c r="R119" i="91"/>
  <c r="R118" i="91"/>
  <c r="R117" i="91"/>
  <c r="R116" i="91"/>
  <c r="R115" i="91"/>
  <c r="R113" i="91"/>
  <c r="R112" i="91"/>
  <c r="R111" i="91"/>
  <c r="R110" i="91"/>
  <c r="R108" i="91"/>
  <c r="R107" i="91"/>
  <c r="R106" i="91"/>
  <c r="R98" i="91"/>
  <c r="R97" i="91"/>
  <c r="R96" i="91"/>
  <c r="R95" i="91"/>
  <c r="R93" i="91"/>
  <c r="R92" i="91"/>
  <c r="R91" i="91"/>
  <c r="R85" i="91"/>
  <c r="R84" i="91"/>
  <c r="R83" i="91"/>
  <c r="R81" i="91"/>
  <c r="R80" i="91"/>
  <c r="R79" i="91"/>
  <c r="R78" i="91"/>
  <c r="R77" i="91"/>
  <c r="R74" i="91"/>
  <c r="R73" i="91"/>
  <c r="R72" i="91"/>
  <c r="R71" i="91"/>
  <c r="R70" i="91"/>
  <c r="R69" i="91"/>
  <c r="R68" i="91"/>
  <c r="R67" i="91"/>
  <c r="R66" i="91"/>
  <c r="R65" i="91"/>
  <c r="R64" i="91"/>
  <c r="R63" i="91"/>
  <c r="R62" i="91"/>
  <c r="R61" i="91"/>
  <c r="R60" i="91"/>
  <c r="R59" i="91"/>
  <c r="R58" i="91"/>
  <c r="R57" i="91"/>
  <c r="R56" i="91"/>
  <c r="R55" i="91"/>
  <c r="R54" i="91"/>
  <c r="R53" i="91"/>
  <c r="R52" i="91"/>
  <c r="R51" i="91"/>
  <c r="R50" i="91"/>
  <c r="R49" i="91"/>
  <c r="R48" i="91"/>
  <c r="R47" i="91"/>
  <c r="R46" i="91"/>
  <c r="R44" i="91"/>
  <c r="R43" i="91"/>
  <c r="R42" i="91"/>
  <c r="R41" i="91"/>
  <c r="R40" i="91"/>
  <c r="R39" i="91"/>
  <c r="R37" i="91"/>
  <c r="R36" i="91"/>
  <c r="R35" i="91"/>
  <c r="R34" i="91"/>
  <c r="R33" i="91"/>
  <c r="R32" i="91"/>
  <c r="R31" i="91"/>
  <c r="R30" i="91"/>
  <c r="R29" i="91"/>
  <c r="R28" i="91"/>
  <c r="R27" i="91"/>
  <c r="R26" i="91"/>
  <c r="R25" i="91"/>
  <c r="R24" i="91"/>
  <c r="R23" i="91"/>
  <c r="R22" i="91"/>
  <c r="R21" i="91"/>
  <c r="R20" i="91"/>
  <c r="R19" i="91"/>
  <c r="R18" i="91"/>
  <c r="R17" i="91"/>
  <c r="R16" i="91"/>
  <c r="R15" i="91"/>
  <c r="R14" i="91"/>
  <c r="R13" i="91"/>
  <c r="R12" i="91"/>
  <c r="R11" i="91"/>
  <c r="R10" i="91"/>
  <c r="R9" i="91"/>
  <c r="R8" i="91"/>
  <c r="R7" i="91"/>
  <c r="R6" i="91"/>
  <c r="R5" i="91"/>
  <c r="S18" i="8"/>
  <c r="W18" i="8"/>
  <c r="AB18" i="8" s="1"/>
  <c r="R86" i="90"/>
  <c r="R137" i="90"/>
  <c r="R176" i="90"/>
  <c r="R101" i="90"/>
  <c r="R100" i="90"/>
  <c r="R99" i="90"/>
  <c r="R90" i="90"/>
  <c r="R38" i="90"/>
  <c r="R89" i="90"/>
  <c r="R124" i="90"/>
  <c r="R76" i="90"/>
  <c r="R258" i="90"/>
  <c r="R256" i="90"/>
  <c r="R255" i="90"/>
  <c r="R254" i="90"/>
  <c r="R248" i="90"/>
  <c r="R234" i="90"/>
  <c r="R233" i="90"/>
  <c r="R232" i="90"/>
  <c r="R231" i="90"/>
  <c r="R230" i="90"/>
  <c r="R229" i="90"/>
  <c r="R228" i="90"/>
  <c r="R227" i="90"/>
  <c r="R226" i="90"/>
  <c r="R225" i="90"/>
  <c r="R224" i="90"/>
  <c r="R223" i="90"/>
  <c r="R222" i="90"/>
  <c r="R221" i="90"/>
  <c r="R220" i="90"/>
  <c r="R219" i="90"/>
  <c r="R218" i="90"/>
  <c r="R217" i="90"/>
  <c r="R216" i="90"/>
  <c r="R215" i="90"/>
  <c r="R214" i="90"/>
  <c r="R213" i="90"/>
  <c r="R212" i="90"/>
  <c r="R211" i="90"/>
  <c r="R210" i="90"/>
  <c r="R209" i="90"/>
  <c r="R208" i="90"/>
  <c r="R206" i="90"/>
  <c r="R205" i="90"/>
  <c r="R204" i="90"/>
  <c r="R203" i="90"/>
  <c r="R202" i="90"/>
  <c r="R201" i="90"/>
  <c r="R200" i="90"/>
  <c r="R199" i="90"/>
  <c r="R198" i="90"/>
  <c r="R197" i="90"/>
  <c r="R196" i="90"/>
  <c r="R195" i="90"/>
  <c r="R194" i="90"/>
  <c r="R193" i="90"/>
  <c r="R192" i="90"/>
  <c r="R191" i="90"/>
  <c r="R185" i="90"/>
  <c r="R184" i="90"/>
  <c r="R183" i="90"/>
  <c r="R182" i="90"/>
  <c r="R181" i="90"/>
  <c r="R180" i="90"/>
  <c r="R179" i="90"/>
  <c r="R177" i="90"/>
  <c r="R175" i="90"/>
  <c r="R172" i="90"/>
  <c r="R171" i="90"/>
  <c r="R170" i="90"/>
  <c r="R169" i="90"/>
  <c r="R168" i="90"/>
  <c r="R167" i="90"/>
  <c r="R166" i="90"/>
  <c r="R165" i="90"/>
  <c r="R164" i="90"/>
  <c r="R163" i="90"/>
  <c r="R162" i="90"/>
  <c r="R161" i="90"/>
  <c r="R160" i="90"/>
  <c r="R159" i="90"/>
  <c r="R158" i="90"/>
  <c r="R157" i="90"/>
  <c r="R156" i="90"/>
  <c r="R155" i="90"/>
  <c r="R154" i="90"/>
  <c r="R153" i="90"/>
  <c r="R152" i="90"/>
  <c r="R151" i="90"/>
  <c r="R150" i="90"/>
  <c r="R149" i="90"/>
  <c r="R148" i="90"/>
  <c r="R147" i="90"/>
  <c r="R146" i="90"/>
  <c r="R145" i="90"/>
  <c r="R144" i="90"/>
  <c r="R143" i="90"/>
  <c r="R142" i="90"/>
  <c r="R141" i="90"/>
  <c r="R140" i="90"/>
  <c r="R139" i="90"/>
  <c r="R138" i="90"/>
  <c r="R133" i="90"/>
  <c r="R132" i="90"/>
  <c r="R131" i="90"/>
  <c r="R130" i="90"/>
  <c r="R128" i="90"/>
  <c r="R127" i="90"/>
  <c r="R126" i="90"/>
  <c r="R125" i="90"/>
  <c r="R123" i="90"/>
  <c r="R122" i="90"/>
  <c r="R121" i="90"/>
  <c r="R120" i="90"/>
  <c r="R119" i="90"/>
  <c r="R118" i="90"/>
  <c r="R117" i="90"/>
  <c r="R116" i="90"/>
  <c r="R115" i="90"/>
  <c r="R113" i="90"/>
  <c r="R112" i="90"/>
  <c r="R111" i="90"/>
  <c r="R110" i="90"/>
  <c r="R108" i="90"/>
  <c r="R107" i="90"/>
  <c r="R106" i="90"/>
  <c r="R98" i="90"/>
  <c r="R97" i="90"/>
  <c r="R96" i="90"/>
  <c r="R95" i="90"/>
  <c r="R93" i="90"/>
  <c r="R92" i="90"/>
  <c r="R91" i="90"/>
  <c r="R85" i="90"/>
  <c r="R84" i="90"/>
  <c r="R83" i="90"/>
  <c r="R81" i="90"/>
  <c r="R80" i="90"/>
  <c r="R79" i="90"/>
  <c r="R78" i="90"/>
  <c r="R77" i="90"/>
  <c r="R74" i="90"/>
  <c r="R73" i="90"/>
  <c r="R72" i="90"/>
  <c r="R71" i="90"/>
  <c r="R70" i="90"/>
  <c r="R69" i="90"/>
  <c r="R68" i="90"/>
  <c r="R67" i="90"/>
  <c r="R66" i="90"/>
  <c r="R65" i="90"/>
  <c r="R64" i="90"/>
  <c r="R63" i="90"/>
  <c r="R62" i="90"/>
  <c r="R61" i="90"/>
  <c r="R60" i="90"/>
  <c r="R59" i="90"/>
  <c r="R58" i="90"/>
  <c r="R57" i="90"/>
  <c r="R56" i="90"/>
  <c r="R55" i="90"/>
  <c r="R54" i="90"/>
  <c r="R53" i="90"/>
  <c r="R52" i="90"/>
  <c r="R51" i="90"/>
  <c r="R50" i="90"/>
  <c r="R49" i="90"/>
  <c r="R48" i="90"/>
  <c r="R47" i="90"/>
  <c r="R46" i="90"/>
  <c r="R44" i="90"/>
  <c r="R43" i="90"/>
  <c r="R42" i="90"/>
  <c r="R41" i="90"/>
  <c r="R40" i="90"/>
  <c r="R39" i="90"/>
  <c r="R37" i="90"/>
  <c r="R36" i="90"/>
  <c r="R35" i="90"/>
  <c r="R34" i="90"/>
  <c r="R33" i="90"/>
  <c r="R32" i="90"/>
  <c r="R31" i="90"/>
  <c r="R30" i="90"/>
  <c r="R29" i="90"/>
  <c r="R28" i="90"/>
  <c r="R27" i="90"/>
  <c r="R26" i="90"/>
  <c r="R25" i="90"/>
  <c r="R24" i="90"/>
  <c r="R23" i="90"/>
  <c r="R22" i="90"/>
  <c r="R21" i="90"/>
  <c r="R20" i="90"/>
  <c r="R19" i="90"/>
  <c r="R18" i="90"/>
  <c r="R17" i="90"/>
  <c r="R16" i="90"/>
  <c r="R15" i="90"/>
  <c r="R14" i="90"/>
  <c r="R13" i="90"/>
  <c r="R12" i="90"/>
  <c r="R11" i="90"/>
  <c r="R10" i="90"/>
  <c r="R9" i="90"/>
  <c r="R8" i="90"/>
  <c r="R7" i="90"/>
  <c r="R6" i="90"/>
  <c r="R5" i="90"/>
  <c r="S17" i="8"/>
  <c r="W17" i="8"/>
  <c r="AB17" i="8" s="1"/>
  <c r="R86" i="89"/>
  <c r="R137" i="89"/>
  <c r="R176" i="89"/>
  <c r="R101" i="89"/>
  <c r="R100" i="89"/>
  <c r="R99" i="89"/>
  <c r="R90" i="89"/>
  <c r="R38" i="89"/>
  <c r="R89" i="89"/>
  <c r="R124" i="89"/>
  <c r="R76" i="89"/>
  <c r="R258" i="89"/>
  <c r="R256" i="89"/>
  <c r="R255" i="89"/>
  <c r="R254" i="89"/>
  <c r="R248" i="89"/>
  <c r="R234" i="89"/>
  <c r="R233" i="89"/>
  <c r="R232" i="89"/>
  <c r="R231" i="89"/>
  <c r="R230" i="89"/>
  <c r="R229" i="89"/>
  <c r="R228" i="89"/>
  <c r="R227" i="89"/>
  <c r="R226" i="89"/>
  <c r="R225" i="89"/>
  <c r="R224" i="89"/>
  <c r="R223" i="89"/>
  <c r="R222" i="89"/>
  <c r="R221" i="89"/>
  <c r="R220" i="89"/>
  <c r="R219" i="89"/>
  <c r="R218" i="89"/>
  <c r="R217" i="89"/>
  <c r="R216" i="89"/>
  <c r="R215" i="89"/>
  <c r="R214" i="89"/>
  <c r="R213" i="89"/>
  <c r="R212" i="89"/>
  <c r="R211" i="89"/>
  <c r="R210" i="89"/>
  <c r="R209" i="89"/>
  <c r="R208" i="89"/>
  <c r="R206" i="89"/>
  <c r="R205" i="89"/>
  <c r="R204" i="89"/>
  <c r="R203" i="89"/>
  <c r="R202" i="89"/>
  <c r="R201" i="89"/>
  <c r="R200" i="89"/>
  <c r="R199" i="89"/>
  <c r="R198" i="89"/>
  <c r="R197" i="89"/>
  <c r="R196" i="89"/>
  <c r="R195" i="89"/>
  <c r="R194" i="89"/>
  <c r="R193" i="89"/>
  <c r="R192" i="89"/>
  <c r="R191" i="89"/>
  <c r="R185" i="89"/>
  <c r="R184" i="89"/>
  <c r="R183" i="89"/>
  <c r="R182" i="89"/>
  <c r="R181" i="89"/>
  <c r="R180" i="89"/>
  <c r="R179" i="89"/>
  <c r="R177" i="89"/>
  <c r="R175" i="89"/>
  <c r="R172" i="89"/>
  <c r="R171" i="89"/>
  <c r="R170" i="89"/>
  <c r="R169" i="89"/>
  <c r="R168" i="89"/>
  <c r="R167" i="89"/>
  <c r="R166" i="89"/>
  <c r="R165" i="89"/>
  <c r="R164" i="89"/>
  <c r="R163" i="89"/>
  <c r="R162" i="89"/>
  <c r="R161" i="89"/>
  <c r="R160" i="89"/>
  <c r="R159" i="89"/>
  <c r="R158" i="89"/>
  <c r="R157" i="89"/>
  <c r="R156" i="89"/>
  <c r="R155" i="89"/>
  <c r="R154" i="89"/>
  <c r="R153" i="89"/>
  <c r="R152" i="89"/>
  <c r="R151" i="89"/>
  <c r="R150" i="89"/>
  <c r="R149" i="89"/>
  <c r="R148" i="89"/>
  <c r="R147" i="89"/>
  <c r="R146" i="89"/>
  <c r="R145" i="89"/>
  <c r="R144" i="89"/>
  <c r="R143" i="89"/>
  <c r="R142" i="89"/>
  <c r="R141" i="89"/>
  <c r="R140" i="89"/>
  <c r="R139" i="89"/>
  <c r="R138" i="89"/>
  <c r="R133" i="89"/>
  <c r="R132" i="89"/>
  <c r="R131" i="89"/>
  <c r="R130" i="89"/>
  <c r="R128" i="89"/>
  <c r="R127" i="89"/>
  <c r="R126" i="89"/>
  <c r="R125" i="89"/>
  <c r="R123" i="89"/>
  <c r="R122" i="89"/>
  <c r="R121" i="89"/>
  <c r="R120" i="89"/>
  <c r="R119" i="89"/>
  <c r="R118" i="89"/>
  <c r="R117" i="89"/>
  <c r="R116" i="89"/>
  <c r="R115" i="89"/>
  <c r="R113" i="89"/>
  <c r="R112" i="89"/>
  <c r="R111" i="89"/>
  <c r="R110" i="89"/>
  <c r="R108" i="89"/>
  <c r="R107" i="89"/>
  <c r="R106" i="89"/>
  <c r="R98" i="89"/>
  <c r="R97" i="89"/>
  <c r="R96" i="89"/>
  <c r="R95" i="89"/>
  <c r="R93" i="89"/>
  <c r="R92" i="89"/>
  <c r="R91" i="89"/>
  <c r="R85" i="89"/>
  <c r="R84" i="89"/>
  <c r="R83" i="89"/>
  <c r="R81" i="89"/>
  <c r="R80" i="89"/>
  <c r="R79" i="89"/>
  <c r="R78" i="89"/>
  <c r="R77" i="89"/>
  <c r="R74" i="89"/>
  <c r="R73" i="89"/>
  <c r="R72" i="89"/>
  <c r="R71" i="89"/>
  <c r="R70" i="89"/>
  <c r="R69" i="89"/>
  <c r="R68" i="89"/>
  <c r="R67" i="89"/>
  <c r="R66" i="89"/>
  <c r="R65" i="89"/>
  <c r="R64" i="89"/>
  <c r="R63" i="89"/>
  <c r="R62" i="89"/>
  <c r="R61" i="89"/>
  <c r="R60" i="89"/>
  <c r="R59" i="89"/>
  <c r="R58" i="89"/>
  <c r="R57" i="89"/>
  <c r="R56" i="89"/>
  <c r="R55" i="89"/>
  <c r="R54" i="89"/>
  <c r="R53" i="89"/>
  <c r="R52" i="89"/>
  <c r="R51" i="89"/>
  <c r="R50" i="89"/>
  <c r="R49" i="89"/>
  <c r="R48" i="89"/>
  <c r="R47" i="89"/>
  <c r="R46" i="89"/>
  <c r="R44" i="89"/>
  <c r="R43" i="89"/>
  <c r="R42" i="89"/>
  <c r="R41" i="89"/>
  <c r="R40" i="89"/>
  <c r="R39" i="89"/>
  <c r="R37" i="89"/>
  <c r="R36" i="89"/>
  <c r="R35" i="89"/>
  <c r="R34" i="89"/>
  <c r="R33" i="89"/>
  <c r="R32" i="89"/>
  <c r="R31" i="89"/>
  <c r="R30" i="89"/>
  <c r="R29" i="89"/>
  <c r="R28" i="89"/>
  <c r="R27" i="89"/>
  <c r="R26" i="89"/>
  <c r="R25" i="89"/>
  <c r="R24" i="89"/>
  <c r="R23" i="89"/>
  <c r="R22" i="89"/>
  <c r="R21" i="89"/>
  <c r="R20" i="89"/>
  <c r="R19" i="89"/>
  <c r="R18" i="89"/>
  <c r="R17" i="89"/>
  <c r="R16" i="89"/>
  <c r="R15" i="89"/>
  <c r="R14" i="89"/>
  <c r="R13" i="89"/>
  <c r="R12" i="89"/>
  <c r="R11" i="89"/>
  <c r="R10" i="89"/>
  <c r="R9" i="89"/>
  <c r="R8" i="89"/>
  <c r="R7" i="89"/>
  <c r="R6" i="89"/>
  <c r="R5" i="89"/>
  <c r="S16" i="8"/>
  <c r="W16" i="8"/>
  <c r="AB16" i="8" s="1"/>
  <c r="R86" i="88"/>
  <c r="R137" i="88"/>
  <c r="R176" i="88"/>
  <c r="R101" i="88"/>
  <c r="R100" i="88"/>
  <c r="R99" i="88"/>
  <c r="R90" i="88"/>
  <c r="R38" i="88"/>
  <c r="R89" i="88"/>
  <c r="R124" i="88"/>
  <c r="R76" i="88"/>
  <c r="R258" i="88"/>
  <c r="R256" i="88"/>
  <c r="R255" i="88"/>
  <c r="R254" i="88"/>
  <c r="R248" i="88"/>
  <c r="R234" i="88"/>
  <c r="R233" i="88"/>
  <c r="R232" i="88"/>
  <c r="R231" i="88"/>
  <c r="R230" i="88"/>
  <c r="R229" i="88"/>
  <c r="R228" i="88"/>
  <c r="R227" i="88"/>
  <c r="R226" i="88"/>
  <c r="R225" i="88"/>
  <c r="R224" i="88"/>
  <c r="R223" i="88"/>
  <c r="R222" i="88"/>
  <c r="R221" i="88"/>
  <c r="R220" i="88"/>
  <c r="R219" i="88"/>
  <c r="R218" i="88"/>
  <c r="R217" i="88"/>
  <c r="R216" i="88"/>
  <c r="R215" i="88"/>
  <c r="R214" i="88"/>
  <c r="R213" i="88"/>
  <c r="R212" i="88"/>
  <c r="R211" i="88"/>
  <c r="R210" i="88"/>
  <c r="R209" i="88"/>
  <c r="R208" i="88"/>
  <c r="R206" i="88"/>
  <c r="R205" i="88"/>
  <c r="R204" i="88"/>
  <c r="R203" i="88"/>
  <c r="R202" i="88"/>
  <c r="R201" i="88"/>
  <c r="R200" i="88"/>
  <c r="R199" i="88"/>
  <c r="R198" i="88"/>
  <c r="R197" i="88"/>
  <c r="R196" i="88"/>
  <c r="R195" i="88"/>
  <c r="R194" i="88"/>
  <c r="R193" i="88"/>
  <c r="R192" i="88"/>
  <c r="R191" i="88"/>
  <c r="R185" i="88"/>
  <c r="R184" i="88"/>
  <c r="R183" i="88"/>
  <c r="R182" i="88"/>
  <c r="R181" i="88"/>
  <c r="R180" i="88"/>
  <c r="R179" i="88"/>
  <c r="R177" i="88"/>
  <c r="R175" i="88"/>
  <c r="R172" i="88"/>
  <c r="R171" i="88"/>
  <c r="R170" i="88"/>
  <c r="R169" i="88"/>
  <c r="R168" i="88"/>
  <c r="R167" i="88"/>
  <c r="R166" i="88"/>
  <c r="R165" i="88"/>
  <c r="R164" i="88"/>
  <c r="R163" i="88"/>
  <c r="R162" i="88"/>
  <c r="R161" i="88"/>
  <c r="R160" i="88"/>
  <c r="R159" i="88"/>
  <c r="R158" i="88"/>
  <c r="R157" i="88"/>
  <c r="R156" i="88"/>
  <c r="R155" i="88"/>
  <c r="R154" i="88"/>
  <c r="R153" i="88"/>
  <c r="R152" i="88"/>
  <c r="R151" i="88"/>
  <c r="R150" i="88"/>
  <c r="R149" i="88"/>
  <c r="R148" i="88"/>
  <c r="R147" i="88"/>
  <c r="R146" i="88"/>
  <c r="R145" i="88"/>
  <c r="R144" i="88"/>
  <c r="R143" i="88"/>
  <c r="R142" i="88"/>
  <c r="R141" i="88"/>
  <c r="R140" i="88"/>
  <c r="R139" i="88"/>
  <c r="R138" i="88"/>
  <c r="R133" i="88"/>
  <c r="R132" i="88"/>
  <c r="R131" i="88"/>
  <c r="R130" i="88"/>
  <c r="R128" i="88"/>
  <c r="R127" i="88"/>
  <c r="R126" i="88"/>
  <c r="R125" i="88"/>
  <c r="R123" i="88"/>
  <c r="R122" i="88"/>
  <c r="R121" i="88"/>
  <c r="R120" i="88"/>
  <c r="R119" i="88"/>
  <c r="R118" i="88"/>
  <c r="R117" i="88"/>
  <c r="R116" i="88"/>
  <c r="R115" i="88"/>
  <c r="R113" i="88"/>
  <c r="R112" i="88"/>
  <c r="R111" i="88"/>
  <c r="R110" i="88"/>
  <c r="R108" i="88"/>
  <c r="R107" i="88"/>
  <c r="R106" i="88"/>
  <c r="R98" i="88"/>
  <c r="R97" i="88"/>
  <c r="R96" i="88"/>
  <c r="R95" i="88"/>
  <c r="R93" i="88"/>
  <c r="R92" i="88"/>
  <c r="R91" i="88"/>
  <c r="R85" i="88"/>
  <c r="R84" i="88"/>
  <c r="R83" i="88"/>
  <c r="R81" i="88"/>
  <c r="R80" i="88"/>
  <c r="R79" i="88"/>
  <c r="R78" i="88"/>
  <c r="R77" i="88"/>
  <c r="R74" i="88"/>
  <c r="R73" i="88"/>
  <c r="R72" i="88"/>
  <c r="R71" i="88"/>
  <c r="R70" i="88"/>
  <c r="R69" i="88"/>
  <c r="R68" i="88"/>
  <c r="R67" i="88"/>
  <c r="R66" i="88"/>
  <c r="R65" i="88"/>
  <c r="R64" i="88"/>
  <c r="R63" i="88"/>
  <c r="R62" i="88"/>
  <c r="R61" i="88"/>
  <c r="R60" i="88"/>
  <c r="R59" i="88"/>
  <c r="R58" i="88"/>
  <c r="R57" i="88"/>
  <c r="R56" i="88"/>
  <c r="R55" i="88"/>
  <c r="R54" i="88"/>
  <c r="R53" i="88"/>
  <c r="R52" i="88"/>
  <c r="R51" i="88"/>
  <c r="R50" i="88"/>
  <c r="R49" i="88"/>
  <c r="R48" i="88"/>
  <c r="R47" i="88"/>
  <c r="R46" i="88"/>
  <c r="R44" i="88"/>
  <c r="R43" i="88"/>
  <c r="R42" i="88"/>
  <c r="R41" i="88"/>
  <c r="R40" i="88"/>
  <c r="R39" i="88"/>
  <c r="R37" i="88"/>
  <c r="R36" i="88"/>
  <c r="R35" i="88"/>
  <c r="R34" i="88"/>
  <c r="R33" i="88"/>
  <c r="R32" i="88"/>
  <c r="R31" i="88"/>
  <c r="R30" i="88"/>
  <c r="R29" i="88"/>
  <c r="R28" i="88"/>
  <c r="R27" i="88"/>
  <c r="R26" i="88"/>
  <c r="R25" i="88"/>
  <c r="R24" i="88"/>
  <c r="R23" i="88"/>
  <c r="R22" i="88"/>
  <c r="R21" i="88"/>
  <c r="R20" i="88"/>
  <c r="R19" i="88"/>
  <c r="R18" i="88"/>
  <c r="R17" i="88"/>
  <c r="R16" i="88"/>
  <c r="R15" i="88"/>
  <c r="R14" i="88"/>
  <c r="R13" i="88"/>
  <c r="R12" i="88"/>
  <c r="R11" i="88"/>
  <c r="R10" i="88"/>
  <c r="R9" i="88"/>
  <c r="R8" i="88"/>
  <c r="R7" i="88"/>
  <c r="R6" i="88"/>
  <c r="R5" i="88"/>
  <c r="S15" i="8"/>
  <c r="W15" i="8"/>
  <c r="AB15" i="8" s="1"/>
  <c r="R86" i="87"/>
  <c r="R137" i="87"/>
  <c r="R176" i="87"/>
  <c r="R101" i="87"/>
  <c r="R100" i="87"/>
  <c r="R99" i="87"/>
  <c r="R90" i="87"/>
  <c r="R38" i="87"/>
  <c r="R89" i="87"/>
  <c r="R124" i="87"/>
  <c r="R76" i="87"/>
  <c r="R258" i="87"/>
  <c r="R256" i="87"/>
  <c r="R255" i="87"/>
  <c r="R254" i="87"/>
  <c r="R248" i="87"/>
  <c r="R234" i="87"/>
  <c r="R233" i="87"/>
  <c r="R232" i="87"/>
  <c r="R231" i="87"/>
  <c r="R230" i="87"/>
  <c r="R229" i="87"/>
  <c r="R228" i="87"/>
  <c r="R227" i="87"/>
  <c r="R226" i="87"/>
  <c r="R225" i="87"/>
  <c r="R224" i="87"/>
  <c r="R223" i="87"/>
  <c r="R222" i="87"/>
  <c r="R221" i="87"/>
  <c r="R220" i="87"/>
  <c r="R219" i="87"/>
  <c r="R218" i="87"/>
  <c r="R217" i="87"/>
  <c r="R216" i="87"/>
  <c r="R215" i="87"/>
  <c r="R214" i="87"/>
  <c r="R213" i="87"/>
  <c r="R212" i="87"/>
  <c r="R211" i="87"/>
  <c r="R210" i="87"/>
  <c r="R209" i="87"/>
  <c r="R208" i="87"/>
  <c r="R206" i="87"/>
  <c r="R205" i="87"/>
  <c r="R204" i="87"/>
  <c r="R203" i="87"/>
  <c r="R202" i="87"/>
  <c r="R201" i="87"/>
  <c r="R200" i="87"/>
  <c r="R199" i="87"/>
  <c r="R198" i="87"/>
  <c r="R197" i="87"/>
  <c r="R196" i="87"/>
  <c r="R195" i="87"/>
  <c r="R194" i="87"/>
  <c r="R193" i="87"/>
  <c r="R192" i="87"/>
  <c r="R191" i="87"/>
  <c r="R185" i="87"/>
  <c r="R184" i="87"/>
  <c r="R183" i="87"/>
  <c r="R182" i="87"/>
  <c r="R181" i="87"/>
  <c r="R180" i="87"/>
  <c r="R179" i="87"/>
  <c r="R177" i="87"/>
  <c r="R175" i="87"/>
  <c r="R172" i="87"/>
  <c r="R171" i="87"/>
  <c r="R170" i="87"/>
  <c r="R169" i="87"/>
  <c r="R168" i="87"/>
  <c r="R167" i="87"/>
  <c r="R166" i="87"/>
  <c r="R165" i="87"/>
  <c r="R164" i="87"/>
  <c r="R163" i="87"/>
  <c r="R162" i="87"/>
  <c r="R161" i="87"/>
  <c r="R160" i="87"/>
  <c r="R159" i="87"/>
  <c r="R158" i="87"/>
  <c r="R157" i="87"/>
  <c r="R156" i="87"/>
  <c r="R155" i="87"/>
  <c r="R154" i="87"/>
  <c r="R153" i="87"/>
  <c r="R152" i="87"/>
  <c r="R151" i="87"/>
  <c r="R150" i="87"/>
  <c r="R149" i="87"/>
  <c r="R148" i="87"/>
  <c r="R147" i="87"/>
  <c r="R146" i="87"/>
  <c r="R145" i="87"/>
  <c r="R144" i="87"/>
  <c r="R143" i="87"/>
  <c r="R142" i="87"/>
  <c r="R141" i="87"/>
  <c r="R140" i="87"/>
  <c r="R139" i="87"/>
  <c r="R138" i="87"/>
  <c r="R133" i="87"/>
  <c r="R132" i="87"/>
  <c r="R131" i="87"/>
  <c r="R130" i="87"/>
  <c r="R128" i="87"/>
  <c r="R127" i="87"/>
  <c r="R126" i="87"/>
  <c r="R125" i="87"/>
  <c r="R123" i="87"/>
  <c r="R122" i="87"/>
  <c r="R121" i="87"/>
  <c r="R120" i="87"/>
  <c r="R119" i="87"/>
  <c r="R118" i="87"/>
  <c r="R117" i="87"/>
  <c r="R116" i="87"/>
  <c r="R115" i="87"/>
  <c r="R113" i="87"/>
  <c r="R112" i="87"/>
  <c r="R111" i="87"/>
  <c r="R110" i="87"/>
  <c r="R108" i="87"/>
  <c r="R107" i="87"/>
  <c r="R106" i="87"/>
  <c r="R98" i="87"/>
  <c r="R97" i="87"/>
  <c r="R96" i="87"/>
  <c r="R95" i="87"/>
  <c r="R93" i="87"/>
  <c r="R92" i="87"/>
  <c r="R91" i="87"/>
  <c r="R85" i="87"/>
  <c r="R84" i="87"/>
  <c r="R83" i="87"/>
  <c r="R81" i="87"/>
  <c r="R80" i="87"/>
  <c r="R79" i="87"/>
  <c r="R78" i="87"/>
  <c r="R77" i="87"/>
  <c r="R74" i="87"/>
  <c r="R73" i="87"/>
  <c r="R72" i="87"/>
  <c r="R71" i="87"/>
  <c r="R70" i="87"/>
  <c r="R69" i="87"/>
  <c r="R68" i="87"/>
  <c r="R67" i="87"/>
  <c r="R66" i="87"/>
  <c r="R65" i="87"/>
  <c r="R64" i="87"/>
  <c r="R63" i="87"/>
  <c r="R62" i="87"/>
  <c r="R61" i="87"/>
  <c r="R60" i="87"/>
  <c r="R59" i="87"/>
  <c r="R58" i="87"/>
  <c r="R57" i="87"/>
  <c r="R56" i="87"/>
  <c r="R55" i="87"/>
  <c r="R54" i="87"/>
  <c r="R53" i="87"/>
  <c r="R52" i="87"/>
  <c r="R51" i="87"/>
  <c r="R50" i="87"/>
  <c r="R49" i="87"/>
  <c r="R48" i="87"/>
  <c r="R47" i="87"/>
  <c r="R46" i="87"/>
  <c r="R44" i="87"/>
  <c r="R43" i="87"/>
  <c r="R42" i="87"/>
  <c r="R41" i="87"/>
  <c r="R40" i="87"/>
  <c r="R39" i="87"/>
  <c r="R37" i="87"/>
  <c r="R36" i="87"/>
  <c r="R35" i="87"/>
  <c r="R34" i="87"/>
  <c r="R33" i="87"/>
  <c r="R32" i="87"/>
  <c r="R31" i="87"/>
  <c r="R30" i="87"/>
  <c r="R29" i="87"/>
  <c r="R28" i="87"/>
  <c r="R27" i="87"/>
  <c r="R26" i="87"/>
  <c r="R25" i="87"/>
  <c r="R24" i="87"/>
  <c r="R23" i="87"/>
  <c r="R22" i="87"/>
  <c r="R21" i="87"/>
  <c r="R20" i="87"/>
  <c r="R19" i="87"/>
  <c r="R18" i="87"/>
  <c r="R17" i="87"/>
  <c r="R16" i="87"/>
  <c r="R15" i="87"/>
  <c r="R14" i="87"/>
  <c r="R13" i="87"/>
  <c r="R12" i="87"/>
  <c r="R11" i="87"/>
  <c r="R10" i="87"/>
  <c r="R9" i="87"/>
  <c r="R8" i="87"/>
  <c r="R7" i="87"/>
  <c r="R6" i="87"/>
  <c r="R5" i="87"/>
  <c r="S14" i="8"/>
  <c r="W14" i="8"/>
  <c r="AB14" i="8" s="1"/>
  <c r="R86" i="86"/>
  <c r="R137" i="86"/>
  <c r="R176" i="86"/>
  <c r="R101" i="86"/>
  <c r="R100" i="86"/>
  <c r="R99" i="86"/>
  <c r="R90" i="86"/>
  <c r="R38" i="86"/>
  <c r="R89" i="86"/>
  <c r="R124" i="86"/>
  <c r="R76" i="86"/>
  <c r="R258" i="86"/>
  <c r="R256" i="86"/>
  <c r="R255" i="86"/>
  <c r="R254" i="86"/>
  <c r="R248" i="86"/>
  <c r="R234" i="86"/>
  <c r="R233" i="86"/>
  <c r="R232" i="86"/>
  <c r="R231" i="86"/>
  <c r="R230" i="86"/>
  <c r="R229" i="86"/>
  <c r="R228" i="86"/>
  <c r="R227" i="86"/>
  <c r="R226" i="86"/>
  <c r="R225" i="86"/>
  <c r="R224" i="86"/>
  <c r="R223" i="86"/>
  <c r="R222" i="86"/>
  <c r="R221" i="86"/>
  <c r="R220" i="86"/>
  <c r="R219" i="86"/>
  <c r="R218" i="86"/>
  <c r="R217" i="86"/>
  <c r="R216" i="86"/>
  <c r="R215" i="86"/>
  <c r="R214" i="86"/>
  <c r="R213" i="86"/>
  <c r="R212" i="86"/>
  <c r="R211" i="86"/>
  <c r="R210" i="86"/>
  <c r="R209" i="86"/>
  <c r="R208" i="86"/>
  <c r="R206" i="86"/>
  <c r="R205" i="86"/>
  <c r="R204" i="86"/>
  <c r="R203" i="86"/>
  <c r="R202" i="86"/>
  <c r="R201" i="86"/>
  <c r="R200" i="86"/>
  <c r="R199" i="86"/>
  <c r="R198" i="86"/>
  <c r="R197" i="86"/>
  <c r="R196" i="86"/>
  <c r="R195" i="86"/>
  <c r="R194" i="86"/>
  <c r="R193" i="86"/>
  <c r="R192" i="86"/>
  <c r="R191" i="86"/>
  <c r="R185" i="86"/>
  <c r="R184" i="86"/>
  <c r="R183" i="86"/>
  <c r="R182" i="86"/>
  <c r="R181" i="86"/>
  <c r="R180" i="86"/>
  <c r="R179" i="86"/>
  <c r="R177" i="86"/>
  <c r="R175" i="86"/>
  <c r="R172" i="86"/>
  <c r="R171" i="86"/>
  <c r="R170" i="86"/>
  <c r="R169" i="86"/>
  <c r="R168" i="86"/>
  <c r="R167" i="86"/>
  <c r="R166" i="86"/>
  <c r="R165" i="86"/>
  <c r="R164" i="86"/>
  <c r="R163" i="86"/>
  <c r="R162" i="86"/>
  <c r="R161" i="86"/>
  <c r="R160" i="86"/>
  <c r="R159" i="86"/>
  <c r="R158" i="86"/>
  <c r="R157" i="86"/>
  <c r="R156" i="86"/>
  <c r="R155" i="86"/>
  <c r="R154" i="86"/>
  <c r="R153" i="86"/>
  <c r="R152" i="86"/>
  <c r="R151" i="86"/>
  <c r="R150" i="86"/>
  <c r="R149" i="86"/>
  <c r="R148" i="86"/>
  <c r="R147" i="86"/>
  <c r="R146" i="86"/>
  <c r="R145" i="86"/>
  <c r="R144" i="86"/>
  <c r="R143" i="86"/>
  <c r="R142" i="86"/>
  <c r="R141" i="86"/>
  <c r="R140" i="86"/>
  <c r="R139" i="86"/>
  <c r="R138" i="86"/>
  <c r="R133" i="86"/>
  <c r="R132" i="86"/>
  <c r="R131" i="86"/>
  <c r="R130" i="86"/>
  <c r="R128" i="86"/>
  <c r="R127" i="86"/>
  <c r="R126" i="86"/>
  <c r="R125" i="86"/>
  <c r="R123" i="86"/>
  <c r="R122" i="86"/>
  <c r="R121" i="86"/>
  <c r="R120" i="86"/>
  <c r="R119" i="86"/>
  <c r="R118" i="86"/>
  <c r="R117" i="86"/>
  <c r="R116" i="86"/>
  <c r="R115" i="86"/>
  <c r="R113" i="86"/>
  <c r="R112" i="86"/>
  <c r="R111" i="86"/>
  <c r="R110" i="86"/>
  <c r="R108" i="86"/>
  <c r="R107" i="86"/>
  <c r="R106" i="86"/>
  <c r="R98" i="86"/>
  <c r="R97" i="86"/>
  <c r="R96" i="86"/>
  <c r="R95" i="86"/>
  <c r="R93" i="86"/>
  <c r="R92" i="86"/>
  <c r="R91" i="86"/>
  <c r="R85" i="86"/>
  <c r="R84" i="86"/>
  <c r="R83" i="86"/>
  <c r="R81" i="86"/>
  <c r="R80" i="86"/>
  <c r="R79" i="86"/>
  <c r="R78" i="86"/>
  <c r="R77" i="86"/>
  <c r="R74" i="86"/>
  <c r="R73" i="86"/>
  <c r="R72" i="86"/>
  <c r="R71" i="86"/>
  <c r="R70" i="86"/>
  <c r="R69" i="86"/>
  <c r="R68" i="86"/>
  <c r="R67" i="86"/>
  <c r="R66" i="86"/>
  <c r="R65" i="86"/>
  <c r="R64" i="86"/>
  <c r="R63" i="86"/>
  <c r="R62" i="86"/>
  <c r="R61" i="86"/>
  <c r="R60" i="86"/>
  <c r="R59" i="86"/>
  <c r="R58" i="86"/>
  <c r="R57" i="86"/>
  <c r="R56" i="86"/>
  <c r="R55" i="86"/>
  <c r="R54" i="86"/>
  <c r="R53" i="86"/>
  <c r="R52" i="86"/>
  <c r="R51" i="86"/>
  <c r="R50" i="86"/>
  <c r="R49" i="86"/>
  <c r="R48" i="86"/>
  <c r="R47" i="86"/>
  <c r="R46" i="86"/>
  <c r="R44" i="86"/>
  <c r="R43" i="86"/>
  <c r="R42" i="86"/>
  <c r="R41" i="86"/>
  <c r="R40" i="86"/>
  <c r="R39" i="86"/>
  <c r="R37" i="86"/>
  <c r="R36" i="86"/>
  <c r="R35" i="86"/>
  <c r="R34" i="86"/>
  <c r="R33" i="86"/>
  <c r="R32" i="86"/>
  <c r="R31" i="86"/>
  <c r="R30" i="86"/>
  <c r="R29" i="86"/>
  <c r="R28" i="86"/>
  <c r="R27" i="86"/>
  <c r="R26" i="86"/>
  <c r="R25" i="86"/>
  <c r="R24" i="86"/>
  <c r="R23" i="86"/>
  <c r="R22" i="86"/>
  <c r="R21" i="86"/>
  <c r="R20" i="86"/>
  <c r="R19" i="86"/>
  <c r="R18" i="86"/>
  <c r="R17" i="86"/>
  <c r="R16" i="86"/>
  <c r="R15" i="86"/>
  <c r="R14" i="86"/>
  <c r="R13" i="86"/>
  <c r="R12" i="86"/>
  <c r="R11" i="86"/>
  <c r="R10" i="86"/>
  <c r="R9" i="86"/>
  <c r="R8" i="86"/>
  <c r="R7" i="86"/>
  <c r="R6" i="86"/>
  <c r="R5" i="86"/>
  <c r="S13" i="8"/>
  <c r="W13" i="8"/>
  <c r="AB13" i="8" s="1"/>
  <c r="R86" i="85"/>
  <c r="R137" i="85"/>
  <c r="R176" i="85"/>
  <c r="R101" i="85"/>
  <c r="R100" i="85"/>
  <c r="R99" i="85"/>
  <c r="R90" i="85"/>
  <c r="R38" i="85"/>
  <c r="R89" i="85"/>
  <c r="R124" i="85"/>
  <c r="R76" i="85"/>
  <c r="R258" i="85"/>
  <c r="R256" i="85"/>
  <c r="R255" i="85"/>
  <c r="R254" i="85"/>
  <c r="R248" i="85"/>
  <c r="R234" i="85"/>
  <c r="R233" i="85"/>
  <c r="R232" i="85"/>
  <c r="R231" i="85"/>
  <c r="R230" i="85"/>
  <c r="R229" i="85"/>
  <c r="R228" i="85"/>
  <c r="R227" i="85"/>
  <c r="R226" i="85"/>
  <c r="R225" i="85"/>
  <c r="R224" i="85"/>
  <c r="R223" i="85"/>
  <c r="R222" i="85"/>
  <c r="R221" i="85"/>
  <c r="R220" i="85"/>
  <c r="R219" i="85"/>
  <c r="R218" i="85"/>
  <c r="R217" i="85"/>
  <c r="R216" i="85"/>
  <c r="R215" i="85"/>
  <c r="R214" i="85"/>
  <c r="R213" i="85"/>
  <c r="R212" i="85"/>
  <c r="R211" i="85"/>
  <c r="R210" i="85"/>
  <c r="R209" i="85"/>
  <c r="R208" i="85"/>
  <c r="R206" i="85"/>
  <c r="R205" i="85"/>
  <c r="R204" i="85"/>
  <c r="R203" i="85"/>
  <c r="R202" i="85"/>
  <c r="R201" i="85"/>
  <c r="R200" i="85"/>
  <c r="R199" i="85"/>
  <c r="R198" i="85"/>
  <c r="R197" i="85"/>
  <c r="R196" i="85"/>
  <c r="R195" i="85"/>
  <c r="R194" i="85"/>
  <c r="R193" i="85"/>
  <c r="R192" i="85"/>
  <c r="R191" i="85"/>
  <c r="R185" i="85"/>
  <c r="R184" i="85"/>
  <c r="R183" i="85"/>
  <c r="R182" i="85"/>
  <c r="R181" i="85"/>
  <c r="R180" i="85"/>
  <c r="R179" i="85"/>
  <c r="R177" i="85"/>
  <c r="R175" i="85"/>
  <c r="R172" i="85"/>
  <c r="R171" i="85"/>
  <c r="R170" i="85"/>
  <c r="R169" i="85"/>
  <c r="R168" i="85"/>
  <c r="R167" i="85"/>
  <c r="R166" i="85"/>
  <c r="R165" i="85"/>
  <c r="R164" i="85"/>
  <c r="R163" i="85"/>
  <c r="R162" i="85"/>
  <c r="R161" i="85"/>
  <c r="R160" i="85"/>
  <c r="R159" i="85"/>
  <c r="R158" i="85"/>
  <c r="R157" i="85"/>
  <c r="R156" i="85"/>
  <c r="R155" i="85"/>
  <c r="R154" i="85"/>
  <c r="R153" i="85"/>
  <c r="R152" i="85"/>
  <c r="R151" i="85"/>
  <c r="R150" i="85"/>
  <c r="R149" i="85"/>
  <c r="R148" i="85"/>
  <c r="R147" i="85"/>
  <c r="R146" i="85"/>
  <c r="R145" i="85"/>
  <c r="R144" i="85"/>
  <c r="R143" i="85"/>
  <c r="R142" i="85"/>
  <c r="R141" i="85"/>
  <c r="R140" i="85"/>
  <c r="R139" i="85"/>
  <c r="R138" i="85"/>
  <c r="R133" i="85"/>
  <c r="R132" i="85"/>
  <c r="R131" i="85"/>
  <c r="R130" i="85"/>
  <c r="R128" i="85"/>
  <c r="R127" i="85"/>
  <c r="R126" i="85"/>
  <c r="R125" i="85"/>
  <c r="R123" i="85"/>
  <c r="R122" i="85"/>
  <c r="R121" i="85"/>
  <c r="R120" i="85"/>
  <c r="R119" i="85"/>
  <c r="R118" i="85"/>
  <c r="R117" i="85"/>
  <c r="R116" i="85"/>
  <c r="R115" i="85"/>
  <c r="R113" i="85"/>
  <c r="R112" i="85"/>
  <c r="R111" i="85"/>
  <c r="R110" i="85"/>
  <c r="R108" i="85"/>
  <c r="R107" i="85"/>
  <c r="R106" i="85"/>
  <c r="R98" i="85"/>
  <c r="R97" i="85"/>
  <c r="R96" i="85"/>
  <c r="R95" i="85"/>
  <c r="R93" i="85"/>
  <c r="R92" i="85"/>
  <c r="R91" i="85"/>
  <c r="R85" i="85"/>
  <c r="R84" i="85"/>
  <c r="R83" i="85"/>
  <c r="R81" i="85"/>
  <c r="R80" i="85"/>
  <c r="R79" i="85"/>
  <c r="R78" i="85"/>
  <c r="R77" i="85"/>
  <c r="R74" i="85"/>
  <c r="R73" i="85"/>
  <c r="R72" i="85"/>
  <c r="R71" i="85"/>
  <c r="R70" i="85"/>
  <c r="R69" i="85"/>
  <c r="R68" i="85"/>
  <c r="R67" i="85"/>
  <c r="R66" i="85"/>
  <c r="R65" i="85"/>
  <c r="R64" i="85"/>
  <c r="R63" i="85"/>
  <c r="R62" i="85"/>
  <c r="R61" i="85"/>
  <c r="R60" i="85"/>
  <c r="R59" i="85"/>
  <c r="R58" i="85"/>
  <c r="R57" i="85"/>
  <c r="R56" i="85"/>
  <c r="R55" i="85"/>
  <c r="R54" i="85"/>
  <c r="R53" i="85"/>
  <c r="R52" i="85"/>
  <c r="R51" i="85"/>
  <c r="R50" i="85"/>
  <c r="R49" i="85"/>
  <c r="R48" i="85"/>
  <c r="R47" i="85"/>
  <c r="R46" i="85"/>
  <c r="R44" i="85"/>
  <c r="R43" i="85"/>
  <c r="R42" i="85"/>
  <c r="R41" i="85"/>
  <c r="R40" i="85"/>
  <c r="R39" i="85"/>
  <c r="R37" i="85"/>
  <c r="R36" i="85"/>
  <c r="R35" i="85"/>
  <c r="R34" i="85"/>
  <c r="R33" i="85"/>
  <c r="R32" i="85"/>
  <c r="R31" i="85"/>
  <c r="R30" i="85"/>
  <c r="R29" i="85"/>
  <c r="R28" i="85"/>
  <c r="R27" i="85"/>
  <c r="R26" i="85"/>
  <c r="R25" i="85"/>
  <c r="R24" i="85"/>
  <c r="R23" i="85"/>
  <c r="R22" i="85"/>
  <c r="R21" i="85"/>
  <c r="R20" i="85"/>
  <c r="R19" i="85"/>
  <c r="R18" i="85"/>
  <c r="R17" i="85"/>
  <c r="R16" i="85"/>
  <c r="R15" i="85"/>
  <c r="R14" i="85"/>
  <c r="R13" i="85"/>
  <c r="R12" i="85"/>
  <c r="R11" i="85"/>
  <c r="R10" i="85"/>
  <c r="R9" i="85"/>
  <c r="R8" i="85"/>
  <c r="R7" i="85"/>
  <c r="R6" i="85"/>
  <c r="R5" i="85"/>
  <c r="S12" i="8"/>
  <c r="W12" i="8"/>
  <c r="AB12" i="8" s="1"/>
  <c r="R86" i="84"/>
  <c r="R137" i="84"/>
  <c r="R176" i="84"/>
  <c r="R101" i="84"/>
  <c r="R100" i="84"/>
  <c r="R99" i="84"/>
  <c r="R90" i="84"/>
  <c r="R38" i="84"/>
  <c r="R89" i="84"/>
  <c r="R124" i="84"/>
  <c r="R76" i="84"/>
  <c r="R258" i="84"/>
  <c r="R256" i="84"/>
  <c r="R255" i="84"/>
  <c r="R254" i="84"/>
  <c r="R248" i="84"/>
  <c r="R234" i="84"/>
  <c r="R233" i="84"/>
  <c r="R232" i="84"/>
  <c r="R231" i="84"/>
  <c r="R230" i="84"/>
  <c r="R229" i="84"/>
  <c r="R228" i="84"/>
  <c r="R227" i="84"/>
  <c r="R226" i="84"/>
  <c r="R225" i="84"/>
  <c r="R224" i="84"/>
  <c r="R223" i="84"/>
  <c r="R222" i="84"/>
  <c r="R221" i="84"/>
  <c r="R220" i="84"/>
  <c r="R219" i="84"/>
  <c r="R218" i="84"/>
  <c r="R217" i="84"/>
  <c r="R216" i="84"/>
  <c r="R215" i="84"/>
  <c r="R214" i="84"/>
  <c r="R213" i="84"/>
  <c r="R212" i="84"/>
  <c r="R211" i="84"/>
  <c r="R210" i="84"/>
  <c r="R209" i="84"/>
  <c r="R208" i="84"/>
  <c r="R206" i="84"/>
  <c r="R205" i="84"/>
  <c r="R204" i="84"/>
  <c r="R203" i="84"/>
  <c r="R202" i="84"/>
  <c r="R201" i="84"/>
  <c r="R200" i="84"/>
  <c r="R199" i="84"/>
  <c r="R198" i="84"/>
  <c r="R197" i="84"/>
  <c r="R196" i="84"/>
  <c r="R195" i="84"/>
  <c r="R194" i="84"/>
  <c r="R193" i="84"/>
  <c r="R192" i="84"/>
  <c r="R191" i="84"/>
  <c r="R185" i="84"/>
  <c r="R184" i="84"/>
  <c r="R183" i="84"/>
  <c r="R182" i="84"/>
  <c r="R181" i="84"/>
  <c r="R180" i="84"/>
  <c r="R179" i="84"/>
  <c r="R177" i="84"/>
  <c r="R175" i="84"/>
  <c r="R172" i="84"/>
  <c r="R171" i="84"/>
  <c r="R170" i="84"/>
  <c r="R169" i="84"/>
  <c r="R168" i="84"/>
  <c r="R167" i="84"/>
  <c r="R166" i="84"/>
  <c r="R165" i="84"/>
  <c r="R164" i="84"/>
  <c r="R163" i="84"/>
  <c r="R162" i="84"/>
  <c r="R161" i="84"/>
  <c r="R160" i="84"/>
  <c r="R159" i="84"/>
  <c r="R158" i="84"/>
  <c r="R157" i="84"/>
  <c r="R156" i="84"/>
  <c r="R155" i="84"/>
  <c r="R154" i="84"/>
  <c r="R153" i="84"/>
  <c r="R152" i="84"/>
  <c r="R151" i="84"/>
  <c r="R150" i="84"/>
  <c r="R149" i="84"/>
  <c r="R148" i="84"/>
  <c r="R147" i="84"/>
  <c r="R146" i="84"/>
  <c r="R145" i="84"/>
  <c r="R144" i="84"/>
  <c r="R143" i="84"/>
  <c r="R142" i="84"/>
  <c r="R141" i="84"/>
  <c r="R140" i="84"/>
  <c r="R139" i="84"/>
  <c r="R138" i="84"/>
  <c r="R133" i="84"/>
  <c r="R132" i="84"/>
  <c r="R131" i="84"/>
  <c r="R130" i="84"/>
  <c r="R128" i="84"/>
  <c r="R127" i="84"/>
  <c r="R126" i="84"/>
  <c r="R125" i="84"/>
  <c r="R123" i="84"/>
  <c r="R122" i="84"/>
  <c r="R121" i="84"/>
  <c r="R120" i="84"/>
  <c r="R119" i="84"/>
  <c r="R118" i="84"/>
  <c r="R117" i="84"/>
  <c r="R116" i="84"/>
  <c r="R115" i="84"/>
  <c r="R113" i="84"/>
  <c r="R112" i="84"/>
  <c r="R111" i="84"/>
  <c r="R110" i="84"/>
  <c r="R108" i="84"/>
  <c r="R107" i="84"/>
  <c r="R106" i="84"/>
  <c r="R98" i="84"/>
  <c r="R97" i="84"/>
  <c r="R96" i="84"/>
  <c r="R95" i="84"/>
  <c r="R93" i="84"/>
  <c r="R92" i="84"/>
  <c r="R91" i="84"/>
  <c r="R85" i="84"/>
  <c r="R84" i="84"/>
  <c r="R83" i="84"/>
  <c r="R81" i="84"/>
  <c r="R80" i="84"/>
  <c r="R79" i="84"/>
  <c r="R78" i="84"/>
  <c r="R77" i="84"/>
  <c r="R74" i="84"/>
  <c r="R73" i="84"/>
  <c r="R72" i="84"/>
  <c r="R71" i="84"/>
  <c r="R70" i="84"/>
  <c r="R69" i="84"/>
  <c r="R68" i="84"/>
  <c r="R67" i="84"/>
  <c r="R66" i="84"/>
  <c r="R65" i="84"/>
  <c r="R64" i="84"/>
  <c r="R63" i="84"/>
  <c r="R62" i="84"/>
  <c r="R61" i="84"/>
  <c r="R60" i="84"/>
  <c r="R59" i="84"/>
  <c r="R58" i="84"/>
  <c r="R57" i="84"/>
  <c r="R56" i="84"/>
  <c r="R55" i="84"/>
  <c r="R54" i="84"/>
  <c r="R53" i="84"/>
  <c r="R52" i="84"/>
  <c r="R51" i="84"/>
  <c r="R50" i="84"/>
  <c r="R49" i="84"/>
  <c r="R48" i="84"/>
  <c r="R47" i="84"/>
  <c r="R46" i="84"/>
  <c r="R44" i="84"/>
  <c r="R43" i="84"/>
  <c r="R42" i="84"/>
  <c r="R41" i="84"/>
  <c r="R40" i="84"/>
  <c r="R39" i="84"/>
  <c r="R37" i="84"/>
  <c r="R36" i="84"/>
  <c r="R35" i="84"/>
  <c r="R34" i="84"/>
  <c r="R33" i="84"/>
  <c r="R32" i="84"/>
  <c r="R31" i="84"/>
  <c r="R30" i="84"/>
  <c r="R29" i="84"/>
  <c r="R28" i="84"/>
  <c r="R27" i="84"/>
  <c r="R26" i="84"/>
  <c r="R25" i="84"/>
  <c r="R24" i="84"/>
  <c r="R23" i="84"/>
  <c r="R22" i="84"/>
  <c r="R21" i="84"/>
  <c r="R20" i="84"/>
  <c r="R19" i="84"/>
  <c r="R18" i="84"/>
  <c r="R17" i="84"/>
  <c r="R16" i="84"/>
  <c r="R15" i="84"/>
  <c r="R14" i="84"/>
  <c r="R13" i="84"/>
  <c r="R12" i="84"/>
  <c r="R11" i="84"/>
  <c r="R10" i="84"/>
  <c r="R9" i="84"/>
  <c r="R8" i="84"/>
  <c r="R7" i="84"/>
  <c r="R6" i="84"/>
  <c r="R5" i="84"/>
  <c r="S11" i="8"/>
  <c r="AB11" i="8"/>
  <c r="R86" i="83"/>
  <c r="R137" i="83"/>
  <c r="R176" i="83"/>
  <c r="R101" i="83"/>
  <c r="R100" i="83"/>
  <c r="R99" i="83"/>
  <c r="R90" i="83"/>
  <c r="R38" i="83"/>
  <c r="R89" i="83"/>
  <c r="R124" i="83"/>
  <c r="R76" i="83"/>
  <c r="R258" i="83"/>
  <c r="R256" i="83"/>
  <c r="R255" i="83"/>
  <c r="R254" i="83"/>
  <c r="R248" i="83"/>
  <c r="R234" i="83"/>
  <c r="R233" i="83"/>
  <c r="R232" i="83"/>
  <c r="R231" i="83"/>
  <c r="R230" i="83"/>
  <c r="R229" i="83"/>
  <c r="R228" i="83"/>
  <c r="R227" i="83"/>
  <c r="R226" i="83"/>
  <c r="R225" i="83"/>
  <c r="R224" i="83"/>
  <c r="R223" i="83"/>
  <c r="R222" i="83"/>
  <c r="R221" i="83"/>
  <c r="R220" i="83"/>
  <c r="R219" i="83"/>
  <c r="R218" i="83"/>
  <c r="R217" i="83"/>
  <c r="R216" i="83"/>
  <c r="R215" i="83"/>
  <c r="R214" i="83"/>
  <c r="R213" i="83"/>
  <c r="R212" i="83"/>
  <c r="R211" i="83"/>
  <c r="R210" i="83"/>
  <c r="R209" i="83"/>
  <c r="R208" i="83"/>
  <c r="R206" i="83"/>
  <c r="R205" i="83"/>
  <c r="R204" i="83"/>
  <c r="R203" i="83"/>
  <c r="R202" i="83"/>
  <c r="R201" i="83"/>
  <c r="R200" i="83"/>
  <c r="R199" i="83"/>
  <c r="R198" i="83"/>
  <c r="R197" i="83"/>
  <c r="R196" i="83"/>
  <c r="R195" i="83"/>
  <c r="R194" i="83"/>
  <c r="R193" i="83"/>
  <c r="R192" i="83"/>
  <c r="R191" i="83"/>
  <c r="R185" i="83"/>
  <c r="R184" i="83"/>
  <c r="R183" i="83"/>
  <c r="R182" i="83"/>
  <c r="R181" i="83"/>
  <c r="R180" i="83"/>
  <c r="R179" i="83"/>
  <c r="R177" i="83"/>
  <c r="R175" i="83"/>
  <c r="R172" i="83"/>
  <c r="R171" i="83"/>
  <c r="R170" i="83"/>
  <c r="R169" i="83"/>
  <c r="R168" i="83"/>
  <c r="R167" i="83"/>
  <c r="R166" i="83"/>
  <c r="R165" i="83"/>
  <c r="R164" i="83"/>
  <c r="R163" i="83"/>
  <c r="R162" i="83"/>
  <c r="R161" i="83"/>
  <c r="R160" i="83"/>
  <c r="R159" i="83"/>
  <c r="R158" i="83"/>
  <c r="R157" i="83"/>
  <c r="R156" i="83"/>
  <c r="R155" i="83"/>
  <c r="R154" i="83"/>
  <c r="R153" i="83"/>
  <c r="R152" i="83"/>
  <c r="R151" i="83"/>
  <c r="R150" i="83"/>
  <c r="R149" i="83"/>
  <c r="R148" i="83"/>
  <c r="R147" i="83"/>
  <c r="R146" i="83"/>
  <c r="R145" i="83"/>
  <c r="R144" i="83"/>
  <c r="R143" i="83"/>
  <c r="R142" i="83"/>
  <c r="R141" i="83"/>
  <c r="R140" i="83"/>
  <c r="R139" i="83"/>
  <c r="R138" i="83"/>
  <c r="R133" i="83"/>
  <c r="R132" i="83"/>
  <c r="R131" i="83"/>
  <c r="R130" i="83"/>
  <c r="R128" i="83"/>
  <c r="R127" i="83"/>
  <c r="R126" i="83"/>
  <c r="R125" i="83"/>
  <c r="R123" i="83"/>
  <c r="R122" i="83"/>
  <c r="R121" i="83"/>
  <c r="R120" i="83"/>
  <c r="R119" i="83"/>
  <c r="R118" i="83"/>
  <c r="R117" i="83"/>
  <c r="R116" i="83"/>
  <c r="R115" i="83"/>
  <c r="R113" i="83"/>
  <c r="R112" i="83"/>
  <c r="R111" i="83"/>
  <c r="R110" i="83"/>
  <c r="R108" i="83"/>
  <c r="R107" i="83"/>
  <c r="R106" i="83"/>
  <c r="R98" i="83"/>
  <c r="R97" i="83"/>
  <c r="R96" i="83"/>
  <c r="R95" i="83"/>
  <c r="R93" i="83"/>
  <c r="R92" i="83"/>
  <c r="R91" i="83"/>
  <c r="R85" i="83"/>
  <c r="R84" i="83"/>
  <c r="R83" i="83"/>
  <c r="R81" i="83"/>
  <c r="R80" i="83"/>
  <c r="R79" i="83"/>
  <c r="R78" i="83"/>
  <c r="R77" i="83"/>
  <c r="R74" i="83"/>
  <c r="R73" i="83"/>
  <c r="R72" i="83"/>
  <c r="R71" i="83"/>
  <c r="R70" i="83"/>
  <c r="R69" i="83"/>
  <c r="R68" i="83"/>
  <c r="R67" i="83"/>
  <c r="R66" i="83"/>
  <c r="R65" i="83"/>
  <c r="R64" i="83"/>
  <c r="R63" i="83"/>
  <c r="R62" i="83"/>
  <c r="R61" i="83"/>
  <c r="R60" i="83"/>
  <c r="R59" i="83"/>
  <c r="R58" i="83"/>
  <c r="R57" i="83"/>
  <c r="R56" i="83"/>
  <c r="R55" i="83"/>
  <c r="R54" i="83"/>
  <c r="R53" i="83"/>
  <c r="R52" i="83"/>
  <c r="R51" i="83"/>
  <c r="R50" i="83"/>
  <c r="R49" i="83"/>
  <c r="R48" i="83"/>
  <c r="R47" i="83"/>
  <c r="R46" i="83"/>
  <c r="R44" i="83"/>
  <c r="R43" i="83"/>
  <c r="R42" i="83"/>
  <c r="R41" i="83"/>
  <c r="R40" i="83"/>
  <c r="R39" i="83"/>
  <c r="R37" i="83"/>
  <c r="R36" i="83"/>
  <c r="R35" i="83"/>
  <c r="R34" i="83"/>
  <c r="R33" i="83"/>
  <c r="R32" i="83"/>
  <c r="R31" i="83"/>
  <c r="R30" i="83"/>
  <c r="R29" i="83"/>
  <c r="R28" i="83"/>
  <c r="R27" i="83"/>
  <c r="R26" i="83"/>
  <c r="R25" i="83"/>
  <c r="R24" i="83"/>
  <c r="R23" i="83"/>
  <c r="R22" i="83"/>
  <c r="R21" i="83"/>
  <c r="R20" i="83"/>
  <c r="R19" i="83"/>
  <c r="R18" i="83"/>
  <c r="R17" i="83"/>
  <c r="R16" i="83"/>
  <c r="R15" i="83"/>
  <c r="R14" i="83"/>
  <c r="R13" i="83"/>
  <c r="R12" i="83"/>
  <c r="R11" i="83"/>
  <c r="R10" i="83"/>
  <c r="R9" i="83"/>
  <c r="R8" i="83"/>
  <c r="R7" i="83"/>
  <c r="R6" i="83"/>
  <c r="R5" i="83"/>
  <c r="S10" i="8"/>
  <c r="W10" i="8"/>
  <c r="AB10" i="8" s="1"/>
  <c r="R86" i="82"/>
  <c r="R137" i="82"/>
  <c r="R176" i="82"/>
  <c r="R101" i="82"/>
  <c r="R100" i="82"/>
  <c r="R99" i="82"/>
  <c r="R90" i="82"/>
  <c r="R38" i="82"/>
  <c r="R89" i="82"/>
  <c r="R124" i="82"/>
  <c r="R76" i="82"/>
  <c r="R258" i="82"/>
  <c r="R256" i="82"/>
  <c r="R255" i="82"/>
  <c r="R254" i="82"/>
  <c r="R248" i="82"/>
  <c r="R234" i="82"/>
  <c r="R233" i="82"/>
  <c r="R232" i="82"/>
  <c r="R231" i="82"/>
  <c r="R230" i="82"/>
  <c r="R229" i="82"/>
  <c r="R228" i="82"/>
  <c r="R227" i="82"/>
  <c r="R226" i="82"/>
  <c r="R225" i="82"/>
  <c r="R224" i="82"/>
  <c r="R223" i="82"/>
  <c r="R222" i="82"/>
  <c r="R221" i="82"/>
  <c r="R220" i="82"/>
  <c r="R219" i="82"/>
  <c r="R218" i="82"/>
  <c r="R217" i="82"/>
  <c r="R216" i="82"/>
  <c r="R215" i="82"/>
  <c r="R214" i="82"/>
  <c r="R213" i="82"/>
  <c r="R212" i="82"/>
  <c r="R211" i="82"/>
  <c r="R210" i="82"/>
  <c r="R209" i="82"/>
  <c r="R208" i="82"/>
  <c r="R206" i="82"/>
  <c r="R205" i="82"/>
  <c r="R204" i="82"/>
  <c r="R203" i="82"/>
  <c r="R202" i="82"/>
  <c r="R201" i="82"/>
  <c r="R200" i="82"/>
  <c r="R199" i="82"/>
  <c r="R198" i="82"/>
  <c r="R197" i="82"/>
  <c r="R196" i="82"/>
  <c r="R195" i="82"/>
  <c r="R194" i="82"/>
  <c r="R193" i="82"/>
  <c r="R192" i="82"/>
  <c r="R191" i="82"/>
  <c r="R185" i="82"/>
  <c r="R184" i="82"/>
  <c r="R183" i="82"/>
  <c r="R182" i="82"/>
  <c r="R181" i="82"/>
  <c r="R180" i="82"/>
  <c r="R179" i="82"/>
  <c r="R177" i="82"/>
  <c r="R175" i="82"/>
  <c r="R172" i="82"/>
  <c r="R171" i="82"/>
  <c r="R170" i="82"/>
  <c r="R169" i="82"/>
  <c r="R168" i="82"/>
  <c r="R167" i="82"/>
  <c r="R166" i="82"/>
  <c r="R165" i="82"/>
  <c r="R164" i="82"/>
  <c r="R163" i="82"/>
  <c r="R162" i="82"/>
  <c r="R161" i="82"/>
  <c r="R160" i="82"/>
  <c r="R159" i="82"/>
  <c r="R158" i="82"/>
  <c r="R157" i="82"/>
  <c r="R156" i="82"/>
  <c r="R155" i="82"/>
  <c r="R154" i="82"/>
  <c r="R153" i="82"/>
  <c r="R152" i="82"/>
  <c r="R151" i="82"/>
  <c r="R150" i="82"/>
  <c r="R149" i="82"/>
  <c r="R148" i="82"/>
  <c r="R147" i="82"/>
  <c r="R146" i="82"/>
  <c r="R145" i="82"/>
  <c r="R144" i="82"/>
  <c r="R143" i="82"/>
  <c r="R142" i="82"/>
  <c r="R141" i="82"/>
  <c r="R140" i="82"/>
  <c r="R139" i="82"/>
  <c r="R138" i="82"/>
  <c r="R133" i="82"/>
  <c r="R132" i="82"/>
  <c r="R131" i="82"/>
  <c r="R130" i="82"/>
  <c r="R128" i="82"/>
  <c r="R127" i="82"/>
  <c r="R126" i="82"/>
  <c r="R125" i="82"/>
  <c r="R123" i="82"/>
  <c r="R122" i="82"/>
  <c r="R121" i="82"/>
  <c r="R120" i="82"/>
  <c r="R119" i="82"/>
  <c r="R118" i="82"/>
  <c r="R117" i="82"/>
  <c r="R116" i="82"/>
  <c r="R115" i="82"/>
  <c r="R113" i="82"/>
  <c r="R112" i="82"/>
  <c r="R111" i="82"/>
  <c r="R110" i="82"/>
  <c r="R108" i="82"/>
  <c r="R107" i="82"/>
  <c r="R106" i="82"/>
  <c r="R98" i="82"/>
  <c r="R97" i="82"/>
  <c r="R96" i="82"/>
  <c r="R95" i="82"/>
  <c r="R93" i="82"/>
  <c r="R92" i="82"/>
  <c r="R91" i="82"/>
  <c r="R85" i="82"/>
  <c r="R84" i="82"/>
  <c r="R83" i="82"/>
  <c r="R81" i="82"/>
  <c r="R80" i="82"/>
  <c r="R79" i="82"/>
  <c r="R78" i="82"/>
  <c r="R77" i="82"/>
  <c r="R74" i="82"/>
  <c r="R73" i="82"/>
  <c r="R72" i="82"/>
  <c r="R71" i="82"/>
  <c r="R70" i="82"/>
  <c r="R69" i="82"/>
  <c r="R68" i="82"/>
  <c r="R67" i="82"/>
  <c r="R66" i="82"/>
  <c r="R65" i="82"/>
  <c r="R64" i="82"/>
  <c r="R63" i="82"/>
  <c r="R62" i="82"/>
  <c r="R61" i="82"/>
  <c r="R60" i="82"/>
  <c r="R59" i="82"/>
  <c r="R58" i="82"/>
  <c r="R57" i="82"/>
  <c r="R56" i="82"/>
  <c r="R55" i="82"/>
  <c r="R54" i="82"/>
  <c r="R53" i="82"/>
  <c r="R52" i="82"/>
  <c r="R51" i="82"/>
  <c r="R50" i="82"/>
  <c r="R49" i="82"/>
  <c r="R48" i="82"/>
  <c r="R47" i="82"/>
  <c r="R46" i="82"/>
  <c r="R44" i="82"/>
  <c r="R43" i="82"/>
  <c r="R42" i="82"/>
  <c r="R41" i="82"/>
  <c r="R40" i="82"/>
  <c r="R39" i="82"/>
  <c r="R37" i="82"/>
  <c r="R36" i="82"/>
  <c r="R35" i="82"/>
  <c r="R34" i="82"/>
  <c r="R33" i="82"/>
  <c r="R32" i="82"/>
  <c r="R31" i="82"/>
  <c r="R30" i="82"/>
  <c r="R29" i="82"/>
  <c r="R28" i="82"/>
  <c r="R27" i="82"/>
  <c r="R26" i="82"/>
  <c r="R25" i="82"/>
  <c r="R24" i="82"/>
  <c r="R23" i="82"/>
  <c r="R22" i="82"/>
  <c r="R21" i="82"/>
  <c r="R20" i="82"/>
  <c r="R19" i="82"/>
  <c r="R18" i="82"/>
  <c r="R17" i="82"/>
  <c r="R16" i="82"/>
  <c r="R15" i="82"/>
  <c r="R14" i="82"/>
  <c r="R13" i="82"/>
  <c r="R12" i="82"/>
  <c r="R11" i="82"/>
  <c r="R10" i="82"/>
  <c r="R9" i="82"/>
  <c r="R8" i="82"/>
  <c r="R7" i="82"/>
  <c r="R6" i="82"/>
  <c r="R5" i="82"/>
  <c r="S9" i="8"/>
  <c r="W9" i="8"/>
  <c r="AB9" i="8" s="1"/>
  <c r="R86" i="81"/>
  <c r="R137" i="81"/>
  <c r="R176" i="81"/>
  <c r="R101" i="81"/>
  <c r="R100" i="81"/>
  <c r="R99" i="81"/>
  <c r="R90" i="81"/>
  <c r="R38" i="81"/>
  <c r="R89" i="81"/>
  <c r="R124" i="81"/>
  <c r="R76" i="81"/>
  <c r="R258" i="81"/>
  <c r="R256" i="81"/>
  <c r="R255" i="81"/>
  <c r="R254" i="81"/>
  <c r="R248" i="81"/>
  <c r="R234" i="81"/>
  <c r="R233" i="81"/>
  <c r="R232" i="81"/>
  <c r="R231" i="81"/>
  <c r="R230" i="81"/>
  <c r="R229" i="81"/>
  <c r="R228" i="81"/>
  <c r="R227" i="81"/>
  <c r="R226" i="81"/>
  <c r="R225" i="81"/>
  <c r="R224" i="81"/>
  <c r="R223" i="81"/>
  <c r="R222" i="81"/>
  <c r="R221" i="81"/>
  <c r="R220" i="81"/>
  <c r="R219" i="81"/>
  <c r="R218" i="81"/>
  <c r="R217" i="81"/>
  <c r="R216" i="81"/>
  <c r="R215" i="81"/>
  <c r="R214" i="81"/>
  <c r="R213" i="81"/>
  <c r="R212" i="81"/>
  <c r="R211" i="81"/>
  <c r="R210" i="81"/>
  <c r="R209" i="81"/>
  <c r="R208" i="81"/>
  <c r="R206" i="81"/>
  <c r="R205" i="81"/>
  <c r="R204" i="81"/>
  <c r="R203" i="81"/>
  <c r="R202" i="81"/>
  <c r="R201" i="81"/>
  <c r="R200" i="81"/>
  <c r="R199" i="81"/>
  <c r="R198" i="81"/>
  <c r="R197" i="81"/>
  <c r="R196" i="81"/>
  <c r="R195" i="81"/>
  <c r="R194" i="81"/>
  <c r="R193" i="81"/>
  <c r="R192" i="81"/>
  <c r="R191" i="81"/>
  <c r="R185" i="81"/>
  <c r="R184" i="81"/>
  <c r="R183" i="81"/>
  <c r="R182" i="81"/>
  <c r="R181" i="81"/>
  <c r="R180" i="81"/>
  <c r="R179" i="81"/>
  <c r="R177" i="81"/>
  <c r="R175" i="81"/>
  <c r="R172" i="81"/>
  <c r="R171" i="81"/>
  <c r="R170" i="81"/>
  <c r="R169" i="81"/>
  <c r="R168" i="81"/>
  <c r="R167" i="81"/>
  <c r="R166" i="81"/>
  <c r="R165" i="81"/>
  <c r="R164" i="81"/>
  <c r="R163" i="81"/>
  <c r="R162" i="81"/>
  <c r="R161" i="81"/>
  <c r="R160" i="81"/>
  <c r="R159" i="81"/>
  <c r="R158" i="81"/>
  <c r="R157" i="81"/>
  <c r="R156" i="81"/>
  <c r="R155" i="81"/>
  <c r="R154" i="81"/>
  <c r="R153" i="81"/>
  <c r="R152" i="81"/>
  <c r="R151" i="81"/>
  <c r="R150" i="81"/>
  <c r="R149" i="81"/>
  <c r="R148" i="81"/>
  <c r="R147" i="81"/>
  <c r="R146" i="81"/>
  <c r="R145" i="81"/>
  <c r="R144" i="81"/>
  <c r="R143" i="81"/>
  <c r="R142" i="81"/>
  <c r="R141" i="81"/>
  <c r="R140" i="81"/>
  <c r="R139" i="81"/>
  <c r="R138" i="81"/>
  <c r="R133" i="81"/>
  <c r="R132" i="81"/>
  <c r="R131" i="81"/>
  <c r="R130" i="81"/>
  <c r="R128" i="81"/>
  <c r="R127" i="81"/>
  <c r="R126" i="81"/>
  <c r="R125" i="81"/>
  <c r="R123" i="81"/>
  <c r="R122" i="81"/>
  <c r="R121" i="81"/>
  <c r="R120" i="81"/>
  <c r="R119" i="81"/>
  <c r="R118" i="81"/>
  <c r="R117" i="81"/>
  <c r="R116" i="81"/>
  <c r="R115" i="81"/>
  <c r="R113" i="81"/>
  <c r="R112" i="81"/>
  <c r="R111" i="81"/>
  <c r="R110" i="81"/>
  <c r="R108" i="81"/>
  <c r="R107" i="81"/>
  <c r="R106" i="81"/>
  <c r="R98" i="81"/>
  <c r="R97" i="81"/>
  <c r="R96" i="81"/>
  <c r="R95" i="81"/>
  <c r="R93" i="81"/>
  <c r="R92" i="81"/>
  <c r="R91" i="81"/>
  <c r="R85" i="81"/>
  <c r="R84" i="81"/>
  <c r="R83" i="81"/>
  <c r="R81" i="81"/>
  <c r="R80" i="81"/>
  <c r="R79" i="81"/>
  <c r="R78" i="81"/>
  <c r="R77" i="81"/>
  <c r="R74" i="81"/>
  <c r="R73" i="81"/>
  <c r="R72" i="81"/>
  <c r="R71" i="81"/>
  <c r="R70" i="81"/>
  <c r="R69" i="81"/>
  <c r="R68" i="81"/>
  <c r="R67" i="81"/>
  <c r="R66" i="81"/>
  <c r="R65" i="81"/>
  <c r="R64" i="81"/>
  <c r="R63" i="81"/>
  <c r="R62" i="81"/>
  <c r="R61" i="81"/>
  <c r="R60" i="81"/>
  <c r="R59" i="81"/>
  <c r="R58" i="81"/>
  <c r="R57" i="81"/>
  <c r="R56" i="81"/>
  <c r="R55" i="81"/>
  <c r="R54" i="81"/>
  <c r="R53" i="81"/>
  <c r="R52" i="81"/>
  <c r="R51" i="81"/>
  <c r="R50" i="81"/>
  <c r="R49" i="81"/>
  <c r="R48" i="81"/>
  <c r="R47" i="81"/>
  <c r="R46" i="81"/>
  <c r="R44" i="81"/>
  <c r="R43" i="81"/>
  <c r="R42" i="81"/>
  <c r="R41" i="81"/>
  <c r="R40" i="81"/>
  <c r="R39" i="81"/>
  <c r="R37" i="81"/>
  <c r="R36" i="81"/>
  <c r="R35" i="81"/>
  <c r="R34" i="81"/>
  <c r="R33" i="81"/>
  <c r="R32" i="81"/>
  <c r="R31" i="81"/>
  <c r="R30" i="81"/>
  <c r="R29" i="81"/>
  <c r="R28" i="81"/>
  <c r="R27" i="81"/>
  <c r="R26" i="81"/>
  <c r="R25" i="81"/>
  <c r="R24" i="81"/>
  <c r="R23" i="81"/>
  <c r="R22" i="81"/>
  <c r="R21" i="81"/>
  <c r="R20" i="81"/>
  <c r="R19" i="81"/>
  <c r="R18" i="81"/>
  <c r="R17" i="81"/>
  <c r="R16" i="81"/>
  <c r="R15" i="81"/>
  <c r="R14" i="81"/>
  <c r="R13" i="81"/>
  <c r="R12" i="81"/>
  <c r="R11" i="81"/>
  <c r="R10" i="81"/>
  <c r="R9" i="81"/>
  <c r="R8" i="81"/>
  <c r="R7" i="81"/>
  <c r="R6" i="81"/>
  <c r="R5" i="81"/>
  <c r="S8" i="8"/>
  <c r="W8" i="8"/>
  <c r="AB8" i="8" s="1"/>
  <c r="R86" i="80"/>
  <c r="R137" i="80"/>
  <c r="R176" i="80"/>
  <c r="R101" i="80"/>
  <c r="R100" i="80"/>
  <c r="R99" i="80"/>
  <c r="R90" i="80"/>
  <c r="R38" i="80"/>
  <c r="R89" i="80"/>
  <c r="R124" i="80"/>
  <c r="R76" i="80"/>
  <c r="R258" i="80"/>
  <c r="R256" i="80"/>
  <c r="R255" i="80"/>
  <c r="R254" i="80"/>
  <c r="R248" i="80"/>
  <c r="R234" i="80"/>
  <c r="R233" i="80"/>
  <c r="R232" i="80"/>
  <c r="R231" i="80"/>
  <c r="R230" i="80"/>
  <c r="R229" i="80"/>
  <c r="R228" i="80"/>
  <c r="R227" i="80"/>
  <c r="R226" i="80"/>
  <c r="R225" i="80"/>
  <c r="R224" i="80"/>
  <c r="R223" i="80"/>
  <c r="R222" i="80"/>
  <c r="R221" i="80"/>
  <c r="R220" i="80"/>
  <c r="R219" i="80"/>
  <c r="R218" i="80"/>
  <c r="R217" i="80"/>
  <c r="R216" i="80"/>
  <c r="R215" i="80"/>
  <c r="R214" i="80"/>
  <c r="R213" i="80"/>
  <c r="R212" i="80"/>
  <c r="R211" i="80"/>
  <c r="R210" i="80"/>
  <c r="R209" i="80"/>
  <c r="R208" i="80"/>
  <c r="R206" i="80"/>
  <c r="R205" i="80"/>
  <c r="R204" i="80"/>
  <c r="R203" i="80"/>
  <c r="R202" i="80"/>
  <c r="R201" i="80"/>
  <c r="R200" i="80"/>
  <c r="R199" i="80"/>
  <c r="R198" i="80"/>
  <c r="R197" i="80"/>
  <c r="R196" i="80"/>
  <c r="R195" i="80"/>
  <c r="R194" i="80"/>
  <c r="R193" i="80"/>
  <c r="R192" i="80"/>
  <c r="R191" i="80"/>
  <c r="R185" i="80"/>
  <c r="R184" i="80"/>
  <c r="R183" i="80"/>
  <c r="R182" i="80"/>
  <c r="R181" i="80"/>
  <c r="R180" i="80"/>
  <c r="R179" i="80"/>
  <c r="R177" i="80"/>
  <c r="R175" i="80"/>
  <c r="R172" i="80"/>
  <c r="R171" i="80"/>
  <c r="R170" i="80"/>
  <c r="R169" i="80"/>
  <c r="R168" i="80"/>
  <c r="R167" i="80"/>
  <c r="R166" i="80"/>
  <c r="R165" i="80"/>
  <c r="R164" i="80"/>
  <c r="R163" i="80"/>
  <c r="R162" i="80"/>
  <c r="R161" i="80"/>
  <c r="R160" i="80"/>
  <c r="R159" i="80"/>
  <c r="R158" i="80"/>
  <c r="R157" i="80"/>
  <c r="R156" i="80"/>
  <c r="R155" i="80"/>
  <c r="R154" i="80"/>
  <c r="R153" i="80"/>
  <c r="R152" i="80"/>
  <c r="R151" i="80"/>
  <c r="R150" i="80"/>
  <c r="R149" i="80"/>
  <c r="R148" i="80"/>
  <c r="R147" i="80"/>
  <c r="R146" i="80"/>
  <c r="R145" i="80"/>
  <c r="R144" i="80"/>
  <c r="R143" i="80"/>
  <c r="R142" i="80"/>
  <c r="R141" i="80"/>
  <c r="R140" i="80"/>
  <c r="R139" i="80"/>
  <c r="R138" i="80"/>
  <c r="R133" i="80"/>
  <c r="R132" i="80"/>
  <c r="R131" i="80"/>
  <c r="R130" i="80"/>
  <c r="R128" i="80"/>
  <c r="R127" i="80"/>
  <c r="R126" i="80"/>
  <c r="R125" i="80"/>
  <c r="R123" i="80"/>
  <c r="R122" i="80"/>
  <c r="R121" i="80"/>
  <c r="R120" i="80"/>
  <c r="R119" i="80"/>
  <c r="R118" i="80"/>
  <c r="R117" i="80"/>
  <c r="R116" i="80"/>
  <c r="R115" i="80"/>
  <c r="R113" i="80"/>
  <c r="R112" i="80"/>
  <c r="R111" i="80"/>
  <c r="R110" i="80"/>
  <c r="R108" i="80"/>
  <c r="R107" i="80"/>
  <c r="R106" i="80"/>
  <c r="R98" i="80"/>
  <c r="R97" i="80"/>
  <c r="R96" i="80"/>
  <c r="R95" i="80"/>
  <c r="R93" i="80"/>
  <c r="R92" i="80"/>
  <c r="R91" i="80"/>
  <c r="R85" i="80"/>
  <c r="R84" i="80"/>
  <c r="R83" i="80"/>
  <c r="R81" i="80"/>
  <c r="R80" i="80"/>
  <c r="R79" i="80"/>
  <c r="R78" i="80"/>
  <c r="R77" i="80"/>
  <c r="R74" i="80"/>
  <c r="R73" i="80"/>
  <c r="R72" i="80"/>
  <c r="R71" i="80"/>
  <c r="R70" i="80"/>
  <c r="R69" i="80"/>
  <c r="R68" i="80"/>
  <c r="R67" i="80"/>
  <c r="R66" i="80"/>
  <c r="R65" i="80"/>
  <c r="R64" i="80"/>
  <c r="R63" i="80"/>
  <c r="R62" i="80"/>
  <c r="R61" i="80"/>
  <c r="R60" i="80"/>
  <c r="R59" i="80"/>
  <c r="R58" i="80"/>
  <c r="R57" i="80"/>
  <c r="R56" i="80"/>
  <c r="R55" i="80"/>
  <c r="R54" i="80"/>
  <c r="R53" i="80"/>
  <c r="R52" i="80"/>
  <c r="R51" i="80"/>
  <c r="R50" i="80"/>
  <c r="R49" i="80"/>
  <c r="R48" i="80"/>
  <c r="R47" i="80"/>
  <c r="R46" i="80"/>
  <c r="R44" i="80"/>
  <c r="R43" i="80"/>
  <c r="R42" i="80"/>
  <c r="R41" i="80"/>
  <c r="R40" i="80"/>
  <c r="R39" i="80"/>
  <c r="R37" i="80"/>
  <c r="R36" i="80"/>
  <c r="R35" i="80"/>
  <c r="R34" i="80"/>
  <c r="R33" i="80"/>
  <c r="R32" i="80"/>
  <c r="R31" i="80"/>
  <c r="R30" i="80"/>
  <c r="R29" i="80"/>
  <c r="R28" i="80"/>
  <c r="R27" i="80"/>
  <c r="R26" i="80"/>
  <c r="R25" i="80"/>
  <c r="R24" i="80"/>
  <c r="R23" i="80"/>
  <c r="R22" i="80"/>
  <c r="R21" i="80"/>
  <c r="R20" i="80"/>
  <c r="R19" i="80"/>
  <c r="R18" i="80"/>
  <c r="R17" i="80"/>
  <c r="R16" i="80"/>
  <c r="R15" i="80"/>
  <c r="R14" i="80"/>
  <c r="R13" i="80"/>
  <c r="R12" i="80"/>
  <c r="R11" i="80"/>
  <c r="R10" i="80"/>
  <c r="R9" i="80"/>
  <c r="R8" i="80"/>
  <c r="R7" i="80"/>
  <c r="R6" i="80"/>
  <c r="R5" i="80"/>
  <c r="S7" i="8"/>
  <c r="R86" i="79"/>
  <c r="R137" i="79"/>
  <c r="R176" i="79"/>
  <c r="R101" i="79"/>
  <c r="R100" i="79"/>
  <c r="R99" i="79"/>
  <c r="R90" i="79"/>
  <c r="R38" i="79"/>
  <c r="R89" i="79"/>
  <c r="R124" i="79"/>
  <c r="R76" i="79"/>
  <c r="R258" i="79"/>
  <c r="R256" i="79"/>
  <c r="R255" i="79"/>
  <c r="R254" i="79"/>
  <c r="R248" i="79"/>
  <c r="R234" i="79"/>
  <c r="R233" i="79"/>
  <c r="R232" i="79"/>
  <c r="R231" i="79"/>
  <c r="R230" i="79"/>
  <c r="R229" i="79"/>
  <c r="R228" i="79"/>
  <c r="R227" i="79"/>
  <c r="R226" i="79"/>
  <c r="R225" i="79"/>
  <c r="R224" i="79"/>
  <c r="R223" i="79"/>
  <c r="R222" i="79"/>
  <c r="R221" i="79"/>
  <c r="R220" i="79"/>
  <c r="R219" i="79"/>
  <c r="R218" i="79"/>
  <c r="R217" i="79"/>
  <c r="R216" i="79"/>
  <c r="R215" i="79"/>
  <c r="R214" i="79"/>
  <c r="R213" i="79"/>
  <c r="R212" i="79"/>
  <c r="R211" i="79"/>
  <c r="R210" i="79"/>
  <c r="R209" i="79"/>
  <c r="R208" i="79"/>
  <c r="R206" i="79"/>
  <c r="R205" i="79"/>
  <c r="R204" i="79"/>
  <c r="R203" i="79"/>
  <c r="R202" i="79"/>
  <c r="R201" i="79"/>
  <c r="R200" i="79"/>
  <c r="R199" i="79"/>
  <c r="R198" i="79"/>
  <c r="R197" i="79"/>
  <c r="R196" i="79"/>
  <c r="R195" i="79"/>
  <c r="R194" i="79"/>
  <c r="R193" i="79"/>
  <c r="R192" i="79"/>
  <c r="R191" i="79"/>
  <c r="R185" i="79"/>
  <c r="R184" i="79"/>
  <c r="R183" i="79"/>
  <c r="R182" i="79"/>
  <c r="R181" i="79"/>
  <c r="R180" i="79"/>
  <c r="R179" i="79"/>
  <c r="R177" i="79"/>
  <c r="R175" i="79"/>
  <c r="R172" i="79"/>
  <c r="R171" i="79"/>
  <c r="R170" i="79"/>
  <c r="R169" i="79"/>
  <c r="R168" i="79"/>
  <c r="R167" i="79"/>
  <c r="R166" i="79"/>
  <c r="R165" i="79"/>
  <c r="R164" i="79"/>
  <c r="R163" i="79"/>
  <c r="R162" i="79"/>
  <c r="R161" i="79"/>
  <c r="R160" i="79"/>
  <c r="R159" i="79"/>
  <c r="R158" i="79"/>
  <c r="R157" i="79"/>
  <c r="R156" i="79"/>
  <c r="R155" i="79"/>
  <c r="R154" i="79"/>
  <c r="R153" i="79"/>
  <c r="R152" i="79"/>
  <c r="R151" i="79"/>
  <c r="R150" i="79"/>
  <c r="R149" i="79"/>
  <c r="R148" i="79"/>
  <c r="R147" i="79"/>
  <c r="R146" i="79"/>
  <c r="R145" i="79"/>
  <c r="R144" i="79"/>
  <c r="R143" i="79"/>
  <c r="R142" i="79"/>
  <c r="R141" i="79"/>
  <c r="R140" i="79"/>
  <c r="R139" i="79"/>
  <c r="R138" i="79"/>
  <c r="R133" i="79"/>
  <c r="R132" i="79"/>
  <c r="R131" i="79"/>
  <c r="R130" i="79"/>
  <c r="R128" i="79"/>
  <c r="R127" i="79"/>
  <c r="R126" i="79"/>
  <c r="R125" i="79"/>
  <c r="R123" i="79"/>
  <c r="R122" i="79"/>
  <c r="R121" i="79"/>
  <c r="R120" i="79"/>
  <c r="R119" i="79"/>
  <c r="R118" i="79"/>
  <c r="R117" i="79"/>
  <c r="R116" i="79"/>
  <c r="R115" i="79"/>
  <c r="R113" i="79"/>
  <c r="R112" i="79"/>
  <c r="R111" i="79"/>
  <c r="R110" i="79"/>
  <c r="R108" i="79"/>
  <c r="R107" i="79"/>
  <c r="R106" i="79"/>
  <c r="R98" i="79"/>
  <c r="R97" i="79"/>
  <c r="R96" i="79"/>
  <c r="R95" i="79"/>
  <c r="R93" i="79"/>
  <c r="R92" i="79"/>
  <c r="R91" i="79"/>
  <c r="R85" i="79"/>
  <c r="R84" i="79"/>
  <c r="R83" i="79"/>
  <c r="R81" i="79"/>
  <c r="R80" i="79"/>
  <c r="R79" i="79"/>
  <c r="R78" i="79"/>
  <c r="R77" i="79"/>
  <c r="R74" i="79"/>
  <c r="R73" i="79"/>
  <c r="R72" i="79"/>
  <c r="R71" i="79"/>
  <c r="R70" i="79"/>
  <c r="R69" i="79"/>
  <c r="R68" i="79"/>
  <c r="R67" i="79"/>
  <c r="R66" i="79"/>
  <c r="R65" i="79"/>
  <c r="R64" i="79"/>
  <c r="R63" i="79"/>
  <c r="R62" i="79"/>
  <c r="R61" i="79"/>
  <c r="R60" i="79"/>
  <c r="R59" i="79"/>
  <c r="R58" i="79"/>
  <c r="R57" i="79"/>
  <c r="R56" i="79"/>
  <c r="R55" i="79"/>
  <c r="R54" i="79"/>
  <c r="R53" i="79"/>
  <c r="R52" i="79"/>
  <c r="R51" i="79"/>
  <c r="R50" i="79"/>
  <c r="R49" i="79"/>
  <c r="R48" i="79"/>
  <c r="R47" i="79"/>
  <c r="R46" i="79"/>
  <c r="R44" i="79"/>
  <c r="R43" i="79"/>
  <c r="R42" i="79"/>
  <c r="R41" i="79"/>
  <c r="R40" i="79"/>
  <c r="R39" i="79"/>
  <c r="R37" i="79"/>
  <c r="R36" i="79"/>
  <c r="R35" i="79"/>
  <c r="R34" i="79"/>
  <c r="R33" i="79"/>
  <c r="R32" i="79"/>
  <c r="R31" i="79"/>
  <c r="R30" i="79"/>
  <c r="R29" i="79"/>
  <c r="R28" i="79"/>
  <c r="R27" i="79"/>
  <c r="R26" i="79"/>
  <c r="R25" i="79"/>
  <c r="R24" i="79"/>
  <c r="R23" i="79"/>
  <c r="R22" i="79"/>
  <c r="R21" i="79"/>
  <c r="R20" i="79"/>
  <c r="R19" i="79"/>
  <c r="R18" i="79"/>
  <c r="R17" i="79"/>
  <c r="R16" i="79"/>
  <c r="R15" i="79"/>
  <c r="R14" i="79"/>
  <c r="R13" i="79"/>
  <c r="R12" i="79"/>
  <c r="R11" i="79"/>
  <c r="R10" i="79"/>
  <c r="R9" i="79"/>
  <c r="R8" i="79"/>
  <c r="R7" i="79"/>
  <c r="R6" i="79"/>
  <c r="R5" i="79"/>
  <c r="S6" i="8"/>
  <c r="W6" i="8"/>
  <c r="AB6" i="8" s="1"/>
  <c r="R86" i="78"/>
  <c r="R137" i="78"/>
  <c r="R176" i="78"/>
  <c r="R101" i="78"/>
  <c r="R100" i="78"/>
  <c r="R99" i="78"/>
  <c r="R90" i="78"/>
  <c r="R38" i="78"/>
  <c r="R89" i="78"/>
  <c r="R124" i="78"/>
  <c r="R76" i="78"/>
  <c r="R258" i="78"/>
  <c r="R256" i="78"/>
  <c r="R255" i="78"/>
  <c r="R254" i="78"/>
  <c r="R248" i="78"/>
  <c r="R234" i="78"/>
  <c r="R233" i="78"/>
  <c r="R232" i="78"/>
  <c r="R231" i="78"/>
  <c r="R230" i="78"/>
  <c r="R229" i="78"/>
  <c r="R228" i="78"/>
  <c r="R227" i="78"/>
  <c r="R226" i="78"/>
  <c r="R225" i="78"/>
  <c r="R224" i="78"/>
  <c r="R223" i="78"/>
  <c r="R222" i="78"/>
  <c r="R221" i="78"/>
  <c r="R220" i="78"/>
  <c r="R219" i="78"/>
  <c r="R218" i="78"/>
  <c r="R217" i="78"/>
  <c r="R216" i="78"/>
  <c r="R215" i="78"/>
  <c r="R214" i="78"/>
  <c r="R213" i="78"/>
  <c r="R212" i="78"/>
  <c r="R211" i="78"/>
  <c r="R210" i="78"/>
  <c r="R209" i="78"/>
  <c r="R208" i="78"/>
  <c r="R206" i="78"/>
  <c r="R205" i="78"/>
  <c r="R204" i="78"/>
  <c r="R203" i="78"/>
  <c r="R202" i="78"/>
  <c r="R201" i="78"/>
  <c r="R200" i="78"/>
  <c r="R199" i="78"/>
  <c r="R198" i="78"/>
  <c r="R197" i="78"/>
  <c r="R196" i="78"/>
  <c r="R195" i="78"/>
  <c r="R194" i="78"/>
  <c r="R193" i="78"/>
  <c r="R192" i="78"/>
  <c r="R191" i="78"/>
  <c r="R185" i="78"/>
  <c r="R184" i="78"/>
  <c r="R183" i="78"/>
  <c r="R182" i="78"/>
  <c r="R181" i="78"/>
  <c r="R180" i="78"/>
  <c r="R179" i="78"/>
  <c r="R177" i="78"/>
  <c r="R175" i="78"/>
  <c r="R172" i="78"/>
  <c r="R171" i="78"/>
  <c r="R170" i="78"/>
  <c r="R169" i="78"/>
  <c r="R168" i="78"/>
  <c r="R167" i="78"/>
  <c r="R166" i="78"/>
  <c r="R165" i="78"/>
  <c r="R164" i="78"/>
  <c r="R163" i="78"/>
  <c r="R162" i="78"/>
  <c r="R161" i="78"/>
  <c r="R160" i="78"/>
  <c r="R159" i="78"/>
  <c r="R158" i="78"/>
  <c r="R157" i="78"/>
  <c r="R156" i="78"/>
  <c r="R155" i="78"/>
  <c r="R154" i="78"/>
  <c r="R153" i="78"/>
  <c r="R152" i="78"/>
  <c r="R151" i="78"/>
  <c r="R150" i="78"/>
  <c r="R149" i="78"/>
  <c r="R148" i="78"/>
  <c r="R147" i="78"/>
  <c r="R146" i="78"/>
  <c r="R145" i="78"/>
  <c r="R144" i="78"/>
  <c r="R143" i="78"/>
  <c r="R142" i="78"/>
  <c r="R141" i="78"/>
  <c r="R140" i="78"/>
  <c r="R139" i="78"/>
  <c r="R138" i="78"/>
  <c r="R133" i="78"/>
  <c r="R132" i="78"/>
  <c r="R131" i="78"/>
  <c r="R130" i="78"/>
  <c r="R128" i="78"/>
  <c r="R127" i="78"/>
  <c r="R126" i="78"/>
  <c r="R125" i="78"/>
  <c r="R123" i="78"/>
  <c r="R122" i="78"/>
  <c r="R121" i="78"/>
  <c r="R120" i="78"/>
  <c r="R119" i="78"/>
  <c r="R118" i="78"/>
  <c r="R117" i="78"/>
  <c r="R116" i="78"/>
  <c r="R115" i="78"/>
  <c r="R113" i="78"/>
  <c r="R112" i="78"/>
  <c r="R111" i="78"/>
  <c r="R110" i="78"/>
  <c r="R108" i="78"/>
  <c r="R107" i="78"/>
  <c r="R106" i="78"/>
  <c r="R98" i="78"/>
  <c r="R97" i="78"/>
  <c r="R96" i="78"/>
  <c r="R95" i="78"/>
  <c r="R93" i="78"/>
  <c r="R92" i="78"/>
  <c r="R91" i="78"/>
  <c r="R85" i="78"/>
  <c r="R84" i="78"/>
  <c r="R83" i="78"/>
  <c r="R81" i="78"/>
  <c r="R80" i="78"/>
  <c r="R79" i="78"/>
  <c r="R78" i="78"/>
  <c r="R77" i="78"/>
  <c r="R74" i="78"/>
  <c r="R73" i="78"/>
  <c r="R72" i="78"/>
  <c r="R71" i="78"/>
  <c r="R70" i="78"/>
  <c r="R69" i="78"/>
  <c r="R68" i="78"/>
  <c r="R67" i="78"/>
  <c r="R66" i="78"/>
  <c r="R65" i="78"/>
  <c r="R64" i="78"/>
  <c r="R63" i="78"/>
  <c r="R62" i="78"/>
  <c r="R61" i="78"/>
  <c r="R60" i="78"/>
  <c r="R59" i="78"/>
  <c r="R58" i="78"/>
  <c r="R57" i="78"/>
  <c r="R56" i="78"/>
  <c r="R55" i="78"/>
  <c r="R54" i="78"/>
  <c r="R53" i="78"/>
  <c r="R52" i="78"/>
  <c r="R51" i="78"/>
  <c r="R50" i="78"/>
  <c r="R49" i="78"/>
  <c r="R48" i="78"/>
  <c r="R47" i="78"/>
  <c r="R46" i="78"/>
  <c r="R44" i="78"/>
  <c r="R43" i="78"/>
  <c r="R42" i="78"/>
  <c r="R41" i="78"/>
  <c r="R40" i="78"/>
  <c r="R39" i="78"/>
  <c r="R37" i="78"/>
  <c r="R36" i="78"/>
  <c r="R35" i="78"/>
  <c r="R34" i="78"/>
  <c r="R33" i="78"/>
  <c r="R32" i="78"/>
  <c r="R31" i="78"/>
  <c r="R30" i="78"/>
  <c r="R29" i="78"/>
  <c r="R28" i="78"/>
  <c r="R27" i="78"/>
  <c r="R26" i="78"/>
  <c r="R25" i="78"/>
  <c r="R24" i="78"/>
  <c r="R23" i="78"/>
  <c r="R22" i="78"/>
  <c r="R21" i="78"/>
  <c r="R20" i="78"/>
  <c r="R19" i="78"/>
  <c r="R18" i="78"/>
  <c r="R17" i="78"/>
  <c r="R16" i="78"/>
  <c r="R15" i="78"/>
  <c r="R14" i="78"/>
  <c r="R13" i="78"/>
  <c r="R12" i="78"/>
  <c r="R11" i="78"/>
  <c r="R10" i="78"/>
  <c r="R9" i="78"/>
  <c r="R8" i="78"/>
  <c r="R7" i="78"/>
  <c r="R6" i="78"/>
  <c r="R5" i="78"/>
  <c r="S5" i="8"/>
  <c r="W5" i="8"/>
  <c r="R86" i="77"/>
  <c r="M86" i="77"/>
  <c r="M86" i="8" s="1"/>
  <c r="R137" i="77"/>
  <c r="M137" i="77"/>
  <c r="M137" i="8" s="1"/>
  <c r="R176" i="77"/>
  <c r="M176" i="77"/>
  <c r="M176" i="8" s="1"/>
  <c r="R101" i="77"/>
  <c r="M101" i="77"/>
  <c r="M101" i="8" s="1"/>
  <c r="R100" i="77"/>
  <c r="M100" i="77"/>
  <c r="M100" i="8" s="1"/>
  <c r="R99" i="77"/>
  <c r="M99" i="77"/>
  <c r="M99" i="8" s="1"/>
  <c r="R90" i="77"/>
  <c r="M90" i="77"/>
  <c r="M90" i="8" s="1"/>
  <c r="R38" i="77"/>
  <c r="M38" i="77"/>
  <c r="M38" i="8" s="1"/>
  <c r="R89" i="77"/>
  <c r="M89" i="77"/>
  <c r="M89" i="8" s="1"/>
  <c r="R124" i="77"/>
  <c r="M124" i="77"/>
  <c r="M124" i="8" s="1"/>
  <c r="R76" i="77"/>
  <c r="M76" i="77"/>
  <c r="M76" i="8" s="1"/>
  <c r="R258" i="77"/>
  <c r="M258" i="77"/>
  <c r="M258" i="8" s="1"/>
  <c r="R256" i="77"/>
  <c r="M256" i="77"/>
  <c r="M256" i="8" s="1"/>
  <c r="R255" i="77"/>
  <c r="M255" i="77"/>
  <c r="M255" i="8" s="1"/>
  <c r="R254" i="77"/>
  <c r="M254" i="77"/>
  <c r="M254" i="8" s="1"/>
  <c r="R248" i="77"/>
  <c r="M248" i="77"/>
  <c r="M248" i="8" s="1"/>
  <c r="R234" i="77"/>
  <c r="M234" i="77"/>
  <c r="M234" i="8" s="1"/>
  <c r="R233" i="77"/>
  <c r="M233" i="77"/>
  <c r="M233" i="8" s="1"/>
  <c r="R232" i="77"/>
  <c r="M232" i="77"/>
  <c r="M232" i="8" s="1"/>
  <c r="R231" i="77"/>
  <c r="M231" i="77"/>
  <c r="M231" i="8" s="1"/>
  <c r="R230" i="77"/>
  <c r="M230" i="77"/>
  <c r="M230" i="8" s="1"/>
  <c r="R229" i="77"/>
  <c r="M229" i="77"/>
  <c r="M229" i="8" s="1"/>
  <c r="R228" i="77"/>
  <c r="M228" i="77"/>
  <c r="M228" i="8" s="1"/>
  <c r="R227" i="77"/>
  <c r="M227" i="77"/>
  <c r="M227" i="8" s="1"/>
  <c r="R226" i="77"/>
  <c r="M226" i="77"/>
  <c r="M226" i="8" s="1"/>
  <c r="R225" i="77"/>
  <c r="M225" i="77"/>
  <c r="M225" i="8" s="1"/>
  <c r="R224" i="77"/>
  <c r="M224" i="77"/>
  <c r="M224" i="8" s="1"/>
  <c r="R223" i="77"/>
  <c r="M223" i="77"/>
  <c r="M223" i="8" s="1"/>
  <c r="R222" i="77"/>
  <c r="M222" i="77"/>
  <c r="M222" i="8" s="1"/>
  <c r="R221" i="77"/>
  <c r="M221" i="77"/>
  <c r="M221" i="8" s="1"/>
  <c r="R220" i="77"/>
  <c r="M220" i="77"/>
  <c r="M220" i="8" s="1"/>
  <c r="R219" i="77"/>
  <c r="M219" i="77"/>
  <c r="M219" i="8" s="1"/>
  <c r="R218" i="77"/>
  <c r="M218" i="77"/>
  <c r="M218" i="8" s="1"/>
  <c r="R217" i="77"/>
  <c r="M217" i="77"/>
  <c r="M217" i="8" s="1"/>
  <c r="R216" i="77"/>
  <c r="M216" i="77"/>
  <c r="M216" i="8" s="1"/>
  <c r="R215" i="77"/>
  <c r="M215" i="77"/>
  <c r="M215" i="8" s="1"/>
  <c r="R214" i="77"/>
  <c r="M214" i="77"/>
  <c r="M214" i="8" s="1"/>
  <c r="R213" i="77"/>
  <c r="M213" i="77"/>
  <c r="M213" i="8" s="1"/>
  <c r="R212" i="77"/>
  <c r="M212" i="77"/>
  <c r="M212" i="8" s="1"/>
  <c r="R211" i="77"/>
  <c r="M211" i="77"/>
  <c r="M211" i="8" s="1"/>
  <c r="R210" i="77"/>
  <c r="M210" i="77"/>
  <c r="M210" i="8" s="1"/>
  <c r="R209" i="77"/>
  <c r="M209" i="77"/>
  <c r="M209" i="8" s="1"/>
  <c r="R208" i="77"/>
  <c r="M208" i="77"/>
  <c r="M208" i="8" s="1"/>
  <c r="R206" i="77"/>
  <c r="M206" i="77"/>
  <c r="M206" i="8" s="1"/>
  <c r="R205" i="77"/>
  <c r="M205" i="77"/>
  <c r="M205" i="8" s="1"/>
  <c r="R204" i="77"/>
  <c r="M204" i="77"/>
  <c r="M204" i="8" s="1"/>
  <c r="R203" i="77"/>
  <c r="M203" i="77"/>
  <c r="M203" i="8" s="1"/>
  <c r="R202" i="77"/>
  <c r="M202" i="77"/>
  <c r="M202" i="8" s="1"/>
  <c r="R201" i="77"/>
  <c r="M201" i="77"/>
  <c r="M201" i="8" s="1"/>
  <c r="R200" i="77"/>
  <c r="M200" i="77"/>
  <c r="M200" i="8" s="1"/>
  <c r="R199" i="77"/>
  <c r="M199" i="77"/>
  <c r="M199" i="8" s="1"/>
  <c r="R198" i="77"/>
  <c r="M198" i="77"/>
  <c r="M198" i="8" s="1"/>
  <c r="R197" i="77"/>
  <c r="M197" i="77"/>
  <c r="M197" i="8" s="1"/>
  <c r="R196" i="77"/>
  <c r="M196" i="77"/>
  <c r="M196" i="8" s="1"/>
  <c r="R195" i="77"/>
  <c r="M195" i="77"/>
  <c r="M195" i="8" s="1"/>
  <c r="R194" i="77"/>
  <c r="M194" i="77"/>
  <c r="M194" i="8" s="1"/>
  <c r="R193" i="77"/>
  <c r="M193" i="77"/>
  <c r="M193" i="8" s="1"/>
  <c r="R192" i="77"/>
  <c r="M192" i="77"/>
  <c r="M192" i="8" s="1"/>
  <c r="R191" i="77"/>
  <c r="M191" i="77"/>
  <c r="M191" i="8" s="1"/>
  <c r="R185" i="77"/>
  <c r="M185" i="77"/>
  <c r="M185" i="8" s="1"/>
  <c r="R184" i="77"/>
  <c r="M184" i="77"/>
  <c r="M184" i="8" s="1"/>
  <c r="R183" i="77"/>
  <c r="M183" i="77"/>
  <c r="M183" i="8" s="1"/>
  <c r="R182" i="77"/>
  <c r="M182" i="77"/>
  <c r="M182" i="8" s="1"/>
  <c r="R181" i="77"/>
  <c r="M181" i="77"/>
  <c r="M181" i="8" s="1"/>
  <c r="R180" i="77"/>
  <c r="M180" i="77"/>
  <c r="M180" i="8" s="1"/>
  <c r="R179" i="77"/>
  <c r="M179" i="77"/>
  <c r="M179" i="8" s="1"/>
  <c r="M178" i="77"/>
  <c r="M178" i="8" s="1"/>
  <c r="R177" i="77"/>
  <c r="M177" i="77"/>
  <c r="M177" i="8" s="1"/>
  <c r="R175" i="77"/>
  <c r="M175" i="77"/>
  <c r="M175" i="8" s="1"/>
  <c r="R172" i="77"/>
  <c r="M172" i="77"/>
  <c r="M172" i="8" s="1"/>
  <c r="R171" i="77"/>
  <c r="M171" i="77"/>
  <c r="M171" i="8" s="1"/>
  <c r="R170" i="77"/>
  <c r="M170" i="77"/>
  <c r="M170" i="8" s="1"/>
  <c r="R169" i="77"/>
  <c r="M169" i="77"/>
  <c r="M169" i="8" s="1"/>
  <c r="R168" i="77"/>
  <c r="M168" i="77"/>
  <c r="M168" i="8" s="1"/>
  <c r="R167" i="77"/>
  <c r="M167" i="77"/>
  <c r="M167" i="8" s="1"/>
  <c r="R166" i="77"/>
  <c r="M166" i="77"/>
  <c r="M166" i="8" s="1"/>
  <c r="R165" i="77"/>
  <c r="M165" i="77"/>
  <c r="M165" i="8" s="1"/>
  <c r="R164" i="77"/>
  <c r="M164" i="77"/>
  <c r="M164" i="8" s="1"/>
  <c r="R163" i="77"/>
  <c r="M163" i="77"/>
  <c r="M163" i="8" s="1"/>
  <c r="R162" i="77"/>
  <c r="M162" i="77"/>
  <c r="M162" i="8" s="1"/>
  <c r="R161" i="77"/>
  <c r="M161" i="77"/>
  <c r="M161" i="8" s="1"/>
  <c r="R160" i="77"/>
  <c r="M160" i="77"/>
  <c r="M160" i="8" s="1"/>
  <c r="R159" i="77"/>
  <c r="M159" i="77"/>
  <c r="M159" i="8" s="1"/>
  <c r="R158" i="77"/>
  <c r="M158" i="77"/>
  <c r="M158" i="8" s="1"/>
  <c r="R157" i="77"/>
  <c r="M157" i="77"/>
  <c r="M157" i="8" s="1"/>
  <c r="R156" i="77"/>
  <c r="M156" i="77"/>
  <c r="M156" i="8" s="1"/>
  <c r="R155" i="77"/>
  <c r="M155" i="77"/>
  <c r="M155" i="8" s="1"/>
  <c r="R154" i="77"/>
  <c r="M154" i="77"/>
  <c r="M154" i="8" s="1"/>
  <c r="R153" i="77"/>
  <c r="M153" i="77"/>
  <c r="M153" i="8" s="1"/>
  <c r="R152" i="77"/>
  <c r="M152" i="77"/>
  <c r="M152" i="8" s="1"/>
  <c r="R151" i="77"/>
  <c r="M151" i="77"/>
  <c r="M151" i="8" s="1"/>
  <c r="R150" i="77"/>
  <c r="M150" i="77"/>
  <c r="M150" i="8" s="1"/>
  <c r="R149" i="77"/>
  <c r="M149" i="77"/>
  <c r="M149" i="8" s="1"/>
  <c r="R148" i="77"/>
  <c r="M148" i="77"/>
  <c r="M148" i="8" s="1"/>
  <c r="R147" i="77"/>
  <c r="M147" i="77"/>
  <c r="M147" i="8" s="1"/>
  <c r="R146" i="77"/>
  <c r="M146" i="77"/>
  <c r="M146" i="8" s="1"/>
  <c r="R145" i="77"/>
  <c r="M145" i="77"/>
  <c r="M145" i="8" s="1"/>
  <c r="R144" i="77"/>
  <c r="M144" i="77"/>
  <c r="M144" i="8" s="1"/>
  <c r="R143" i="77"/>
  <c r="M143" i="77"/>
  <c r="M143" i="8" s="1"/>
  <c r="R142" i="77"/>
  <c r="M142" i="77"/>
  <c r="M142" i="8" s="1"/>
  <c r="R141" i="77"/>
  <c r="M141" i="77"/>
  <c r="M141" i="8" s="1"/>
  <c r="R140" i="77"/>
  <c r="M140" i="77"/>
  <c r="M140" i="8" s="1"/>
  <c r="R139" i="77"/>
  <c r="M139" i="77"/>
  <c r="M139" i="8" s="1"/>
  <c r="R138" i="77"/>
  <c r="M138" i="77"/>
  <c r="M138" i="8" s="1"/>
  <c r="R133" i="77"/>
  <c r="M133" i="77"/>
  <c r="M133" i="8" s="1"/>
  <c r="R132" i="77"/>
  <c r="M132" i="77"/>
  <c r="M132" i="8" s="1"/>
  <c r="R131" i="77"/>
  <c r="M131" i="77"/>
  <c r="M131" i="8" s="1"/>
  <c r="R130" i="77"/>
  <c r="M130" i="77"/>
  <c r="M130" i="8" s="1"/>
  <c r="M129" i="77"/>
  <c r="M129" i="8" s="1"/>
  <c r="R128" i="77"/>
  <c r="M128" i="77"/>
  <c r="M128" i="8" s="1"/>
  <c r="R127" i="77"/>
  <c r="M127" i="77"/>
  <c r="M127" i="8" s="1"/>
  <c r="R126" i="77"/>
  <c r="M126" i="77"/>
  <c r="M126" i="8" s="1"/>
  <c r="R125" i="77"/>
  <c r="M125" i="77"/>
  <c r="M125" i="8" s="1"/>
  <c r="R123" i="77"/>
  <c r="M123" i="77"/>
  <c r="M123" i="8" s="1"/>
  <c r="R122" i="77"/>
  <c r="M122" i="77"/>
  <c r="M122" i="8" s="1"/>
  <c r="R121" i="77"/>
  <c r="M121" i="77"/>
  <c r="M121" i="8" s="1"/>
  <c r="R120" i="77"/>
  <c r="M120" i="77"/>
  <c r="M120" i="8" s="1"/>
  <c r="R119" i="77"/>
  <c r="M119" i="77"/>
  <c r="M119" i="8" s="1"/>
  <c r="R118" i="77"/>
  <c r="M118" i="77"/>
  <c r="M118" i="8" s="1"/>
  <c r="R117" i="77"/>
  <c r="M117" i="77"/>
  <c r="M117" i="8" s="1"/>
  <c r="R116" i="77"/>
  <c r="M116" i="77"/>
  <c r="M116" i="8" s="1"/>
  <c r="R115" i="77"/>
  <c r="M115" i="77"/>
  <c r="M115" i="8" s="1"/>
  <c r="M114" i="77"/>
  <c r="M114" i="8" s="1"/>
  <c r="R113" i="77"/>
  <c r="M113" i="77"/>
  <c r="M113" i="8" s="1"/>
  <c r="R112" i="77"/>
  <c r="M112" i="77"/>
  <c r="M112" i="8" s="1"/>
  <c r="R111" i="77"/>
  <c r="M111" i="77"/>
  <c r="M111" i="8" s="1"/>
  <c r="R110" i="77"/>
  <c r="M110" i="77"/>
  <c r="M110" i="8" s="1"/>
  <c r="M109" i="77"/>
  <c r="M109" i="8" s="1"/>
  <c r="R108" i="77"/>
  <c r="M108" i="77"/>
  <c r="M108" i="8" s="1"/>
  <c r="R107" i="77"/>
  <c r="M107" i="77"/>
  <c r="M107" i="8" s="1"/>
  <c r="R106" i="77"/>
  <c r="M106" i="77"/>
  <c r="M106" i="8" s="1"/>
  <c r="R98" i="77"/>
  <c r="M98" i="77"/>
  <c r="M98" i="8" s="1"/>
  <c r="R97" i="77"/>
  <c r="M97" i="77"/>
  <c r="M97" i="8" s="1"/>
  <c r="R96" i="77"/>
  <c r="M96" i="77"/>
  <c r="M96" i="8" s="1"/>
  <c r="R95" i="77"/>
  <c r="M95" i="77"/>
  <c r="M95" i="8" s="1"/>
  <c r="R93" i="77"/>
  <c r="M93" i="77"/>
  <c r="M93" i="8" s="1"/>
  <c r="R92" i="77"/>
  <c r="M92" i="77"/>
  <c r="M92" i="8" s="1"/>
  <c r="R91" i="77"/>
  <c r="M91" i="77"/>
  <c r="M91" i="8" s="1"/>
  <c r="R85" i="77"/>
  <c r="M85" i="77"/>
  <c r="M85" i="8" s="1"/>
  <c r="R84" i="77"/>
  <c r="M84" i="77"/>
  <c r="M84" i="8" s="1"/>
  <c r="R83" i="77"/>
  <c r="M83" i="77"/>
  <c r="M83" i="8" s="1"/>
  <c r="R81" i="77"/>
  <c r="M81" i="77"/>
  <c r="M81" i="8" s="1"/>
  <c r="R80" i="77"/>
  <c r="M80" i="77"/>
  <c r="M80" i="8" s="1"/>
  <c r="R79" i="77"/>
  <c r="M79" i="77"/>
  <c r="M79" i="8" s="1"/>
  <c r="R78" i="77"/>
  <c r="M78" i="77"/>
  <c r="M78" i="8" s="1"/>
  <c r="R77" i="77"/>
  <c r="M77" i="77"/>
  <c r="M77" i="8" s="1"/>
  <c r="M75" i="77"/>
  <c r="M75" i="8" s="1"/>
  <c r="R74" i="77"/>
  <c r="M74" i="77"/>
  <c r="M74" i="8" s="1"/>
  <c r="R73" i="77"/>
  <c r="M73" i="77"/>
  <c r="M73" i="8" s="1"/>
  <c r="R72" i="77"/>
  <c r="M72" i="77"/>
  <c r="M72" i="8" s="1"/>
  <c r="R71" i="77"/>
  <c r="M71" i="77"/>
  <c r="M71" i="8" s="1"/>
  <c r="R70" i="77"/>
  <c r="M70" i="77"/>
  <c r="M70" i="8" s="1"/>
  <c r="R69" i="77"/>
  <c r="M69" i="77"/>
  <c r="M69" i="8" s="1"/>
  <c r="R68" i="77"/>
  <c r="M68" i="77"/>
  <c r="M68" i="8" s="1"/>
  <c r="R67" i="77"/>
  <c r="M67" i="77"/>
  <c r="M67" i="8" s="1"/>
  <c r="R66" i="77"/>
  <c r="M66" i="77"/>
  <c r="M66" i="8" s="1"/>
  <c r="R65" i="77"/>
  <c r="M65" i="77"/>
  <c r="M65" i="8" s="1"/>
  <c r="R64" i="77"/>
  <c r="M64" i="77"/>
  <c r="M64" i="8" s="1"/>
  <c r="R63" i="77"/>
  <c r="M63" i="77"/>
  <c r="M63" i="8" s="1"/>
  <c r="R62" i="77"/>
  <c r="M62" i="77"/>
  <c r="M62" i="8" s="1"/>
  <c r="R61" i="77"/>
  <c r="M61" i="77"/>
  <c r="M61" i="8" s="1"/>
  <c r="R60" i="77"/>
  <c r="M60" i="77"/>
  <c r="M60" i="8" s="1"/>
  <c r="R59" i="77"/>
  <c r="M59" i="77"/>
  <c r="M59" i="8" s="1"/>
  <c r="R58" i="77"/>
  <c r="M58" i="77"/>
  <c r="M58" i="8" s="1"/>
  <c r="R57" i="77"/>
  <c r="M57" i="77"/>
  <c r="M57" i="8" s="1"/>
  <c r="R56" i="77"/>
  <c r="M56" i="77"/>
  <c r="M56" i="8" s="1"/>
  <c r="R55" i="77"/>
  <c r="M55" i="77"/>
  <c r="M55" i="8" s="1"/>
  <c r="R54" i="77"/>
  <c r="M54" i="77"/>
  <c r="M54" i="8" s="1"/>
  <c r="R53" i="77"/>
  <c r="M53" i="77"/>
  <c r="M53" i="8" s="1"/>
  <c r="R52" i="77"/>
  <c r="M52" i="77"/>
  <c r="M52" i="8" s="1"/>
  <c r="R51" i="77"/>
  <c r="M51" i="77"/>
  <c r="M51" i="8" s="1"/>
  <c r="R50" i="77"/>
  <c r="M50" i="77"/>
  <c r="M50" i="8" s="1"/>
  <c r="R49" i="77"/>
  <c r="M49" i="77"/>
  <c r="M49" i="8" s="1"/>
  <c r="R48" i="77"/>
  <c r="M48" i="77"/>
  <c r="M48" i="8" s="1"/>
  <c r="R47" i="77"/>
  <c r="M47" i="77"/>
  <c r="M47" i="8" s="1"/>
  <c r="R46" i="77"/>
  <c r="M46" i="77"/>
  <c r="M46" i="8" s="1"/>
  <c r="M45" i="77"/>
  <c r="M45" i="8" s="1"/>
  <c r="R44" i="77"/>
  <c r="M44" i="77"/>
  <c r="M44" i="8" s="1"/>
  <c r="R43" i="77"/>
  <c r="M43" i="77"/>
  <c r="M43" i="8" s="1"/>
  <c r="R42" i="77"/>
  <c r="M42" i="77"/>
  <c r="M42" i="8" s="1"/>
  <c r="R41" i="77"/>
  <c r="M41" i="77"/>
  <c r="M41" i="8" s="1"/>
  <c r="R40" i="77"/>
  <c r="M40" i="77"/>
  <c r="M40" i="8" s="1"/>
  <c r="R39" i="77"/>
  <c r="M39" i="77"/>
  <c r="M39" i="8" s="1"/>
  <c r="R37" i="77"/>
  <c r="M37" i="77"/>
  <c r="M37" i="8" s="1"/>
  <c r="R36" i="77"/>
  <c r="M36" i="77"/>
  <c r="M36" i="8" s="1"/>
  <c r="R35" i="77"/>
  <c r="M35" i="77"/>
  <c r="M35" i="8" s="1"/>
  <c r="R34" i="77"/>
  <c r="M34" i="77"/>
  <c r="M34" i="8" s="1"/>
  <c r="R33" i="77"/>
  <c r="M33" i="77"/>
  <c r="M33" i="8" s="1"/>
  <c r="R32" i="77"/>
  <c r="M32" i="77"/>
  <c r="M32" i="8" s="1"/>
  <c r="R31" i="77"/>
  <c r="M31" i="77"/>
  <c r="M31" i="8" s="1"/>
  <c r="R30" i="77"/>
  <c r="M30" i="77"/>
  <c r="M30" i="8" s="1"/>
  <c r="R29" i="77"/>
  <c r="M29" i="77"/>
  <c r="M29" i="8" s="1"/>
  <c r="R28" i="77"/>
  <c r="M28" i="77"/>
  <c r="M28" i="8" s="1"/>
  <c r="R27" i="77"/>
  <c r="M27" i="77"/>
  <c r="M27" i="8" s="1"/>
  <c r="R26" i="77"/>
  <c r="M26" i="77"/>
  <c r="M26" i="8" s="1"/>
  <c r="R25" i="77"/>
  <c r="M25" i="77"/>
  <c r="M25" i="8" s="1"/>
  <c r="R24" i="77"/>
  <c r="M24" i="77"/>
  <c r="M24" i="8" s="1"/>
  <c r="R23" i="77"/>
  <c r="M23" i="77"/>
  <c r="M23" i="8" s="1"/>
  <c r="R22" i="77"/>
  <c r="M22" i="77"/>
  <c r="M22" i="8" s="1"/>
  <c r="R21" i="77"/>
  <c r="M21" i="77"/>
  <c r="M21" i="8" s="1"/>
  <c r="R20" i="77"/>
  <c r="M20" i="77"/>
  <c r="R19" i="77"/>
  <c r="M19" i="77"/>
  <c r="M19" i="8" s="1"/>
  <c r="R18" i="77"/>
  <c r="M18" i="77"/>
  <c r="M18" i="8" s="1"/>
  <c r="R17" i="77"/>
  <c r="M17" i="77"/>
  <c r="M17" i="8" s="1"/>
  <c r="R16" i="77"/>
  <c r="M16" i="77"/>
  <c r="M16" i="8" s="1"/>
  <c r="R15" i="77"/>
  <c r="M15" i="77"/>
  <c r="M15" i="8" s="1"/>
  <c r="R14" i="77"/>
  <c r="M14" i="77"/>
  <c r="M14" i="8" s="1"/>
  <c r="R13" i="77"/>
  <c r="M13" i="77"/>
  <c r="M13" i="8" s="1"/>
  <c r="R12" i="77"/>
  <c r="M12" i="77"/>
  <c r="M12" i="8" s="1"/>
  <c r="R11" i="77"/>
  <c r="M11" i="77"/>
  <c r="M11" i="8" s="1"/>
  <c r="R10" i="77"/>
  <c r="M10" i="77"/>
  <c r="M10" i="8" s="1"/>
  <c r="R9" i="77"/>
  <c r="M9" i="77"/>
  <c r="M9" i="8" s="1"/>
  <c r="R8" i="77"/>
  <c r="M8" i="77"/>
  <c r="M8" i="8" s="1"/>
  <c r="R7" i="77"/>
  <c r="M7" i="77"/>
  <c r="M7" i="8" s="1"/>
  <c r="R6" i="77"/>
  <c r="M6" i="77"/>
  <c r="M6" i="8" s="1"/>
  <c r="R5" i="77"/>
  <c r="M5" i="77"/>
  <c r="E35" i="8"/>
  <c r="E45" i="8"/>
  <c r="E60" i="8"/>
  <c r="E63" i="8"/>
  <c r="E75" i="8"/>
  <c r="E94" i="8"/>
  <c r="E109" i="8"/>
  <c r="E114" i="8"/>
  <c r="E129" i="8"/>
  <c r="E178" i="8"/>
  <c r="M261" i="74"/>
  <c r="R60" i="74"/>
  <c r="R63" i="74"/>
  <c r="M63" i="74"/>
  <c r="P63" i="74" s="1"/>
  <c r="M169" i="74"/>
  <c r="P169" i="74" s="1"/>
  <c r="R169" i="74"/>
  <c r="E148" i="78" l="1"/>
  <c r="E129" i="78"/>
  <c r="G129" i="78" s="1"/>
  <c r="J129" i="78" s="1"/>
  <c r="E114" i="78"/>
  <c r="E232" i="78"/>
  <c r="E45" i="78"/>
  <c r="G45" i="78" s="1"/>
  <c r="J45" i="78" s="1"/>
  <c r="E35" i="78"/>
  <c r="E89" i="78"/>
  <c r="P6" i="77"/>
  <c r="G60" i="79"/>
  <c r="J60" i="79" s="1"/>
  <c r="G178" i="79"/>
  <c r="J178" i="79" s="1"/>
  <c r="G45" i="79"/>
  <c r="J45" i="79" s="1"/>
  <c r="G75" i="79"/>
  <c r="J75" i="79" s="1"/>
  <c r="G94" i="79"/>
  <c r="J94" i="79" s="1"/>
  <c r="G114" i="78"/>
  <c r="J114" i="78" s="1"/>
  <c r="G35" i="78"/>
  <c r="J35" i="78" s="1"/>
  <c r="G169" i="77"/>
  <c r="J169" i="77" s="1"/>
  <c r="E223" i="78" s="1"/>
  <c r="N262" i="77"/>
  <c r="N268" i="77" s="1"/>
  <c r="AB5" i="8"/>
  <c r="P15" i="77"/>
  <c r="P38" i="77"/>
  <c r="P53" i="77"/>
  <c r="P147" i="77"/>
  <c r="P17" i="77"/>
  <c r="P228" i="77"/>
  <c r="P56" i="77"/>
  <c r="P143" i="77"/>
  <c r="P167" i="77"/>
  <c r="P41" i="77"/>
  <c r="P11" i="77"/>
  <c r="P66" i="77"/>
  <c r="P80" i="77"/>
  <c r="P99" i="77"/>
  <c r="P119" i="77"/>
  <c r="P13" i="77"/>
  <c r="P193" i="77"/>
  <c r="P224" i="77"/>
  <c r="P230" i="77"/>
  <c r="P51" i="77"/>
  <c r="P57" i="77"/>
  <c r="P114" i="77"/>
  <c r="M5" i="8"/>
  <c r="AB35" i="8"/>
  <c r="W7" i="8"/>
  <c r="AB7" i="8" s="1"/>
  <c r="P201" i="77"/>
  <c r="P101" i="77"/>
  <c r="P64" i="77"/>
  <c r="P161" i="77"/>
  <c r="P195" i="77"/>
  <c r="P35" i="77"/>
  <c r="P210" i="77"/>
  <c r="P232" i="77"/>
  <c r="P5" i="77"/>
  <c r="P169" i="77"/>
  <c r="P208" i="77"/>
  <c r="P42" i="77"/>
  <c r="P7" i="77"/>
  <c r="P37" i="77"/>
  <c r="P109" i="77"/>
  <c r="P157" i="77"/>
  <c r="P197" i="77"/>
  <c r="P25" i="77"/>
  <c r="P58" i="77"/>
  <c r="P65" i="77"/>
  <c r="P163" i="77"/>
  <c r="P133" i="77"/>
  <c r="P93" i="77"/>
  <c r="P62" i="77"/>
  <c r="P48" i="77"/>
  <c r="P36" i="77"/>
  <c r="E169" i="8"/>
  <c r="P9" i="77"/>
  <c r="P29" i="77"/>
  <c r="P31" i="77"/>
  <c r="P55" i="77"/>
  <c r="P60" i="77"/>
  <c r="P63" i="77"/>
  <c r="P73" i="77"/>
  <c r="P81" i="77"/>
  <c r="P91" i="77"/>
  <c r="P95" i="77"/>
  <c r="P122" i="77"/>
  <c r="P131" i="77"/>
  <c r="P150" i="77"/>
  <c r="P155" i="77"/>
  <c r="P165" i="77"/>
  <c r="P168" i="77"/>
  <c r="P177" i="77"/>
  <c r="P180" i="77"/>
  <c r="P183" i="77"/>
  <c r="P185" i="77"/>
  <c r="P200" i="77"/>
  <c r="P211" i="77"/>
  <c r="P218" i="77"/>
  <c r="P221" i="77"/>
  <c r="P223" i="77"/>
  <c r="P233" i="77"/>
  <c r="P89" i="77"/>
  <c r="P137" i="77"/>
  <c r="P16" i="77"/>
  <c r="P26" i="77"/>
  <c r="P160" i="77"/>
  <c r="P162" i="77"/>
  <c r="P170" i="77"/>
  <c r="P12" i="77"/>
  <c r="P19" i="77"/>
  <c r="P22" i="77"/>
  <c r="P24" i="77"/>
  <c r="P34" i="77"/>
  <c r="P68" i="77"/>
  <c r="P71" i="77"/>
  <c r="P77" i="77"/>
  <c r="P85" i="77"/>
  <c r="P107" i="77"/>
  <c r="P110" i="77"/>
  <c r="P112" i="77"/>
  <c r="P115" i="77"/>
  <c r="P117" i="77"/>
  <c r="P128" i="77"/>
  <c r="P138" i="77"/>
  <c r="P145" i="77"/>
  <c r="P148" i="77"/>
  <c r="P153" i="77"/>
  <c r="P158" i="77"/>
  <c r="P175" i="77"/>
  <c r="P203" i="77"/>
  <c r="P205" i="77"/>
  <c r="P216" i="77"/>
  <c r="P254" i="77"/>
  <c r="P256" i="77"/>
  <c r="P92" i="77"/>
  <c r="P120" i="77"/>
  <c r="P132" i="77"/>
  <c r="P156" i="77"/>
  <c r="P178" i="77"/>
  <c r="P181" i="77"/>
  <c r="P196" i="77"/>
  <c r="P198" i="77"/>
  <c r="P209" i="77"/>
  <c r="P219" i="77"/>
  <c r="P226" i="77"/>
  <c r="P229" i="77"/>
  <c r="P231" i="77"/>
  <c r="P76" i="77"/>
  <c r="P86" i="77"/>
  <c r="P14" i="77"/>
  <c r="P140" i="77"/>
  <c r="P10" i="77"/>
  <c r="P20" i="77"/>
  <c r="P27" i="77"/>
  <c r="P30" i="77"/>
  <c r="P32" i="77"/>
  <c r="P40" i="77"/>
  <c r="P44" i="77"/>
  <c r="P47" i="77"/>
  <c r="P49" i="77"/>
  <c r="P61" i="77"/>
  <c r="P69" i="77"/>
  <c r="P74" i="77"/>
  <c r="P83" i="77"/>
  <c r="P96" i="77"/>
  <c r="P98" i="77"/>
  <c r="P123" i="77"/>
  <c r="P126" i="77"/>
  <c r="P129" i="77"/>
  <c r="P141" i="77"/>
  <c r="P151" i="77"/>
  <c r="P166" i="77"/>
  <c r="P171" i="77"/>
  <c r="P191" i="77"/>
  <c r="P212" i="77"/>
  <c r="P214" i="77"/>
  <c r="P54" i="77"/>
  <c r="P108" i="77"/>
  <c r="P111" i="77"/>
  <c r="P113" i="77"/>
  <c r="P116" i="77"/>
  <c r="P118" i="77"/>
  <c r="P144" i="77"/>
  <c r="P146" i="77"/>
  <c r="P154" i="77"/>
  <c r="P164" i="77"/>
  <c r="P179" i="77"/>
  <c r="P194" i="77"/>
  <c r="P204" i="77"/>
  <c r="P206" i="77"/>
  <c r="P217" i="77"/>
  <c r="P227" i="77"/>
  <c r="P234" i="77"/>
  <c r="P255" i="77"/>
  <c r="P258" i="77"/>
  <c r="P176" i="77"/>
  <c r="R260" i="78"/>
  <c r="R260" i="80"/>
  <c r="P79" i="77"/>
  <c r="P8" i="77"/>
  <c r="P18" i="77"/>
  <c r="P28" i="77"/>
  <c r="P45" i="77"/>
  <c r="P50" i="77"/>
  <c r="P59" i="77"/>
  <c r="P67" i="77"/>
  <c r="P72" i="77"/>
  <c r="P78" i="77"/>
  <c r="P84" i="77"/>
  <c r="P130" i="77"/>
  <c r="P139" i="77"/>
  <c r="P149" i="77"/>
  <c r="P152" i="77"/>
  <c r="P159" i="77"/>
  <c r="P172" i="77"/>
  <c r="P182" i="77"/>
  <c r="P184" i="77"/>
  <c r="P199" i="77"/>
  <c r="P220" i="77"/>
  <c r="P222" i="77"/>
  <c r="R260" i="77"/>
  <c r="P21" i="77"/>
  <c r="P23" i="77"/>
  <c r="P33" i="77"/>
  <c r="P39" i="77"/>
  <c r="P43" i="77"/>
  <c r="P46" i="77"/>
  <c r="P52" i="77"/>
  <c r="P70" i="77"/>
  <c r="P75" i="77"/>
  <c r="P97" i="77"/>
  <c r="P106" i="77"/>
  <c r="P121" i="77"/>
  <c r="P125" i="77"/>
  <c r="P127" i="77"/>
  <c r="P142" i="77"/>
  <c r="P192" i="77"/>
  <c r="P202" i="77"/>
  <c r="P213" i="77"/>
  <c r="P215" i="77"/>
  <c r="P225" i="77"/>
  <c r="P248" i="77"/>
  <c r="P124" i="77"/>
  <c r="P90" i="77"/>
  <c r="P100" i="77"/>
  <c r="R260" i="79"/>
  <c r="R260" i="81"/>
  <c r="R260" i="85"/>
  <c r="R260" i="97"/>
  <c r="R260" i="86"/>
  <c r="R260" i="84"/>
  <c r="R260" i="88"/>
  <c r="R260" i="90"/>
  <c r="R260" i="98"/>
  <c r="R260" i="87"/>
  <c r="R260" i="96"/>
  <c r="R260" i="107"/>
  <c r="P8" i="8"/>
  <c r="R260" i="99"/>
  <c r="R260" i="101"/>
  <c r="R260" i="102"/>
  <c r="R260" i="100"/>
  <c r="R260" i="104"/>
  <c r="R260" i="103"/>
  <c r="R260" i="105"/>
  <c r="R260" i="106"/>
  <c r="R260" i="89"/>
  <c r="R260" i="91"/>
  <c r="R260" i="92"/>
  <c r="R260" i="93"/>
  <c r="R260" i="94"/>
  <c r="R260" i="95"/>
  <c r="R260" i="82"/>
  <c r="R260" i="83"/>
  <c r="R35" i="74"/>
  <c r="G94" i="80" l="1"/>
  <c r="J94" i="80" s="1"/>
  <c r="G75" i="80"/>
  <c r="J75" i="80" s="1"/>
  <c r="G45" i="80"/>
  <c r="J45" i="80" s="1"/>
  <c r="G178" i="80"/>
  <c r="J178" i="80" s="1"/>
  <c r="G60" i="80"/>
  <c r="J60" i="80" s="1"/>
  <c r="G35" i="79"/>
  <c r="J35" i="79" s="1"/>
  <c r="G129" i="79"/>
  <c r="J129" i="79" s="1"/>
  <c r="G63" i="79"/>
  <c r="J63" i="79" s="1"/>
  <c r="G109" i="79"/>
  <c r="J109" i="79" s="1"/>
  <c r="G114" i="79"/>
  <c r="J114" i="79" s="1"/>
  <c r="N271" i="77"/>
  <c r="N270" i="77"/>
  <c r="AB36" i="8"/>
  <c r="R35" i="8"/>
  <c r="X35" i="8" s="1"/>
  <c r="R24" i="8"/>
  <c r="R21" i="8"/>
  <c r="R26" i="8"/>
  <c r="R7" i="8"/>
  <c r="X7" i="8" s="1"/>
  <c r="R30" i="8"/>
  <c r="R28" i="8"/>
  <c r="R9" i="8"/>
  <c r="R18" i="8"/>
  <c r="R25" i="8"/>
  <c r="R17" i="8"/>
  <c r="R10" i="8"/>
  <c r="R20" i="8"/>
  <c r="R8" i="8"/>
  <c r="X8" i="8" s="1"/>
  <c r="R23" i="8"/>
  <c r="R14" i="8"/>
  <c r="R32" i="8"/>
  <c r="R31" i="8"/>
  <c r="R13" i="8"/>
  <c r="R22" i="8"/>
  <c r="R19" i="8"/>
  <c r="R29" i="8"/>
  <c r="R12" i="8"/>
  <c r="R33" i="8"/>
  <c r="R34" i="8"/>
  <c r="R15" i="8"/>
  <c r="R11" i="8"/>
  <c r="R16" i="8"/>
  <c r="R27" i="8"/>
  <c r="R5" i="8"/>
  <c r="R6" i="8"/>
  <c r="M75" i="74"/>
  <c r="P75" i="74" s="1"/>
  <c r="M45" i="74"/>
  <c r="P45" i="74" s="1"/>
  <c r="M60" i="74"/>
  <c r="P60" i="74" s="1"/>
  <c r="G12" i="74"/>
  <c r="J12" i="74" s="1"/>
  <c r="M12" i="74"/>
  <c r="P12" i="74" s="1"/>
  <c r="R12" i="74"/>
  <c r="M178" i="74"/>
  <c r="P178" i="74" s="1"/>
  <c r="M129" i="74"/>
  <c r="P129" i="74" s="1"/>
  <c r="M114" i="74"/>
  <c r="P114" i="74" s="1"/>
  <c r="M109" i="74"/>
  <c r="P109" i="74" s="1"/>
  <c r="M35" i="74"/>
  <c r="P35" i="74" s="1"/>
  <c r="G60" i="81" l="1"/>
  <c r="J60" i="81" s="1"/>
  <c r="G129" i="80"/>
  <c r="J129" i="80" s="1"/>
  <c r="G178" i="81"/>
  <c r="J178" i="81" s="1"/>
  <c r="G35" i="80"/>
  <c r="J35" i="80" s="1"/>
  <c r="E35" i="81" s="1"/>
  <c r="G45" i="81"/>
  <c r="J45" i="81" s="1"/>
  <c r="G114" i="80"/>
  <c r="J114" i="80" s="1"/>
  <c r="G75" i="81"/>
  <c r="J75" i="81" s="1"/>
  <c r="G63" i="80"/>
  <c r="J63" i="80" s="1"/>
  <c r="G109" i="80"/>
  <c r="J109" i="80" s="1"/>
  <c r="G94" i="81"/>
  <c r="J94" i="81" s="1"/>
  <c r="G169" i="79"/>
  <c r="J169" i="79" s="1"/>
  <c r="G12" i="77"/>
  <c r="J12" i="77" s="1"/>
  <c r="E12" i="8"/>
  <c r="M229" i="74"/>
  <c r="P229" i="74" s="1"/>
  <c r="R229" i="74"/>
  <c r="E12" i="78" l="1"/>
  <c r="G12" i="78" s="1"/>
  <c r="J12" i="78" s="1"/>
  <c r="E66" i="78"/>
  <c r="G63" i="81"/>
  <c r="J63" i="81" s="1"/>
  <c r="G35" i="81"/>
  <c r="J35" i="81" s="1"/>
  <c r="E35" i="82" s="1"/>
  <c r="G45" i="82"/>
  <c r="J45" i="82" s="1"/>
  <c r="G178" i="82"/>
  <c r="J178" i="82" s="1"/>
  <c r="G114" i="81"/>
  <c r="J114" i="81" s="1"/>
  <c r="G129" i="81"/>
  <c r="J129" i="81" s="1"/>
  <c r="G75" i="82"/>
  <c r="J75" i="82" s="1"/>
  <c r="G75" i="83" s="1"/>
  <c r="J75" i="83" s="1"/>
  <c r="G169" i="80"/>
  <c r="J169" i="80" s="1"/>
  <c r="G169" i="81" s="1"/>
  <c r="J169" i="81" s="1"/>
  <c r="G169" i="82" s="1"/>
  <c r="J169" i="82" s="1"/>
  <c r="G94" i="82"/>
  <c r="J94" i="82" s="1"/>
  <c r="G94" i="83" s="1"/>
  <c r="J94" i="83" s="1"/>
  <c r="G109" i="81"/>
  <c r="J109" i="81" s="1"/>
  <c r="G60" i="82"/>
  <c r="J60" i="82" s="1"/>
  <c r="J12" i="8"/>
  <c r="E94" i="84" l="1"/>
  <c r="G94" i="84" s="1"/>
  <c r="J94" i="84" s="1"/>
  <c r="E94" i="85" s="1"/>
  <c r="G94" i="85" s="1"/>
  <c r="J94" i="85" s="1"/>
  <c r="E75" i="84"/>
  <c r="G75" i="84" s="1"/>
  <c r="J75" i="84" s="1"/>
  <c r="G178" i="83"/>
  <c r="J178" i="83" s="1"/>
  <c r="G114" i="82"/>
  <c r="J114" i="82" s="1"/>
  <c r="G45" i="83"/>
  <c r="J45" i="83" s="1"/>
  <c r="E45" i="84" s="1"/>
  <c r="G129" i="82"/>
  <c r="J129" i="82" s="1"/>
  <c r="G60" i="83"/>
  <c r="J60" i="83" s="1"/>
  <c r="G109" i="82"/>
  <c r="J109" i="82" s="1"/>
  <c r="G35" i="82"/>
  <c r="J35" i="82" s="1"/>
  <c r="E35" i="83" s="1"/>
  <c r="G63" i="82"/>
  <c r="J63" i="82" s="1"/>
  <c r="G169" i="83"/>
  <c r="J169" i="83" s="1"/>
  <c r="E169" i="84" s="1"/>
  <c r="G12" i="79"/>
  <c r="J12" i="79" s="1"/>
  <c r="R214" i="74"/>
  <c r="M214" i="74"/>
  <c r="P214" i="74" s="1"/>
  <c r="R133" i="74"/>
  <c r="M133" i="74"/>
  <c r="P133" i="74" s="1"/>
  <c r="E94" i="86" l="1"/>
  <c r="G94" i="86" s="1"/>
  <c r="J94" i="86" s="1"/>
  <c r="E75" i="85"/>
  <c r="G75" i="85" s="1"/>
  <c r="J75" i="85" s="1"/>
  <c r="E60" i="84"/>
  <c r="G60" i="84" s="1"/>
  <c r="J60" i="84" s="1"/>
  <c r="E60" i="85" s="1"/>
  <c r="G60" i="85" s="1"/>
  <c r="J60" i="85" s="1"/>
  <c r="E178" i="84"/>
  <c r="G178" i="84" s="1"/>
  <c r="J178" i="84" s="1"/>
  <c r="E178" i="85" s="1"/>
  <c r="G178" i="85" s="1"/>
  <c r="J178" i="85" s="1"/>
  <c r="G109" i="83"/>
  <c r="J109" i="83" s="1"/>
  <c r="E109" i="84" s="1"/>
  <c r="G35" i="83"/>
  <c r="J35" i="83" s="1"/>
  <c r="E35" i="84" s="1"/>
  <c r="G45" i="84"/>
  <c r="J45" i="84" s="1"/>
  <c r="E45" i="85" s="1"/>
  <c r="G129" i="83"/>
  <c r="J129" i="83" s="1"/>
  <c r="E129" i="84" s="1"/>
  <c r="G114" i="83"/>
  <c r="J114" i="83" s="1"/>
  <c r="E114" i="84" s="1"/>
  <c r="G63" i="83"/>
  <c r="J63" i="83" s="1"/>
  <c r="E63" i="84" s="1"/>
  <c r="G94" i="89"/>
  <c r="J94" i="89" s="1"/>
  <c r="G75" i="88"/>
  <c r="J75" i="88" s="1"/>
  <c r="G12" i="80"/>
  <c r="J12" i="80" s="1"/>
  <c r="E94" i="87" l="1"/>
  <c r="G94" i="87" s="1"/>
  <c r="J94" i="87" s="1"/>
  <c r="G94" i="88" s="1"/>
  <c r="J94" i="88" s="1"/>
  <c r="E178" i="86"/>
  <c r="G178" i="86" s="1"/>
  <c r="J178" i="86" s="1"/>
  <c r="E60" i="86"/>
  <c r="G60" i="86" s="1"/>
  <c r="J60" i="86" s="1"/>
  <c r="E75" i="86"/>
  <c r="G75" i="86" s="1"/>
  <c r="J75" i="86" s="1"/>
  <c r="E75" i="87" s="1"/>
  <c r="G75" i="87" s="1"/>
  <c r="J75" i="87" s="1"/>
  <c r="G114" i="84"/>
  <c r="J114" i="84" s="1"/>
  <c r="G45" i="85"/>
  <c r="J45" i="85" s="1"/>
  <c r="G35" i="84"/>
  <c r="J35" i="84" s="1"/>
  <c r="E35" i="85" s="1"/>
  <c r="G63" i="84"/>
  <c r="J63" i="84" s="1"/>
  <c r="E63" i="85" s="1"/>
  <c r="G129" i="84"/>
  <c r="J129" i="84" s="1"/>
  <c r="E129" i="85" s="1"/>
  <c r="G109" i="84"/>
  <c r="J109" i="84" s="1"/>
  <c r="G94" i="90"/>
  <c r="J94" i="90" s="1"/>
  <c r="G60" i="91"/>
  <c r="J60" i="91" s="1"/>
  <c r="G178" i="91"/>
  <c r="J178" i="91" s="1"/>
  <c r="G75" i="89"/>
  <c r="J75" i="89" s="1"/>
  <c r="G169" i="84"/>
  <c r="J169" i="84" s="1"/>
  <c r="E169" i="85" s="1"/>
  <c r="G12" i="81"/>
  <c r="J12" i="81" s="1"/>
  <c r="E229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9" i="74"/>
  <c r="R40" i="74"/>
  <c r="R41" i="74"/>
  <c r="R42" i="74"/>
  <c r="R44" i="74"/>
  <c r="R46" i="74"/>
  <c r="R47" i="74"/>
  <c r="R50" i="74"/>
  <c r="R54" i="74"/>
  <c r="R51" i="74"/>
  <c r="R57" i="74"/>
  <c r="R58" i="74"/>
  <c r="R59" i="74"/>
  <c r="R61" i="74"/>
  <c r="R55" i="74"/>
  <c r="R62" i="74"/>
  <c r="R56" i="74"/>
  <c r="R64" i="74"/>
  <c r="R65" i="74"/>
  <c r="R66" i="74"/>
  <c r="R67" i="74"/>
  <c r="R68" i="74"/>
  <c r="R69" i="74"/>
  <c r="R70" i="74"/>
  <c r="R71" i="74"/>
  <c r="R175" i="74"/>
  <c r="R72" i="74"/>
  <c r="R73" i="74"/>
  <c r="R74" i="74"/>
  <c r="R77" i="74"/>
  <c r="R78" i="74"/>
  <c r="R79" i="74"/>
  <c r="R80" i="74"/>
  <c r="R81" i="74"/>
  <c r="R92" i="74"/>
  <c r="R93" i="74"/>
  <c r="R95" i="74"/>
  <c r="R96" i="74"/>
  <c r="R97" i="74"/>
  <c r="R98" i="74"/>
  <c r="R106" i="74"/>
  <c r="R107" i="74"/>
  <c r="R108" i="74"/>
  <c r="R110" i="74"/>
  <c r="R111" i="74"/>
  <c r="R113" i="74"/>
  <c r="R115" i="74"/>
  <c r="R116" i="74"/>
  <c r="R117" i="74"/>
  <c r="R83" i="74"/>
  <c r="R84" i="74"/>
  <c r="R85" i="74"/>
  <c r="R91" i="74"/>
  <c r="R118" i="74"/>
  <c r="R119" i="74"/>
  <c r="R120" i="74"/>
  <c r="R122" i="74"/>
  <c r="R123" i="74"/>
  <c r="R125" i="74"/>
  <c r="R126" i="74"/>
  <c r="R127" i="74"/>
  <c r="R128" i="74"/>
  <c r="R130" i="74"/>
  <c r="R131" i="74"/>
  <c r="R132" i="74"/>
  <c r="R138" i="74"/>
  <c r="R139" i="74"/>
  <c r="R140" i="74"/>
  <c r="R141" i="74"/>
  <c r="R142" i="74"/>
  <c r="R143" i="74"/>
  <c r="R144" i="74"/>
  <c r="R145" i="74"/>
  <c r="R146" i="74"/>
  <c r="R147" i="74"/>
  <c r="R148" i="74"/>
  <c r="R149" i="74"/>
  <c r="R150" i="74"/>
  <c r="R151" i="74"/>
  <c r="R152" i="74"/>
  <c r="R153" i="74"/>
  <c r="R155" i="74"/>
  <c r="R156" i="74"/>
  <c r="R157" i="74"/>
  <c r="R158" i="74"/>
  <c r="R159" i="74"/>
  <c r="R160" i="74"/>
  <c r="R161" i="74"/>
  <c r="R162" i="74"/>
  <c r="R163" i="74"/>
  <c r="R164" i="74"/>
  <c r="R165" i="74"/>
  <c r="R166" i="74"/>
  <c r="R170" i="74"/>
  <c r="R171" i="74"/>
  <c r="R172" i="74"/>
  <c r="R177" i="74"/>
  <c r="R179" i="74"/>
  <c r="R180" i="74"/>
  <c r="R182" i="74"/>
  <c r="R184" i="74"/>
  <c r="R185" i="74"/>
  <c r="R191" i="74"/>
  <c r="R192" i="74"/>
  <c r="R193" i="74"/>
  <c r="R194" i="74"/>
  <c r="R195" i="74"/>
  <c r="R196" i="74"/>
  <c r="R197" i="74"/>
  <c r="R198" i="74"/>
  <c r="R199" i="74"/>
  <c r="R200" i="74"/>
  <c r="R201" i="74"/>
  <c r="R202" i="74"/>
  <c r="R203" i="74"/>
  <c r="R204" i="74"/>
  <c r="R181" i="74"/>
  <c r="R205" i="74"/>
  <c r="R206" i="74"/>
  <c r="R208" i="74"/>
  <c r="R209" i="74"/>
  <c r="R211" i="74"/>
  <c r="R212" i="74"/>
  <c r="R210" i="74"/>
  <c r="R213" i="74"/>
  <c r="R216" i="74"/>
  <c r="R217" i="74"/>
  <c r="R218" i="74"/>
  <c r="R219" i="74"/>
  <c r="R220" i="74"/>
  <c r="R221" i="74"/>
  <c r="R222" i="74"/>
  <c r="R223" i="74"/>
  <c r="R224" i="74"/>
  <c r="R225" i="74"/>
  <c r="R226" i="74"/>
  <c r="R227" i="74"/>
  <c r="R230" i="74"/>
  <c r="R231" i="74"/>
  <c r="R232" i="74"/>
  <c r="R233" i="74"/>
  <c r="R234" i="74"/>
  <c r="R248" i="74"/>
  <c r="R254" i="74"/>
  <c r="R255" i="74"/>
  <c r="R256" i="74"/>
  <c r="R258" i="74"/>
  <c r="R76" i="74"/>
  <c r="R228" i="74"/>
  <c r="R183" i="74"/>
  <c r="R124" i="74"/>
  <c r="R89" i="74"/>
  <c r="R38" i="74"/>
  <c r="R90" i="74"/>
  <c r="R99" i="74"/>
  <c r="R100" i="74"/>
  <c r="R101" i="74"/>
  <c r="R176" i="74"/>
  <c r="R137" i="74"/>
  <c r="R86" i="74"/>
  <c r="R43" i="74"/>
  <c r="R52" i="74"/>
  <c r="R48" i="74"/>
  <c r="R53" i="74"/>
  <c r="R154" i="74"/>
  <c r="R215" i="74"/>
  <c r="R121" i="74"/>
  <c r="R168" i="74"/>
  <c r="R167" i="74"/>
  <c r="R49" i="74"/>
  <c r="R112" i="74"/>
  <c r="R5" i="74"/>
  <c r="E178" i="87" l="1"/>
  <c r="G178" i="87" s="1"/>
  <c r="J178" i="87" s="1"/>
  <c r="G178" i="88" s="1"/>
  <c r="J178" i="88" s="1"/>
  <c r="G178" i="89" s="1"/>
  <c r="J178" i="89" s="1"/>
  <c r="G178" i="90" s="1"/>
  <c r="J178" i="90" s="1"/>
  <c r="E45" i="86"/>
  <c r="G45" i="86" s="1"/>
  <c r="J45" i="86" s="1"/>
  <c r="E114" i="85"/>
  <c r="G114" i="85" s="1"/>
  <c r="J114" i="85" s="1"/>
  <c r="E109" i="85"/>
  <c r="G109" i="85" s="1"/>
  <c r="J109" i="85" s="1"/>
  <c r="E60" i="87"/>
  <c r="G60" i="87" s="1"/>
  <c r="J60" i="87" s="1"/>
  <c r="G60" i="88" s="1"/>
  <c r="J60" i="88" s="1"/>
  <c r="G60" i="89" s="1"/>
  <c r="J60" i="89" s="1"/>
  <c r="G60" i="90" s="1"/>
  <c r="J60" i="90" s="1"/>
  <c r="G129" i="85"/>
  <c r="J129" i="85" s="1"/>
  <c r="G63" i="85"/>
  <c r="J63" i="85" s="1"/>
  <c r="G35" i="85"/>
  <c r="J35" i="85" s="1"/>
  <c r="E35" i="86" s="1"/>
  <c r="G169" i="85"/>
  <c r="J169" i="85" s="1"/>
  <c r="G45" i="93"/>
  <c r="J45" i="93" s="1"/>
  <c r="G75" i="90"/>
  <c r="J75" i="90" s="1"/>
  <c r="G60" i="92"/>
  <c r="J60" i="92" s="1"/>
  <c r="G178" i="92"/>
  <c r="J178" i="92" s="1"/>
  <c r="G109" i="91"/>
  <c r="J109" i="91" s="1"/>
  <c r="G114" i="91"/>
  <c r="J114" i="91" s="1"/>
  <c r="G94" i="91"/>
  <c r="J94" i="91" s="1"/>
  <c r="G229" i="77"/>
  <c r="J229" i="77" s="1"/>
  <c r="G12" i="82"/>
  <c r="J12" i="82" s="1"/>
  <c r="J178" i="8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9" i="74"/>
  <c r="M40" i="74"/>
  <c r="M41" i="74"/>
  <c r="M42" i="74"/>
  <c r="M44" i="74"/>
  <c r="M46" i="74"/>
  <c r="M47" i="74"/>
  <c r="M50" i="74"/>
  <c r="M54" i="74"/>
  <c r="M51" i="74"/>
  <c r="M57" i="74"/>
  <c r="M58" i="74"/>
  <c r="M59" i="74"/>
  <c r="M61" i="74"/>
  <c r="M55" i="74"/>
  <c r="M62" i="74"/>
  <c r="M56" i="74"/>
  <c r="M64" i="74"/>
  <c r="M65" i="74"/>
  <c r="M66" i="74"/>
  <c r="M67" i="74"/>
  <c r="M68" i="74"/>
  <c r="M69" i="74"/>
  <c r="M70" i="74"/>
  <c r="M71" i="74"/>
  <c r="M175" i="74"/>
  <c r="M72" i="74"/>
  <c r="M73" i="74"/>
  <c r="M74" i="74"/>
  <c r="M77" i="74"/>
  <c r="M78" i="74"/>
  <c r="M79" i="74"/>
  <c r="M80" i="74"/>
  <c r="M81" i="74"/>
  <c r="M92" i="74"/>
  <c r="M93" i="74"/>
  <c r="M95" i="74"/>
  <c r="M96" i="74"/>
  <c r="M97" i="74"/>
  <c r="M98" i="74"/>
  <c r="M106" i="74"/>
  <c r="M107" i="74"/>
  <c r="M108" i="74"/>
  <c r="M110" i="74"/>
  <c r="M111" i="74"/>
  <c r="M113" i="74"/>
  <c r="M115" i="74"/>
  <c r="M116" i="74"/>
  <c r="M117" i="74"/>
  <c r="M83" i="74"/>
  <c r="M84" i="74"/>
  <c r="M85" i="74"/>
  <c r="M91" i="74"/>
  <c r="M118" i="74"/>
  <c r="M119" i="74"/>
  <c r="M120" i="74"/>
  <c r="M122" i="74"/>
  <c r="M123" i="74"/>
  <c r="M125" i="74"/>
  <c r="M126" i="74"/>
  <c r="M127" i="74"/>
  <c r="M128" i="74"/>
  <c r="M130" i="74"/>
  <c r="M131" i="74"/>
  <c r="M132" i="74"/>
  <c r="M138" i="74"/>
  <c r="M139" i="74"/>
  <c r="M140" i="74"/>
  <c r="M141" i="74"/>
  <c r="M142" i="74"/>
  <c r="M143" i="74"/>
  <c r="M144" i="74"/>
  <c r="M145" i="74"/>
  <c r="M146" i="74"/>
  <c r="M147" i="74"/>
  <c r="M148" i="74"/>
  <c r="M149" i="74"/>
  <c r="M150" i="74"/>
  <c r="M151" i="74"/>
  <c r="M152" i="74"/>
  <c r="M153" i="74"/>
  <c r="M155" i="74"/>
  <c r="M156" i="74"/>
  <c r="M157" i="74"/>
  <c r="M158" i="74"/>
  <c r="M159" i="74"/>
  <c r="M160" i="74"/>
  <c r="M161" i="74"/>
  <c r="M162" i="74"/>
  <c r="M163" i="74"/>
  <c r="M164" i="74"/>
  <c r="M165" i="74"/>
  <c r="M166" i="74"/>
  <c r="M170" i="74"/>
  <c r="M171" i="74"/>
  <c r="M172" i="74"/>
  <c r="M177" i="74"/>
  <c r="M179" i="74"/>
  <c r="M180" i="74"/>
  <c r="M182" i="74"/>
  <c r="M184" i="74"/>
  <c r="M185" i="74"/>
  <c r="M191" i="74"/>
  <c r="M192" i="74"/>
  <c r="M193" i="74"/>
  <c r="M194" i="74"/>
  <c r="M195" i="74"/>
  <c r="M196" i="74"/>
  <c r="M197" i="74"/>
  <c r="M198" i="74"/>
  <c r="M199" i="74"/>
  <c r="M200" i="74"/>
  <c r="M201" i="74"/>
  <c r="M202" i="74"/>
  <c r="M203" i="74"/>
  <c r="M204" i="74"/>
  <c r="M181" i="74"/>
  <c r="M205" i="74"/>
  <c r="M206" i="74"/>
  <c r="M208" i="74"/>
  <c r="M209" i="74"/>
  <c r="M211" i="74"/>
  <c r="M212" i="74"/>
  <c r="M210" i="74"/>
  <c r="M213" i="74"/>
  <c r="M216" i="74"/>
  <c r="M217" i="74"/>
  <c r="M218" i="74"/>
  <c r="M219" i="74"/>
  <c r="M220" i="74"/>
  <c r="M221" i="74"/>
  <c r="M222" i="74"/>
  <c r="M223" i="74"/>
  <c r="M224" i="74"/>
  <c r="M225" i="74"/>
  <c r="M226" i="74"/>
  <c r="M227" i="74"/>
  <c r="M230" i="74"/>
  <c r="M231" i="74"/>
  <c r="M232" i="74"/>
  <c r="M233" i="74"/>
  <c r="M234" i="74"/>
  <c r="M248" i="74"/>
  <c r="M254" i="74"/>
  <c r="M255" i="74"/>
  <c r="M256" i="74"/>
  <c r="M258" i="74"/>
  <c r="M76" i="74"/>
  <c r="M228" i="74"/>
  <c r="M183" i="74"/>
  <c r="M124" i="74"/>
  <c r="M89" i="74"/>
  <c r="M38" i="74"/>
  <c r="M90" i="74"/>
  <c r="M99" i="74"/>
  <c r="M100" i="74"/>
  <c r="M101" i="74"/>
  <c r="M176" i="74"/>
  <c r="M137" i="74"/>
  <c r="M86" i="74"/>
  <c r="M43" i="74"/>
  <c r="P43" i="74" s="1"/>
  <c r="M52" i="74"/>
  <c r="P52" i="74" s="1"/>
  <c r="M48" i="74"/>
  <c r="P48" i="74" s="1"/>
  <c r="M53" i="74"/>
  <c r="P53" i="74" s="1"/>
  <c r="M154" i="74"/>
  <c r="P154" i="74" s="1"/>
  <c r="M215" i="74"/>
  <c r="P215" i="74" s="1"/>
  <c r="M121" i="74"/>
  <c r="P121" i="74" s="1"/>
  <c r="M168" i="74"/>
  <c r="M167" i="74"/>
  <c r="P167" i="74" s="1"/>
  <c r="M49" i="74"/>
  <c r="P49" i="74" s="1"/>
  <c r="M112" i="74"/>
  <c r="P112" i="74" s="1"/>
  <c r="E45" i="87" l="1"/>
  <c r="G45" i="87" s="1"/>
  <c r="J45" i="87" s="1"/>
  <c r="G45" i="88" s="1"/>
  <c r="J45" i="88" s="1"/>
  <c r="G45" i="89" s="1"/>
  <c r="J45" i="89" s="1"/>
  <c r="G45" i="90" s="1"/>
  <c r="J45" i="90" s="1"/>
  <c r="G45" i="91" s="1"/>
  <c r="J45" i="91" s="1"/>
  <c r="G45" i="92" s="1"/>
  <c r="J45" i="92" s="1"/>
  <c r="E109" i="86"/>
  <c r="G109" i="86" s="1"/>
  <c r="J109" i="86" s="1"/>
  <c r="E114" i="86"/>
  <c r="G114" i="86" s="1"/>
  <c r="J114" i="86" s="1"/>
  <c r="E169" i="86"/>
  <c r="G169" i="86" s="1"/>
  <c r="J169" i="86" s="1"/>
  <c r="E169" i="87" s="1"/>
  <c r="G169" i="87" s="1"/>
  <c r="J169" i="87" s="1"/>
  <c r="E63" i="86"/>
  <c r="G63" i="86" s="1"/>
  <c r="J63" i="86" s="1"/>
  <c r="E129" i="86"/>
  <c r="G129" i="86" s="1"/>
  <c r="J129" i="86" s="1"/>
  <c r="G35" i="86"/>
  <c r="J35" i="86" s="1"/>
  <c r="G114" i="92"/>
  <c r="J114" i="92" s="1"/>
  <c r="G63" i="93"/>
  <c r="J63" i="93" s="1"/>
  <c r="G178" i="93"/>
  <c r="J178" i="93" s="1"/>
  <c r="G94" i="92"/>
  <c r="J94" i="92" s="1"/>
  <c r="G60" i="93"/>
  <c r="J60" i="93" s="1"/>
  <c r="G129" i="93"/>
  <c r="J129" i="93" s="1"/>
  <c r="G75" i="91"/>
  <c r="J75" i="91" s="1"/>
  <c r="G109" i="92"/>
  <c r="J109" i="92" s="1"/>
  <c r="G45" i="94"/>
  <c r="J45" i="94" s="1"/>
  <c r="G12" i="83"/>
  <c r="J12" i="83" s="1"/>
  <c r="E12" i="84" s="1"/>
  <c r="P168" i="74"/>
  <c r="G178" i="8"/>
  <c r="P100" i="74"/>
  <c r="P228" i="74"/>
  <c r="P234" i="74"/>
  <c r="P225" i="74"/>
  <c r="P217" i="74"/>
  <c r="P206" i="74"/>
  <c r="P199" i="74"/>
  <c r="P194" i="74"/>
  <c r="P179" i="74"/>
  <c r="P164" i="74"/>
  <c r="P156" i="74"/>
  <c r="P147" i="74"/>
  <c r="P139" i="74"/>
  <c r="P125" i="74"/>
  <c r="P84" i="74"/>
  <c r="P108" i="74"/>
  <c r="P92" i="74"/>
  <c r="P72" i="74"/>
  <c r="P65" i="74"/>
  <c r="P57" i="74"/>
  <c r="P41" i="74"/>
  <c r="P31" i="74"/>
  <c r="P23" i="74"/>
  <c r="P15" i="74"/>
  <c r="P7" i="74"/>
  <c r="P86" i="74"/>
  <c r="P89" i="74"/>
  <c r="P256" i="74"/>
  <c r="P230" i="74"/>
  <c r="P221" i="74"/>
  <c r="P212" i="74"/>
  <c r="P203" i="74"/>
  <c r="P198" i="74"/>
  <c r="P185" i="74"/>
  <c r="P170" i="74"/>
  <c r="P160" i="74"/>
  <c r="P151" i="74"/>
  <c r="P143" i="74"/>
  <c r="P130" i="74"/>
  <c r="P119" i="74"/>
  <c r="P115" i="74"/>
  <c r="P97" i="74"/>
  <c r="P78" i="74"/>
  <c r="P69" i="74"/>
  <c r="P55" i="74"/>
  <c r="P47" i="74"/>
  <c r="P36" i="74"/>
  <c r="P27" i="74"/>
  <c r="P19" i="74"/>
  <c r="P11" i="74"/>
  <c r="P137" i="74"/>
  <c r="P124" i="74"/>
  <c r="P255" i="74"/>
  <c r="P220" i="74"/>
  <c r="P211" i="74"/>
  <c r="P202" i="74"/>
  <c r="P197" i="74"/>
  <c r="P184" i="74"/>
  <c r="P159" i="74"/>
  <c r="P150" i="74"/>
  <c r="P142" i="74"/>
  <c r="P128" i="74"/>
  <c r="P118" i="74"/>
  <c r="P113" i="74"/>
  <c r="P96" i="74"/>
  <c r="P77" i="74"/>
  <c r="P68" i="74"/>
  <c r="P61" i="74"/>
  <c r="P46" i="74"/>
  <c r="P34" i="74"/>
  <c r="P26" i="74"/>
  <c r="P18" i="74"/>
  <c r="P10" i="74"/>
  <c r="P176" i="74"/>
  <c r="P183" i="74"/>
  <c r="P254" i="74"/>
  <c r="P227" i="74"/>
  <c r="P219" i="74"/>
  <c r="P209" i="74"/>
  <c r="P201" i="74"/>
  <c r="P196" i="74"/>
  <c r="P182" i="74"/>
  <c r="P166" i="74"/>
  <c r="P158" i="74"/>
  <c r="P149" i="74"/>
  <c r="P141" i="74"/>
  <c r="P127" i="74"/>
  <c r="P91" i="74"/>
  <c r="P111" i="74"/>
  <c r="P95" i="74"/>
  <c r="P74" i="74"/>
  <c r="P67" i="74"/>
  <c r="P59" i="74"/>
  <c r="P44" i="74"/>
  <c r="P33" i="74"/>
  <c r="P25" i="74"/>
  <c r="P17" i="74"/>
  <c r="P9" i="74"/>
  <c r="P101" i="74"/>
  <c r="P248" i="74"/>
  <c r="P226" i="74"/>
  <c r="P218" i="74"/>
  <c r="P208" i="74"/>
  <c r="P200" i="74"/>
  <c r="P195" i="74"/>
  <c r="P180" i="74"/>
  <c r="P165" i="74"/>
  <c r="P157" i="74"/>
  <c r="P148" i="74"/>
  <c r="P140" i="74"/>
  <c r="P126" i="74"/>
  <c r="P85" i="74"/>
  <c r="P110" i="74"/>
  <c r="P93" i="74"/>
  <c r="P73" i="74"/>
  <c r="P66" i="74"/>
  <c r="P58" i="74"/>
  <c r="P42" i="74"/>
  <c r="P32" i="74"/>
  <c r="P24" i="74"/>
  <c r="P16" i="74"/>
  <c r="P8" i="74"/>
  <c r="P99" i="74"/>
  <c r="P76" i="74"/>
  <c r="P233" i="74"/>
  <c r="P224" i="74"/>
  <c r="P216" i="74"/>
  <c r="P205" i="74"/>
  <c r="P193" i="74"/>
  <c r="P177" i="74"/>
  <c r="P163" i="74"/>
  <c r="P155" i="74"/>
  <c r="P146" i="74"/>
  <c r="P138" i="74"/>
  <c r="P123" i="74"/>
  <c r="P83" i="74"/>
  <c r="P107" i="74"/>
  <c r="P81" i="74"/>
  <c r="P175" i="74"/>
  <c r="P64" i="74"/>
  <c r="P51" i="74"/>
  <c r="P40" i="74"/>
  <c r="P30" i="74"/>
  <c r="P22" i="74"/>
  <c r="P14" i="74"/>
  <c r="P6" i="74"/>
  <c r="P90" i="74"/>
  <c r="P232" i="74"/>
  <c r="P223" i="74"/>
  <c r="P213" i="74"/>
  <c r="P181" i="74"/>
  <c r="P192" i="74"/>
  <c r="P172" i="74"/>
  <c r="P162" i="74"/>
  <c r="P153" i="74"/>
  <c r="P145" i="74"/>
  <c r="P132" i="74"/>
  <c r="P122" i="74"/>
  <c r="P117" i="74"/>
  <c r="P106" i="74"/>
  <c r="P80" i="74"/>
  <c r="P71" i="74"/>
  <c r="P56" i="74"/>
  <c r="P54" i="74"/>
  <c r="P39" i="74"/>
  <c r="P29" i="74"/>
  <c r="P21" i="74"/>
  <c r="P13" i="74"/>
  <c r="P38" i="74"/>
  <c r="P258" i="74"/>
  <c r="P231" i="74"/>
  <c r="P222" i="74"/>
  <c r="P210" i="74"/>
  <c r="P204" i="74"/>
  <c r="P191" i="74"/>
  <c r="P171" i="74"/>
  <c r="P161" i="74"/>
  <c r="P152" i="74"/>
  <c r="P144" i="74"/>
  <c r="P131" i="74"/>
  <c r="P120" i="74"/>
  <c r="P116" i="74"/>
  <c r="P98" i="74"/>
  <c r="P79" i="74"/>
  <c r="P70" i="74"/>
  <c r="P62" i="74"/>
  <c r="P50" i="74"/>
  <c r="P37" i="74"/>
  <c r="P28" i="74"/>
  <c r="P20" i="74"/>
  <c r="E63" i="87" l="1"/>
  <c r="G63" i="87" s="1"/>
  <c r="J63" i="87" s="1"/>
  <c r="G63" i="88" s="1"/>
  <c r="J63" i="88" s="1"/>
  <c r="G63" i="89" s="1"/>
  <c r="J63" i="89" s="1"/>
  <c r="G63" i="90" s="1"/>
  <c r="J63" i="90" s="1"/>
  <c r="G63" i="91" s="1"/>
  <c r="J63" i="91" s="1"/>
  <c r="G63" i="92" s="1"/>
  <c r="J63" i="92" s="1"/>
  <c r="E114" i="87"/>
  <c r="G114" i="87" s="1"/>
  <c r="J114" i="87" s="1"/>
  <c r="G114" i="88" s="1"/>
  <c r="J114" i="88" s="1"/>
  <c r="G114" i="89" s="1"/>
  <c r="J114" i="89" s="1"/>
  <c r="G114" i="90" s="1"/>
  <c r="J114" i="90" s="1"/>
  <c r="E129" i="87"/>
  <c r="G129" i="87" s="1"/>
  <c r="J129" i="87" s="1"/>
  <c r="G129" i="88" s="1"/>
  <c r="J129" i="88" s="1"/>
  <c r="G129" i="89" s="1"/>
  <c r="J129" i="89" s="1"/>
  <c r="G129" i="90" s="1"/>
  <c r="J129" i="90" s="1"/>
  <c r="G129" i="91" s="1"/>
  <c r="J129" i="91" s="1"/>
  <c r="G129" i="92" s="1"/>
  <c r="J129" i="92" s="1"/>
  <c r="E109" i="87"/>
  <c r="G109" i="87" s="1"/>
  <c r="J109" i="87" s="1"/>
  <c r="G109" i="88" s="1"/>
  <c r="J109" i="88" s="1"/>
  <c r="G109" i="89" s="1"/>
  <c r="J109" i="89" s="1"/>
  <c r="G109" i="90" s="1"/>
  <c r="J109" i="90" s="1"/>
  <c r="E35" i="87"/>
  <c r="G35" i="87" s="1"/>
  <c r="J35" i="87" s="1"/>
  <c r="G35" i="88" s="1"/>
  <c r="J35" i="88" s="1"/>
  <c r="G35" i="89" s="1"/>
  <c r="J35" i="89" s="1"/>
  <c r="G35" i="90" s="1"/>
  <c r="J35" i="90" s="1"/>
  <c r="G35" i="91" s="1"/>
  <c r="J35" i="91" s="1"/>
  <c r="G35" i="92" s="1"/>
  <c r="J35" i="92" s="1"/>
  <c r="G35" i="93" s="1"/>
  <c r="J35" i="93" s="1"/>
  <c r="G35" i="94" s="1"/>
  <c r="J35" i="94" s="1"/>
  <c r="G169" i="88"/>
  <c r="J169" i="88" s="1"/>
  <c r="G169" i="89" s="1"/>
  <c r="J169" i="89" s="1"/>
  <c r="G229" i="79"/>
  <c r="J229" i="79" s="1"/>
  <c r="G237" i="80" s="1"/>
  <c r="J237" i="80" s="1"/>
  <c r="G245" i="81" s="1"/>
  <c r="J245" i="81" s="1"/>
  <c r="G129" i="94"/>
  <c r="J129" i="94" s="1"/>
  <c r="G45" i="95"/>
  <c r="J45" i="95" s="1"/>
  <c r="G94" i="93"/>
  <c r="J94" i="93" s="1"/>
  <c r="G178" i="94"/>
  <c r="J178" i="94" s="1"/>
  <c r="G63" i="94"/>
  <c r="J63" i="94" s="1"/>
  <c r="G109" i="93"/>
  <c r="J109" i="93" s="1"/>
  <c r="G75" i="92"/>
  <c r="J75" i="92" s="1"/>
  <c r="G35" i="95"/>
  <c r="J35" i="95" s="1"/>
  <c r="G60" i="94"/>
  <c r="J60" i="94" s="1"/>
  <c r="G114" i="93"/>
  <c r="J114" i="93" s="1"/>
  <c r="G12" i="84"/>
  <c r="J12" i="84" s="1"/>
  <c r="E12" i="85" s="1"/>
  <c r="G12" i="8"/>
  <c r="G229" i="80" l="1"/>
  <c r="J229" i="80" s="1"/>
  <c r="G60" i="95"/>
  <c r="J60" i="95" s="1"/>
  <c r="G114" i="94"/>
  <c r="J114" i="94" s="1"/>
  <c r="G178" i="95"/>
  <c r="J178" i="95" s="1"/>
  <c r="G94" i="94"/>
  <c r="J94" i="94" s="1"/>
  <c r="G169" i="90"/>
  <c r="J169" i="90" s="1"/>
  <c r="G35" i="96"/>
  <c r="J35" i="96" s="1"/>
  <c r="E35" i="97" s="1"/>
  <c r="G75" i="93"/>
  <c r="J75" i="93" s="1"/>
  <c r="G109" i="94"/>
  <c r="J109" i="94" s="1"/>
  <c r="G45" i="96"/>
  <c r="J45" i="96" s="1"/>
  <c r="E45" i="97" s="1"/>
  <c r="G63" i="95"/>
  <c r="J63" i="95" s="1"/>
  <c r="G129" i="95"/>
  <c r="J129" i="95" s="1"/>
  <c r="G12" i="85"/>
  <c r="J12" i="85" s="1"/>
  <c r="E12" i="86" s="1"/>
  <c r="G229" i="81" l="1"/>
  <c r="J229" i="81" s="1"/>
  <c r="G237" i="81"/>
  <c r="J237" i="81" s="1"/>
  <c r="G245" i="82" s="1"/>
  <c r="J245" i="82" s="1"/>
  <c r="G12" i="86"/>
  <c r="J12" i="86" s="1"/>
  <c r="G35" i="97"/>
  <c r="J35" i="97" s="1"/>
  <c r="E35" i="98" s="1"/>
  <c r="G169" i="91"/>
  <c r="J169" i="91" s="1"/>
  <c r="G63" i="96"/>
  <c r="J63" i="96" s="1"/>
  <c r="E63" i="97" s="1"/>
  <c r="G75" i="94"/>
  <c r="J75" i="94" s="1"/>
  <c r="G129" i="96"/>
  <c r="J129" i="96" s="1"/>
  <c r="E129" i="97" s="1"/>
  <c r="G94" i="95"/>
  <c r="J94" i="95" s="1"/>
  <c r="G178" i="96"/>
  <c r="J178" i="96" s="1"/>
  <c r="E178" i="97" s="1"/>
  <c r="G45" i="97"/>
  <c r="J45" i="97" s="1"/>
  <c r="E45" i="98" s="1"/>
  <c r="G114" i="95"/>
  <c r="J114" i="95" s="1"/>
  <c r="G109" i="95"/>
  <c r="J109" i="95" s="1"/>
  <c r="G60" i="96"/>
  <c r="J60" i="96" s="1"/>
  <c r="E60" i="97" s="1"/>
  <c r="E194" i="8"/>
  <c r="E83" i="8"/>
  <c r="E152" i="8"/>
  <c r="E148" i="8"/>
  <c r="E155" i="8"/>
  <c r="E127" i="8"/>
  <c r="E213" i="8"/>
  <c r="E125" i="8"/>
  <c r="E208" i="8"/>
  <c r="E205" i="8"/>
  <c r="E151" i="8"/>
  <c r="E126" i="8"/>
  <c r="E177" i="8"/>
  <c r="E231" i="8"/>
  <c r="E226" i="8"/>
  <c r="E84" i="8"/>
  <c r="E193" i="8"/>
  <c r="E206" i="8"/>
  <c r="E39" i="8"/>
  <c r="E181" i="8"/>
  <c r="E153" i="8"/>
  <c r="G9" i="74"/>
  <c r="J9" i="74" s="1"/>
  <c r="G11" i="74"/>
  <c r="J11" i="74" s="1"/>
  <c r="G10" i="74"/>
  <c r="J10" i="74" s="1"/>
  <c r="E12" i="87" l="1"/>
  <c r="G12" i="87" s="1"/>
  <c r="J12" i="87" s="1"/>
  <c r="G229" i="82"/>
  <c r="J229" i="82" s="1"/>
  <c r="G237" i="82"/>
  <c r="J237" i="82" s="1"/>
  <c r="G245" i="83" s="1"/>
  <c r="J245" i="83" s="1"/>
  <c r="G12" i="88"/>
  <c r="J12" i="88" s="1"/>
  <c r="G12" i="89" s="1"/>
  <c r="J12" i="89" s="1"/>
  <c r="E11" i="8"/>
  <c r="G11" i="77"/>
  <c r="J11" i="77" s="1"/>
  <c r="G129" i="97"/>
  <c r="J129" i="97" s="1"/>
  <c r="E129" i="98" s="1"/>
  <c r="G109" i="96"/>
  <c r="J109" i="96" s="1"/>
  <c r="E109" i="97" s="1"/>
  <c r="G75" i="95"/>
  <c r="J75" i="95" s="1"/>
  <c r="G114" i="96"/>
  <c r="J114" i="96" s="1"/>
  <c r="E114" i="97" s="1"/>
  <c r="G63" i="97"/>
  <c r="J63" i="97" s="1"/>
  <c r="E63" i="98" s="1"/>
  <c r="G35" i="98"/>
  <c r="J35" i="98" s="1"/>
  <c r="E35" i="99" s="1"/>
  <c r="G45" i="98"/>
  <c r="J45" i="98" s="1"/>
  <c r="E45" i="99" s="1"/>
  <c r="G226" i="77"/>
  <c r="J226" i="77" s="1"/>
  <c r="G213" i="77"/>
  <c r="J213" i="77" s="1"/>
  <c r="G152" i="77"/>
  <c r="J152" i="77" s="1"/>
  <c r="G151" i="77"/>
  <c r="J151" i="77" s="1"/>
  <c r="E205" i="78" s="1"/>
  <c r="G206" i="77"/>
  <c r="J206" i="77" s="1"/>
  <c r="G231" i="77"/>
  <c r="J231" i="77" s="1"/>
  <c r="G205" i="77"/>
  <c r="J205" i="77" s="1"/>
  <c r="G127" i="77"/>
  <c r="J127" i="77" s="1"/>
  <c r="E181" i="78" s="1"/>
  <c r="G83" i="77"/>
  <c r="J83" i="77" s="1"/>
  <c r="G60" i="97"/>
  <c r="J60" i="97" s="1"/>
  <c r="E60" i="98" s="1"/>
  <c r="G178" i="97"/>
  <c r="J178" i="97" s="1"/>
  <c r="E178" i="98" s="1"/>
  <c r="G39" i="77"/>
  <c r="J39" i="77" s="1"/>
  <c r="G153" i="77"/>
  <c r="J153" i="77" s="1"/>
  <c r="G193" i="77"/>
  <c r="J193" i="77" s="1"/>
  <c r="G177" i="77"/>
  <c r="J177" i="77" s="1"/>
  <c r="G208" i="77"/>
  <c r="J208" i="77" s="1"/>
  <c r="G155" i="77"/>
  <c r="J155" i="77" s="1"/>
  <c r="G194" i="77"/>
  <c r="J194" i="77" s="1"/>
  <c r="G94" i="96"/>
  <c r="J94" i="96" s="1"/>
  <c r="E94" i="97" s="1"/>
  <c r="G169" i="92"/>
  <c r="J169" i="92" s="1"/>
  <c r="G181" i="77"/>
  <c r="J181" i="77" s="1"/>
  <c r="G84" i="77"/>
  <c r="J84" i="77" s="1"/>
  <c r="G126" i="77"/>
  <c r="J126" i="77" s="1"/>
  <c r="G125" i="77"/>
  <c r="J125" i="77" s="1"/>
  <c r="E179" i="78" s="1"/>
  <c r="G148" i="77"/>
  <c r="J148" i="77" s="1"/>
  <c r="E195" i="8"/>
  <c r="E113" i="8"/>
  <c r="E196" i="8"/>
  <c r="E198" i="8"/>
  <c r="E128" i="8"/>
  <c r="E203" i="8"/>
  <c r="G9" i="77"/>
  <c r="J9" i="77" s="1"/>
  <c r="E9" i="8"/>
  <c r="E149" i="8"/>
  <c r="G10" i="77"/>
  <c r="J10" i="77" s="1"/>
  <c r="E10" i="8"/>
  <c r="E182" i="8"/>
  <c r="E211" i="8"/>
  <c r="E209" i="8"/>
  <c r="J209" i="8" s="1"/>
  <c r="E210" i="8"/>
  <c r="J210" i="8" s="1"/>
  <c r="E232" i="8"/>
  <c r="E157" i="8"/>
  <c r="E212" i="8"/>
  <c r="E204" i="8"/>
  <c r="E202" i="8"/>
  <c r="E147" i="8"/>
  <c r="E156" i="8"/>
  <c r="E150" i="8"/>
  <c r="E197" i="8"/>
  <c r="J193" i="8"/>
  <c r="G193" i="8"/>
  <c r="J177" i="8"/>
  <c r="G177" i="8"/>
  <c r="G194" i="8"/>
  <c r="J194" i="8"/>
  <c r="E64" i="78" l="1"/>
  <c r="E10" i="78"/>
  <c r="E206" i="78"/>
  <c r="G148" i="78"/>
  <c r="J148" i="78" s="1"/>
  <c r="E202" i="78"/>
  <c r="E209" i="78"/>
  <c r="E137" i="78"/>
  <c r="E11" i="78"/>
  <c r="G11" i="78" s="1"/>
  <c r="J11" i="78" s="1"/>
  <c r="E65" i="78"/>
  <c r="E63" i="78"/>
  <c r="G63" i="78" s="1"/>
  <c r="J63" i="78" s="1"/>
  <c r="E9" i="78"/>
  <c r="E231" i="78"/>
  <c r="G205" i="78"/>
  <c r="J205" i="78" s="1"/>
  <c r="E39" i="78"/>
  <c r="G39" i="78" s="1"/>
  <c r="J39" i="78" s="1"/>
  <c r="E93" i="78"/>
  <c r="E138" i="78"/>
  <c r="G181" i="78"/>
  <c r="J181" i="78" s="1"/>
  <c r="E235" i="78"/>
  <c r="E207" i="78"/>
  <c r="G206" i="78"/>
  <c r="J206" i="78" s="1"/>
  <c r="G231" i="78"/>
  <c r="J231" i="78" s="1"/>
  <c r="G239" i="79" s="1"/>
  <c r="J239" i="79" s="1"/>
  <c r="G252" i="80" s="1"/>
  <c r="J252" i="80" s="1"/>
  <c r="G229" i="83"/>
  <c r="J229" i="83" s="1"/>
  <c r="E229" i="84" s="1"/>
  <c r="G237" i="83"/>
  <c r="J237" i="83" s="1"/>
  <c r="G206" i="79"/>
  <c r="J206" i="79" s="1"/>
  <c r="G206" i="80" s="1"/>
  <c r="J206" i="80" s="1"/>
  <c r="G12" i="90"/>
  <c r="J12" i="90" s="1"/>
  <c r="G205" i="79"/>
  <c r="J205" i="79" s="1"/>
  <c r="G205" i="80" s="1"/>
  <c r="J205" i="80" s="1"/>
  <c r="G126" i="79"/>
  <c r="J126" i="79" s="1"/>
  <c r="G126" i="80" s="1"/>
  <c r="J126" i="80" s="1"/>
  <c r="G181" i="79"/>
  <c r="J181" i="79" s="1"/>
  <c r="G181" i="80" s="1"/>
  <c r="J181" i="80" s="1"/>
  <c r="G153" i="79"/>
  <c r="J153" i="79" s="1"/>
  <c r="G153" i="80" s="1"/>
  <c r="J153" i="80" s="1"/>
  <c r="G213" i="79"/>
  <c r="J213" i="79" s="1"/>
  <c r="G213" i="80" s="1"/>
  <c r="J213" i="80" s="1"/>
  <c r="G177" i="79"/>
  <c r="J177" i="79" s="1"/>
  <c r="G177" i="80" s="1"/>
  <c r="J177" i="80" s="1"/>
  <c r="G84" i="79"/>
  <c r="J84" i="79" s="1"/>
  <c r="G84" i="80" s="1"/>
  <c r="J84" i="80" s="1"/>
  <c r="G148" i="79"/>
  <c r="J148" i="79" s="1"/>
  <c r="G148" i="80" s="1"/>
  <c r="J148" i="80" s="1"/>
  <c r="G155" i="79"/>
  <c r="J155" i="79" s="1"/>
  <c r="G155" i="80" s="1"/>
  <c r="J155" i="80" s="1"/>
  <c r="G83" i="79"/>
  <c r="J83" i="79" s="1"/>
  <c r="G83" i="80" s="1"/>
  <c r="J83" i="80" s="1"/>
  <c r="G152" i="79"/>
  <c r="J152" i="79" s="1"/>
  <c r="G152" i="80" s="1"/>
  <c r="J152" i="80" s="1"/>
  <c r="G169" i="93"/>
  <c r="J169" i="93" s="1"/>
  <c r="G114" i="97"/>
  <c r="J114" i="97" s="1"/>
  <c r="E114" i="98" s="1"/>
  <c r="G211" i="77"/>
  <c r="J211" i="77" s="1"/>
  <c r="G197" i="77"/>
  <c r="J197" i="77" s="1"/>
  <c r="G202" i="77"/>
  <c r="J202" i="77" s="1"/>
  <c r="G232" i="77"/>
  <c r="J232" i="77" s="1"/>
  <c r="G182" i="77"/>
  <c r="J182" i="77" s="1"/>
  <c r="E236" i="78" s="1"/>
  <c r="G203" i="77"/>
  <c r="J203" i="77" s="1"/>
  <c r="G113" i="77"/>
  <c r="J113" i="77" s="1"/>
  <c r="E167" i="78" s="1"/>
  <c r="G196" i="77"/>
  <c r="J196" i="77" s="1"/>
  <c r="G150" i="77"/>
  <c r="J150" i="77" s="1"/>
  <c r="E204" i="78" s="1"/>
  <c r="G94" i="97"/>
  <c r="J94" i="97" s="1"/>
  <c r="E94" i="98" s="1"/>
  <c r="G178" i="98"/>
  <c r="J178" i="98" s="1"/>
  <c r="E178" i="99" s="1"/>
  <c r="G45" i="99"/>
  <c r="J45" i="99" s="1"/>
  <c r="E45" i="100" s="1"/>
  <c r="G75" i="96"/>
  <c r="J75" i="96" s="1"/>
  <c r="E75" i="97" s="1"/>
  <c r="G204" i="77"/>
  <c r="J204" i="77" s="1"/>
  <c r="G210" i="77"/>
  <c r="J210" i="77" s="1"/>
  <c r="G128" i="77"/>
  <c r="J128" i="77" s="1"/>
  <c r="E182" i="78" s="1"/>
  <c r="G195" i="77"/>
  <c r="J195" i="77" s="1"/>
  <c r="G156" i="77"/>
  <c r="J156" i="77" s="1"/>
  <c r="E210" i="78" s="1"/>
  <c r="G35" i="99"/>
  <c r="J35" i="99" s="1"/>
  <c r="E35" i="100" s="1"/>
  <c r="G109" i="97"/>
  <c r="J109" i="97" s="1"/>
  <c r="E109" i="98" s="1"/>
  <c r="G147" i="77"/>
  <c r="J147" i="77" s="1"/>
  <c r="E201" i="78" s="1"/>
  <c r="G212" i="77"/>
  <c r="J212" i="77" s="1"/>
  <c r="G209" i="77"/>
  <c r="J209" i="77" s="1"/>
  <c r="G149" i="77"/>
  <c r="J149" i="77" s="1"/>
  <c r="E203" i="78" s="1"/>
  <c r="G198" i="77"/>
  <c r="J198" i="77" s="1"/>
  <c r="G60" i="98"/>
  <c r="J60" i="98" s="1"/>
  <c r="E60" i="99" s="1"/>
  <c r="G157" i="77"/>
  <c r="J157" i="77" s="1"/>
  <c r="E211" i="78" s="1"/>
  <c r="G63" i="98"/>
  <c r="J63" i="98" s="1"/>
  <c r="E63" i="99" s="1"/>
  <c r="G129" i="98"/>
  <c r="J129" i="98" s="1"/>
  <c r="E129" i="99" s="1"/>
  <c r="G10" i="78"/>
  <c r="J10" i="78" s="1"/>
  <c r="G9" i="78"/>
  <c r="J9" i="78" s="1"/>
  <c r="J147" i="8"/>
  <c r="G147" i="8"/>
  <c r="J9" i="8"/>
  <c r="G9" i="8"/>
  <c r="J196" i="8"/>
  <c r="G196" i="8"/>
  <c r="J197" i="8"/>
  <c r="G197" i="8"/>
  <c r="J202" i="8"/>
  <c r="G202" i="8"/>
  <c r="J10" i="8"/>
  <c r="G10" i="8"/>
  <c r="J11" i="8"/>
  <c r="G11" i="8"/>
  <c r="J198" i="8"/>
  <c r="G198" i="8"/>
  <c r="G195" i="8"/>
  <c r="J195" i="8"/>
  <c r="G209" i="8"/>
  <c r="G210" i="8"/>
  <c r="G245" i="84" l="1"/>
  <c r="J245" i="84" s="1"/>
  <c r="E237" i="84"/>
  <c r="G231" i="79"/>
  <c r="J231" i="79" s="1"/>
  <c r="G231" i="80" s="1"/>
  <c r="J231" i="80" s="1"/>
  <c r="G240" i="78"/>
  <c r="J240" i="78" s="1"/>
  <c r="G229" i="84"/>
  <c r="J229" i="84" s="1"/>
  <c r="G237" i="84"/>
  <c r="J237" i="84" s="1"/>
  <c r="G226" i="79"/>
  <c r="J226" i="79" s="1"/>
  <c r="G12" i="91"/>
  <c r="J12" i="91" s="1"/>
  <c r="G127" i="79"/>
  <c r="J127" i="79" s="1"/>
  <c r="G193" i="79"/>
  <c r="J193" i="79" s="1"/>
  <c r="G151" i="79"/>
  <c r="J151" i="79" s="1"/>
  <c r="G208" i="79"/>
  <c r="J208" i="79" s="1"/>
  <c r="G39" i="79"/>
  <c r="J39" i="79" s="1"/>
  <c r="G194" i="79"/>
  <c r="J194" i="79" s="1"/>
  <c r="G125" i="79"/>
  <c r="J125" i="79" s="1"/>
  <c r="G125" i="80" s="1"/>
  <c r="J125" i="80" s="1"/>
  <c r="G125" i="81" s="1"/>
  <c r="J125" i="81" s="1"/>
  <c r="G204" i="78"/>
  <c r="J204" i="78" s="1"/>
  <c r="G203" i="78"/>
  <c r="J203" i="78" s="1"/>
  <c r="G182" i="78"/>
  <c r="J182" i="78" s="1"/>
  <c r="G232" i="78"/>
  <c r="J232" i="78" s="1"/>
  <c r="G156" i="78"/>
  <c r="J156" i="78" s="1"/>
  <c r="G202" i="78"/>
  <c r="J202" i="78" s="1"/>
  <c r="G211" i="78"/>
  <c r="J211" i="78" s="1"/>
  <c r="G209" i="78"/>
  <c r="J209" i="78" s="1"/>
  <c r="G210" i="78"/>
  <c r="J210" i="78" s="1"/>
  <c r="G75" i="97"/>
  <c r="J75" i="97" s="1"/>
  <c r="E75" i="98" s="1"/>
  <c r="G109" i="98"/>
  <c r="J109" i="98" s="1"/>
  <c r="E109" i="99" s="1"/>
  <c r="G45" i="100"/>
  <c r="J45" i="100" s="1"/>
  <c r="E45" i="101" s="1"/>
  <c r="G63" i="99"/>
  <c r="J63" i="99" s="1"/>
  <c r="E63" i="100" s="1"/>
  <c r="G60" i="99"/>
  <c r="J60" i="99" s="1"/>
  <c r="E60" i="100" s="1"/>
  <c r="G35" i="100"/>
  <c r="J35" i="100" s="1"/>
  <c r="E35" i="101" s="1"/>
  <c r="G178" i="99"/>
  <c r="J178" i="99" s="1"/>
  <c r="E178" i="100" s="1"/>
  <c r="G129" i="99"/>
  <c r="J129" i="99" s="1"/>
  <c r="E129" i="100" s="1"/>
  <c r="G94" i="98"/>
  <c r="J94" i="98" s="1"/>
  <c r="E94" i="99" s="1"/>
  <c r="G114" i="98"/>
  <c r="J114" i="98" s="1"/>
  <c r="E114" i="99" s="1"/>
  <c r="G169" i="94"/>
  <c r="J169" i="94" s="1"/>
  <c r="G206" i="81"/>
  <c r="J206" i="81" s="1"/>
  <c r="G181" i="81"/>
  <c r="J181" i="81" s="1"/>
  <c r="G152" i="81"/>
  <c r="J152" i="81" s="1"/>
  <c r="G213" i="81"/>
  <c r="J213" i="81" s="1"/>
  <c r="G155" i="81"/>
  <c r="J155" i="81" s="1"/>
  <c r="G11" i="79"/>
  <c r="J11" i="79" s="1"/>
  <c r="G84" i="81"/>
  <c r="J84" i="81" s="1"/>
  <c r="G9" i="79"/>
  <c r="J9" i="79" s="1"/>
  <c r="G83" i="81"/>
  <c r="J83" i="81" s="1"/>
  <c r="G126" i="81"/>
  <c r="J126" i="81" s="1"/>
  <c r="G10" i="79"/>
  <c r="J10" i="79" s="1"/>
  <c r="G205" i="81"/>
  <c r="J205" i="81" s="1"/>
  <c r="G148" i="81"/>
  <c r="J148" i="81" s="1"/>
  <c r="G153" i="81"/>
  <c r="J153" i="81" s="1"/>
  <c r="G177" i="81"/>
  <c r="J177" i="81" s="1"/>
  <c r="G245" i="85" l="1"/>
  <c r="J245" i="85" s="1"/>
  <c r="E237" i="85"/>
  <c r="G237" i="85"/>
  <c r="J237" i="85" s="1"/>
  <c r="E229" i="85"/>
  <c r="G239" i="80"/>
  <c r="J239" i="80" s="1"/>
  <c r="G252" i="81" s="1"/>
  <c r="J252" i="81" s="1"/>
  <c r="G229" i="85"/>
  <c r="J229" i="85" s="1"/>
  <c r="G240" i="79"/>
  <c r="J240" i="79" s="1"/>
  <c r="G241" i="79"/>
  <c r="J241" i="79" s="1"/>
  <c r="G249" i="80" s="1"/>
  <c r="J249" i="80" s="1"/>
  <c r="G231" i="81"/>
  <c r="J231" i="81" s="1"/>
  <c r="G239" i="81"/>
  <c r="J239" i="81" s="1"/>
  <c r="G252" i="82" s="1"/>
  <c r="J252" i="82" s="1"/>
  <c r="G39" i="80"/>
  <c r="J39" i="80" s="1"/>
  <c r="G151" i="80"/>
  <c r="J151" i="80" s="1"/>
  <c r="G151" i="81" s="1"/>
  <c r="J151" i="81" s="1"/>
  <c r="G151" i="82" s="1"/>
  <c r="J151" i="82" s="1"/>
  <c r="G193" i="80"/>
  <c r="J193" i="80" s="1"/>
  <c r="G193" i="81" s="1"/>
  <c r="J193" i="81" s="1"/>
  <c r="G203" i="79"/>
  <c r="J203" i="79" s="1"/>
  <c r="G203" i="80" s="1"/>
  <c r="J203" i="80" s="1"/>
  <c r="G203" i="81" s="1"/>
  <c r="J203" i="81" s="1"/>
  <c r="G127" i="80"/>
  <c r="J127" i="80" s="1"/>
  <c r="G127" i="81" s="1"/>
  <c r="J127" i="81" s="1"/>
  <c r="G127" i="82" s="1"/>
  <c r="J127" i="82" s="1"/>
  <c r="G12" i="92"/>
  <c r="J12" i="92" s="1"/>
  <c r="G208" i="80"/>
  <c r="J208" i="80" s="1"/>
  <c r="G208" i="81" s="1"/>
  <c r="J208" i="81" s="1"/>
  <c r="G208" i="82" s="1"/>
  <c r="J208" i="82" s="1"/>
  <c r="G197" i="79"/>
  <c r="J197" i="79" s="1"/>
  <c r="G211" i="79"/>
  <c r="J211" i="79" s="1"/>
  <c r="G156" i="79"/>
  <c r="J156" i="79" s="1"/>
  <c r="G194" i="80"/>
  <c r="J194" i="80" s="1"/>
  <c r="G194" i="81" s="1"/>
  <c r="J194" i="81" s="1"/>
  <c r="G226" i="80"/>
  <c r="J226" i="80" s="1"/>
  <c r="G226" i="81" s="1"/>
  <c r="J226" i="81" s="1"/>
  <c r="G226" i="82" s="1"/>
  <c r="J226" i="82" s="1"/>
  <c r="G198" i="79"/>
  <c r="J198" i="79" s="1"/>
  <c r="G202" i="79"/>
  <c r="J202" i="79" s="1"/>
  <c r="G147" i="79"/>
  <c r="J147" i="79" s="1"/>
  <c r="G113" i="79"/>
  <c r="J113" i="79" s="1"/>
  <c r="G150" i="79"/>
  <c r="J150" i="79" s="1"/>
  <c r="G204" i="79"/>
  <c r="J204" i="79" s="1"/>
  <c r="G195" i="79"/>
  <c r="J195" i="79" s="1"/>
  <c r="G128" i="79"/>
  <c r="J128" i="79" s="1"/>
  <c r="G212" i="79"/>
  <c r="J212" i="79" s="1"/>
  <c r="G149" i="79"/>
  <c r="J149" i="79" s="1"/>
  <c r="G232" i="79"/>
  <c r="J232" i="79" s="1"/>
  <c r="G209" i="79"/>
  <c r="J209" i="79" s="1"/>
  <c r="G196" i="79"/>
  <c r="J196" i="79" s="1"/>
  <c r="G182" i="79"/>
  <c r="J182" i="79" s="1"/>
  <c r="G210" i="79"/>
  <c r="J210" i="79" s="1"/>
  <c r="G157" i="79"/>
  <c r="J157" i="79" s="1"/>
  <c r="G129" i="100"/>
  <c r="J129" i="100" s="1"/>
  <c r="E129" i="101" s="1"/>
  <c r="G75" i="98"/>
  <c r="J75" i="98" s="1"/>
  <c r="E75" i="99" s="1"/>
  <c r="G169" i="95"/>
  <c r="J169" i="95" s="1"/>
  <c r="G60" i="100"/>
  <c r="J60" i="100" s="1"/>
  <c r="E60" i="101" s="1"/>
  <c r="G109" i="99"/>
  <c r="J109" i="99" s="1"/>
  <c r="E109" i="100" s="1"/>
  <c r="G178" i="100"/>
  <c r="J178" i="100" s="1"/>
  <c r="E178" i="101" s="1"/>
  <c r="G35" i="101"/>
  <c r="J35" i="101" s="1"/>
  <c r="E35" i="102" s="1"/>
  <c r="G114" i="99"/>
  <c r="J114" i="99" s="1"/>
  <c r="E114" i="100" s="1"/>
  <c r="G63" i="100"/>
  <c r="J63" i="100" s="1"/>
  <c r="E63" i="101" s="1"/>
  <c r="G94" i="99"/>
  <c r="J94" i="99" s="1"/>
  <c r="E94" i="100" s="1"/>
  <c r="G45" i="101"/>
  <c r="J45" i="101" s="1"/>
  <c r="E45" i="102" s="1"/>
  <c r="G11" i="80"/>
  <c r="J11" i="80" s="1"/>
  <c r="G125" i="82"/>
  <c r="J125" i="82" s="1"/>
  <c r="G83" i="82"/>
  <c r="J83" i="82" s="1"/>
  <c r="G148" i="82"/>
  <c r="J148" i="82" s="1"/>
  <c r="G181" i="82"/>
  <c r="J181" i="82" s="1"/>
  <c r="G177" i="82"/>
  <c r="J177" i="82" s="1"/>
  <c r="G205" i="82"/>
  <c r="J205" i="82" s="1"/>
  <c r="G126" i="82"/>
  <c r="J126" i="82" s="1"/>
  <c r="G155" i="82"/>
  <c r="J155" i="82" s="1"/>
  <c r="G206" i="82"/>
  <c r="J206" i="82" s="1"/>
  <c r="G84" i="82"/>
  <c r="J84" i="82" s="1"/>
  <c r="E84" i="83" s="1"/>
  <c r="G10" i="80"/>
  <c r="J10" i="80" s="1"/>
  <c r="G9" i="80"/>
  <c r="J9" i="80" s="1"/>
  <c r="G213" i="82"/>
  <c r="J213" i="82" s="1"/>
  <c r="G153" i="82"/>
  <c r="J153" i="82" s="1"/>
  <c r="G152" i="82"/>
  <c r="J152" i="82" s="1"/>
  <c r="E71" i="8"/>
  <c r="E70" i="8"/>
  <c r="E175" i="8"/>
  <c r="N267" i="74"/>
  <c r="N264" i="74"/>
  <c r="M5" i="74"/>
  <c r="N262" i="74" s="1"/>
  <c r="E229" i="86" l="1"/>
  <c r="G229" i="86" s="1"/>
  <c r="J229" i="86" s="1"/>
  <c r="G245" i="86"/>
  <c r="J245" i="86" s="1"/>
  <c r="E237" i="86"/>
  <c r="E194" i="82"/>
  <c r="G194" i="82" s="1"/>
  <c r="J194" i="82" s="1"/>
  <c r="E194" i="83" s="1"/>
  <c r="G194" i="83" s="1"/>
  <c r="J194" i="83" s="1"/>
  <c r="E194" i="84" s="1"/>
  <c r="E193" i="82"/>
  <c r="G193" i="82" s="1"/>
  <c r="J193" i="82" s="1"/>
  <c r="E193" i="83" s="1"/>
  <c r="G193" i="83" s="1"/>
  <c r="J193" i="83" s="1"/>
  <c r="E193" i="84" s="1"/>
  <c r="E39" i="81"/>
  <c r="G39" i="81" s="1"/>
  <c r="J39" i="81" s="1"/>
  <c r="G237" i="86"/>
  <c r="J237" i="86" s="1"/>
  <c r="G231" i="82"/>
  <c r="J231" i="82" s="1"/>
  <c r="G239" i="82"/>
  <c r="J239" i="82" s="1"/>
  <c r="G252" i="83" s="1"/>
  <c r="J252" i="83" s="1"/>
  <c r="G240" i="80"/>
  <c r="J240" i="80" s="1"/>
  <c r="G241" i="80"/>
  <c r="J241" i="80" s="1"/>
  <c r="G249" i="81" s="1"/>
  <c r="J249" i="81" s="1"/>
  <c r="G169" i="96"/>
  <c r="J169" i="96" s="1"/>
  <c r="G156" i="80"/>
  <c r="J156" i="80" s="1"/>
  <c r="G156" i="81" s="1"/>
  <c r="J156" i="81" s="1"/>
  <c r="G156" i="82" s="1"/>
  <c r="J156" i="82" s="1"/>
  <c r="G149" i="80"/>
  <c r="J149" i="80" s="1"/>
  <c r="G149" i="81" s="1"/>
  <c r="J149" i="81" s="1"/>
  <c r="G149" i="82" s="1"/>
  <c r="J149" i="82" s="1"/>
  <c r="G211" i="80"/>
  <c r="J211" i="80" s="1"/>
  <c r="G211" i="81" s="1"/>
  <c r="J211" i="81" s="1"/>
  <c r="G211" i="82" s="1"/>
  <c r="J211" i="82" s="1"/>
  <c r="G204" i="80"/>
  <c r="J204" i="80" s="1"/>
  <c r="G204" i="81" s="1"/>
  <c r="J204" i="81" s="1"/>
  <c r="G204" i="82" s="1"/>
  <c r="J204" i="82" s="1"/>
  <c r="G147" i="80"/>
  <c r="J147" i="80" s="1"/>
  <c r="G147" i="81" s="1"/>
  <c r="J147" i="81" s="1"/>
  <c r="G147" i="82" s="1"/>
  <c r="J147" i="82" s="1"/>
  <c r="G150" i="80"/>
  <c r="J150" i="80" s="1"/>
  <c r="G150" i="81" s="1"/>
  <c r="J150" i="81" s="1"/>
  <c r="G150" i="82" s="1"/>
  <c r="J150" i="82" s="1"/>
  <c r="G210" i="80"/>
  <c r="J210" i="80" s="1"/>
  <c r="G210" i="81" s="1"/>
  <c r="J210" i="81" s="1"/>
  <c r="G210" i="82" s="1"/>
  <c r="J210" i="82" s="1"/>
  <c r="G202" i="80"/>
  <c r="J202" i="80" s="1"/>
  <c r="G202" i="81" s="1"/>
  <c r="J202" i="81" s="1"/>
  <c r="G202" i="82" s="1"/>
  <c r="J202" i="82" s="1"/>
  <c r="G212" i="80"/>
  <c r="J212" i="80" s="1"/>
  <c r="G212" i="81" s="1"/>
  <c r="J212" i="81" s="1"/>
  <c r="G212" i="82" s="1"/>
  <c r="J212" i="82" s="1"/>
  <c r="G182" i="80"/>
  <c r="J182" i="80" s="1"/>
  <c r="G182" i="81" s="1"/>
  <c r="J182" i="81" s="1"/>
  <c r="G182" i="82" s="1"/>
  <c r="J182" i="82" s="1"/>
  <c r="G198" i="80"/>
  <c r="J198" i="80" s="1"/>
  <c r="G232" i="80"/>
  <c r="J232" i="80" s="1"/>
  <c r="G196" i="80"/>
  <c r="J196" i="80" s="1"/>
  <c r="G196" i="81" s="1"/>
  <c r="J196" i="81" s="1"/>
  <c r="G195" i="80"/>
  <c r="J195" i="80" s="1"/>
  <c r="G195" i="81" s="1"/>
  <c r="J195" i="81" s="1"/>
  <c r="G12" i="93"/>
  <c r="J12" i="93" s="1"/>
  <c r="G157" i="80"/>
  <c r="J157" i="80" s="1"/>
  <c r="G157" i="81" s="1"/>
  <c r="J157" i="81" s="1"/>
  <c r="G157" i="82" s="1"/>
  <c r="J157" i="82" s="1"/>
  <c r="G209" i="80"/>
  <c r="J209" i="80" s="1"/>
  <c r="G209" i="81" s="1"/>
  <c r="J209" i="81" s="1"/>
  <c r="G209" i="82" s="1"/>
  <c r="J209" i="82" s="1"/>
  <c r="G128" i="80"/>
  <c r="J128" i="80" s="1"/>
  <c r="G128" i="81" s="1"/>
  <c r="J128" i="81" s="1"/>
  <c r="G128" i="82" s="1"/>
  <c r="J128" i="82" s="1"/>
  <c r="G113" i="80"/>
  <c r="J113" i="80" s="1"/>
  <c r="G113" i="81" s="1"/>
  <c r="J113" i="81" s="1"/>
  <c r="G113" i="82" s="1"/>
  <c r="J113" i="82" s="1"/>
  <c r="G197" i="80"/>
  <c r="J197" i="80" s="1"/>
  <c r="G197" i="81" s="1"/>
  <c r="J197" i="81" s="1"/>
  <c r="G197" i="82" s="1"/>
  <c r="J197" i="82" s="1"/>
  <c r="G129" i="101"/>
  <c r="J129" i="101" s="1"/>
  <c r="E129" i="102" s="1"/>
  <c r="G35" i="102"/>
  <c r="J35" i="102" s="1"/>
  <c r="E35" i="103" s="1"/>
  <c r="G178" i="101"/>
  <c r="J178" i="101" s="1"/>
  <c r="E178" i="102" s="1"/>
  <c r="G45" i="102"/>
  <c r="J45" i="102" s="1"/>
  <c r="E45" i="103" s="1"/>
  <c r="G63" i="101"/>
  <c r="J63" i="101" s="1"/>
  <c r="E63" i="102" s="1"/>
  <c r="G114" i="100"/>
  <c r="J114" i="100" s="1"/>
  <c r="E114" i="101" s="1"/>
  <c r="G109" i="100"/>
  <c r="J109" i="100" s="1"/>
  <c r="E109" i="101" s="1"/>
  <c r="G60" i="101"/>
  <c r="J60" i="101" s="1"/>
  <c r="E60" i="102" s="1"/>
  <c r="G94" i="100"/>
  <c r="J94" i="100" s="1"/>
  <c r="E94" i="101" s="1"/>
  <c r="G75" i="99"/>
  <c r="J75" i="99" s="1"/>
  <c r="E75" i="100" s="1"/>
  <c r="G71" i="77"/>
  <c r="J71" i="77" s="1"/>
  <c r="E125" i="78" s="1"/>
  <c r="G125" i="78" s="1"/>
  <c r="J125" i="78" s="1"/>
  <c r="G70" i="77"/>
  <c r="J70" i="77" s="1"/>
  <c r="E124" i="78" s="1"/>
  <c r="G175" i="77"/>
  <c r="J175" i="77" s="1"/>
  <c r="E229" i="78" s="1"/>
  <c r="G229" i="78" s="1"/>
  <c r="J229" i="78" s="1"/>
  <c r="G237" i="79" s="1"/>
  <c r="J237" i="79" s="1"/>
  <c r="G245" i="80" s="1"/>
  <c r="J245" i="80" s="1"/>
  <c r="G206" i="83"/>
  <c r="J206" i="83" s="1"/>
  <c r="E206" i="84" s="1"/>
  <c r="G152" i="83"/>
  <c r="J152" i="83" s="1"/>
  <c r="E152" i="84" s="1"/>
  <c r="G155" i="83"/>
  <c r="J155" i="83" s="1"/>
  <c r="E155" i="84" s="1"/>
  <c r="G125" i="83"/>
  <c r="J125" i="83" s="1"/>
  <c r="E125" i="84" s="1"/>
  <c r="G10" i="81"/>
  <c r="J10" i="81" s="1"/>
  <c r="G208" i="83"/>
  <c r="J208" i="83" s="1"/>
  <c r="E208" i="84" s="1"/>
  <c r="G126" i="83"/>
  <c r="J126" i="83" s="1"/>
  <c r="E126" i="84" s="1"/>
  <c r="G153" i="83"/>
  <c r="J153" i="83" s="1"/>
  <c r="E153" i="84" s="1"/>
  <c r="G84" i="83"/>
  <c r="J84" i="83" s="1"/>
  <c r="E84" i="84" s="1"/>
  <c r="G205" i="83"/>
  <c r="J205" i="83" s="1"/>
  <c r="E205" i="84" s="1"/>
  <c r="G148" i="83"/>
  <c r="J148" i="83" s="1"/>
  <c r="E148" i="84" s="1"/>
  <c r="G11" i="81"/>
  <c r="J11" i="81" s="1"/>
  <c r="E11" i="82" s="1"/>
  <c r="G226" i="83"/>
  <c r="J226" i="83" s="1"/>
  <c r="E226" i="84" s="1"/>
  <c r="G177" i="83"/>
  <c r="J177" i="83" s="1"/>
  <c r="E177" i="84" s="1"/>
  <c r="G203" i="82"/>
  <c r="J203" i="82" s="1"/>
  <c r="G83" i="83"/>
  <c r="J83" i="83" s="1"/>
  <c r="E83" i="84" s="1"/>
  <c r="G151" i="83"/>
  <c r="J151" i="83" s="1"/>
  <c r="E151" i="84" s="1"/>
  <c r="G213" i="83"/>
  <c r="J213" i="83" s="1"/>
  <c r="E213" i="84" s="1"/>
  <c r="G181" i="83"/>
  <c r="J181" i="83" s="1"/>
  <c r="E181" i="84" s="1"/>
  <c r="G9" i="81"/>
  <c r="J9" i="81" s="1"/>
  <c r="G127" i="83"/>
  <c r="J127" i="83" s="1"/>
  <c r="E127" i="84" s="1"/>
  <c r="J175" i="8"/>
  <c r="G175" i="8"/>
  <c r="P5" i="74"/>
  <c r="R260" i="74"/>
  <c r="E169" i="97" l="1"/>
  <c r="G169" i="97" s="1"/>
  <c r="J169" i="97" s="1"/>
  <c r="E169" i="98" s="1"/>
  <c r="G169" i="98" s="1"/>
  <c r="J169" i="98" s="1"/>
  <c r="E169" i="99" s="1"/>
  <c r="E229" i="87"/>
  <c r="G229" i="87" s="1"/>
  <c r="J229" i="87" s="1"/>
  <c r="G237" i="88" s="1"/>
  <c r="J237" i="88" s="1"/>
  <c r="G245" i="89" s="1"/>
  <c r="J245" i="89" s="1"/>
  <c r="G245" i="87"/>
  <c r="J245" i="87" s="1"/>
  <c r="E237" i="87"/>
  <c r="G237" i="87" s="1"/>
  <c r="J237" i="87" s="1"/>
  <c r="G245" i="88" s="1"/>
  <c r="J245" i="88" s="1"/>
  <c r="E196" i="82"/>
  <c r="G196" i="82" s="1"/>
  <c r="J196" i="82" s="1"/>
  <c r="E196" i="83" s="1"/>
  <c r="G196" i="83" s="1"/>
  <c r="J196" i="83" s="1"/>
  <c r="E196" i="84" s="1"/>
  <c r="E195" i="82"/>
  <c r="G195" i="82" s="1"/>
  <c r="J195" i="82" s="1"/>
  <c r="E195" i="83" s="1"/>
  <c r="G195" i="83" s="1"/>
  <c r="J195" i="83" s="1"/>
  <c r="E195" i="84" s="1"/>
  <c r="E198" i="81"/>
  <c r="G198" i="81" s="1"/>
  <c r="J198" i="81" s="1"/>
  <c r="E39" i="82"/>
  <c r="G39" i="82" s="1"/>
  <c r="J39" i="82" s="1"/>
  <c r="E39" i="83" s="1"/>
  <c r="G39" i="83" s="1"/>
  <c r="J39" i="83" s="1"/>
  <c r="E39" i="84" s="1"/>
  <c r="G39" i="84" s="1"/>
  <c r="J39" i="84" s="1"/>
  <c r="E39" i="85" s="1"/>
  <c r="G229" i="88"/>
  <c r="J229" i="88" s="1"/>
  <c r="G232" i="81"/>
  <c r="J232" i="81" s="1"/>
  <c r="G240" i="81"/>
  <c r="J240" i="81" s="1"/>
  <c r="G241" i="81"/>
  <c r="J241" i="81" s="1"/>
  <c r="G249" i="82" s="1"/>
  <c r="J249" i="82" s="1"/>
  <c r="G229" i="89"/>
  <c r="J229" i="89" s="1"/>
  <c r="G237" i="89"/>
  <c r="J237" i="89" s="1"/>
  <c r="G245" i="90" s="1"/>
  <c r="J245" i="90" s="1"/>
  <c r="G231" i="83"/>
  <c r="J231" i="83" s="1"/>
  <c r="E231" i="84" s="1"/>
  <c r="G239" i="83"/>
  <c r="J239" i="83" s="1"/>
  <c r="G12" i="94"/>
  <c r="J12" i="94" s="1"/>
  <c r="G94" i="101"/>
  <c r="J94" i="101" s="1"/>
  <c r="G60" i="102"/>
  <c r="J60" i="102" s="1"/>
  <c r="E60" i="103" s="1"/>
  <c r="G129" i="102"/>
  <c r="J129" i="102" s="1"/>
  <c r="E129" i="103" s="1"/>
  <c r="G109" i="101"/>
  <c r="J109" i="101" s="1"/>
  <c r="G114" i="101"/>
  <c r="J114" i="101" s="1"/>
  <c r="E114" i="102" s="1"/>
  <c r="G63" i="102"/>
  <c r="J63" i="102" s="1"/>
  <c r="E63" i="103" s="1"/>
  <c r="G45" i="103"/>
  <c r="J45" i="103" s="1"/>
  <c r="E45" i="104" s="1"/>
  <c r="G178" i="102"/>
  <c r="J178" i="102" s="1"/>
  <c r="E178" i="103" s="1"/>
  <c r="G75" i="100"/>
  <c r="J75" i="100" s="1"/>
  <c r="E75" i="101" s="1"/>
  <c r="G35" i="103"/>
  <c r="J35" i="103" s="1"/>
  <c r="E35" i="104" s="1"/>
  <c r="G147" i="83"/>
  <c r="J147" i="83" s="1"/>
  <c r="E147" i="84" s="1"/>
  <c r="G10" i="82"/>
  <c r="J10" i="82" s="1"/>
  <c r="G11" i="82"/>
  <c r="J11" i="82" s="1"/>
  <c r="E11" i="83" s="1"/>
  <c r="G9" i="82"/>
  <c r="J9" i="82" s="1"/>
  <c r="G113" i="83"/>
  <c r="J113" i="83" s="1"/>
  <c r="E113" i="84" s="1"/>
  <c r="G204" i="83"/>
  <c r="J204" i="83" s="1"/>
  <c r="E204" i="84" s="1"/>
  <c r="G210" i="83"/>
  <c r="J210" i="83" s="1"/>
  <c r="E210" i="84" s="1"/>
  <c r="G197" i="83"/>
  <c r="J197" i="83" s="1"/>
  <c r="E197" i="84" s="1"/>
  <c r="G209" i="83"/>
  <c r="J209" i="83" s="1"/>
  <c r="E209" i="84" s="1"/>
  <c r="G212" i="83"/>
  <c r="J212" i="83" s="1"/>
  <c r="E212" i="84" s="1"/>
  <c r="G202" i="83"/>
  <c r="J202" i="83" s="1"/>
  <c r="E202" i="84" s="1"/>
  <c r="G203" i="83"/>
  <c r="J203" i="83" s="1"/>
  <c r="E203" i="84" s="1"/>
  <c r="G157" i="83"/>
  <c r="J157" i="83" s="1"/>
  <c r="E157" i="84" s="1"/>
  <c r="G156" i="83"/>
  <c r="J156" i="83" s="1"/>
  <c r="E156" i="84" s="1"/>
  <c r="G128" i="83"/>
  <c r="J128" i="83" s="1"/>
  <c r="E128" i="84" s="1"/>
  <c r="G211" i="83"/>
  <c r="J211" i="83" s="1"/>
  <c r="E211" i="84" s="1"/>
  <c r="G149" i="83"/>
  <c r="J149" i="83" s="1"/>
  <c r="E149" i="84" s="1"/>
  <c r="G150" i="83"/>
  <c r="J150" i="83" s="1"/>
  <c r="E150" i="84" s="1"/>
  <c r="G182" i="83"/>
  <c r="J182" i="83" s="1"/>
  <c r="E182" i="84" s="1"/>
  <c r="J229" i="8"/>
  <c r="X34" i="8"/>
  <c r="X19" i="8"/>
  <c r="X6" i="8"/>
  <c r="X5" i="8"/>
  <c r="Z5" i="8" s="1"/>
  <c r="AC5" i="8" s="1"/>
  <c r="X33" i="8"/>
  <c r="Z33" i="8" s="1"/>
  <c r="AC33" i="8" s="1"/>
  <c r="J156" i="8"/>
  <c r="J149" i="8"/>
  <c r="J153" i="8"/>
  <c r="J151" i="8"/>
  <c r="J157" i="8"/>
  <c r="J231" i="8"/>
  <c r="J155" i="8"/>
  <c r="J70" i="8"/>
  <c r="J60" i="8"/>
  <c r="J169" i="8"/>
  <c r="J213" i="8"/>
  <c r="J71" i="8"/>
  <c r="J203" i="8"/>
  <c r="J75" i="8"/>
  <c r="J129" i="8"/>
  <c r="J212" i="8"/>
  <c r="J232" i="8"/>
  <c r="J94" i="8"/>
  <c r="J226" i="8"/>
  <c r="J113" i="8"/>
  <c r="J83" i="8"/>
  <c r="J152" i="8"/>
  <c r="J35" i="8"/>
  <c r="J150" i="8"/>
  <c r="J114" i="8"/>
  <c r="J63" i="8"/>
  <c r="J148" i="8"/>
  <c r="J211" i="8"/>
  <c r="J181" i="8"/>
  <c r="J128" i="8"/>
  <c r="J127" i="8"/>
  <c r="J126" i="8"/>
  <c r="J125" i="8"/>
  <c r="J109" i="8"/>
  <c r="J84" i="8"/>
  <c r="J45" i="8"/>
  <c r="J39" i="8"/>
  <c r="X32" i="8"/>
  <c r="X30" i="8"/>
  <c r="X31" i="8"/>
  <c r="X28" i="8"/>
  <c r="X29" i="8"/>
  <c r="X27" i="8"/>
  <c r="Z27" i="8" s="1"/>
  <c r="AC27" i="8" s="1"/>
  <c r="X25" i="8"/>
  <c r="X26" i="8"/>
  <c r="X22" i="8"/>
  <c r="X21" i="8"/>
  <c r="X24" i="8"/>
  <c r="X20" i="8"/>
  <c r="X23" i="8"/>
  <c r="X17" i="8"/>
  <c r="X16" i="8"/>
  <c r="X18" i="8"/>
  <c r="X14" i="8"/>
  <c r="N268" i="74"/>
  <c r="X13" i="8"/>
  <c r="G252" i="84" l="1"/>
  <c r="J252" i="84" s="1"/>
  <c r="E239" i="84"/>
  <c r="E198" i="82"/>
  <c r="G198" i="82" s="1"/>
  <c r="J198" i="82" s="1"/>
  <c r="E198" i="83" s="1"/>
  <c r="G198" i="83" s="1"/>
  <c r="J198" i="83" s="1"/>
  <c r="E198" i="84" s="1"/>
  <c r="G231" i="84"/>
  <c r="J231" i="84" s="1"/>
  <c r="G239" i="84"/>
  <c r="J239" i="84" s="1"/>
  <c r="G229" i="90"/>
  <c r="J229" i="90" s="1"/>
  <c r="G237" i="90"/>
  <c r="J237" i="90" s="1"/>
  <c r="G245" i="91" s="1"/>
  <c r="J245" i="91" s="1"/>
  <c r="G232" i="82"/>
  <c r="J232" i="82" s="1"/>
  <c r="G240" i="82"/>
  <c r="J240" i="82" s="1"/>
  <c r="G241" i="82"/>
  <c r="J241" i="82" s="1"/>
  <c r="G249" i="83" s="1"/>
  <c r="J249" i="83" s="1"/>
  <c r="G169" i="99"/>
  <c r="J169" i="99" s="1"/>
  <c r="G12" i="95"/>
  <c r="J12" i="95" s="1"/>
  <c r="G71" i="79"/>
  <c r="J71" i="79" s="1"/>
  <c r="G70" i="79"/>
  <c r="J70" i="79" s="1"/>
  <c r="G175" i="79"/>
  <c r="J175" i="79" s="1"/>
  <c r="G45" i="104"/>
  <c r="J45" i="104" s="1"/>
  <c r="E45" i="105" s="1"/>
  <c r="G94" i="102"/>
  <c r="J94" i="102" s="1"/>
  <c r="E94" i="103" s="1"/>
  <c r="G63" i="103"/>
  <c r="J63" i="103" s="1"/>
  <c r="E63" i="104" s="1"/>
  <c r="G114" i="102"/>
  <c r="J114" i="102" s="1"/>
  <c r="E114" i="103" s="1"/>
  <c r="G178" i="103"/>
  <c r="J178" i="103" s="1"/>
  <c r="E178" i="104" s="1"/>
  <c r="G109" i="102"/>
  <c r="J109" i="102" s="1"/>
  <c r="E109" i="103" s="1"/>
  <c r="G35" i="104"/>
  <c r="J35" i="104" s="1"/>
  <c r="E35" i="105" s="1"/>
  <c r="G129" i="103"/>
  <c r="J129" i="103" s="1"/>
  <c r="E129" i="104" s="1"/>
  <c r="G75" i="101"/>
  <c r="J75" i="101" s="1"/>
  <c r="E75" i="102" s="1"/>
  <c r="G60" i="103"/>
  <c r="J60" i="103" s="1"/>
  <c r="E60" i="104" s="1"/>
  <c r="G206" i="84"/>
  <c r="J206" i="84" s="1"/>
  <c r="E206" i="85" s="1"/>
  <c r="G84" i="84"/>
  <c r="J84" i="84" s="1"/>
  <c r="E84" i="85" s="1"/>
  <c r="G205" i="84"/>
  <c r="J205" i="84" s="1"/>
  <c r="E205" i="85" s="1"/>
  <c r="G83" i="84"/>
  <c r="J83" i="84" s="1"/>
  <c r="E83" i="85" s="1"/>
  <c r="G177" i="84"/>
  <c r="J177" i="84" s="1"/>
  <c r="E177" i="85" s="1"/>
  <c r="G193" i="84"/>
  <c r="J193" i="84" s="1"/>
  <c r="E193" i="85" s="1"/>
  <c r="G181" i="84"/>
  <c r="J181" i="84" s="1"/>
  <c r="E181" i="85" s="1"/>
  <c r="G226" i="84"/>
  <c r="J226" i="84" s="1"/>
  <c r="E226" i="85" s="1"/>
  <c r="G152" i="84"/>
  <c r="J152" i="84" s="1"/>
  <c r="E152" i="85" s="1"/>
  <c r="G125" i="84"/>
  <c r="J125" i="84" s="1"/>
  <c r="E125" i="85" s="1"/>
  <c r="G148" i="84"/>
  <c r="J148" i="84" s="1"/>
  <c r="E148" i="85" s="1"/>
  <c r="G194" i="84"/>
  <c r="J194" i="84" s="1"/>
  <c r="E194" i="85" s="1"/>
  <c r="G127" i="84"/>
  <c r="J127" i="84" s="1"/>
  <c r="E127" i="85" s="1"/>
  <c r="G153" i="84"/>
  <c r="J153" i="84" s="1"/>
  <c r="E153" i="85" s="1"/>
  <c r="G151" i="84"/>
  <c r="J151" i="84" s="1"/>
  <c r="E151" i="85" s="1"/>
  <c r="G208" i="84"/>
  <c r="J208" i="84" s="1"/>
  <c r="E208" i="85" s="1"/>
  <c r="G155" i="84"/>
  <c r="J155" i="84" s="1"/>
  <c r="E155" i="85" s="1"/>
  <c r="G213" i="84"/>
  <c r="J213" i="84" s="1"/>
  <c r="E213" i="85" s="1"/>
  <c r="G126" i="84"/>
  <c r="J126" i="84" s="1"/>
  <c r="E126" i="85" s="1"/>
  <c r="G10" i="83"/>
  <c r="J10" i="83" s="1"/>
  <c r="E10" i="84" s="1"/>
  <c r="G11" i="83"/>
  <c r="J11" i="83" s="1"/>
  <c r="E11" i="84" s="1"/>
  <c r="G39" i="85"/>
  <c r="J39" i="85" s="1"/>
  <c r="E39" i="86" s="1"/>
  <c r="G9" i="83"/>
  <c r="J9" i="83" s="1"/>
  <c r="E9" i="84" s="1"/>
  <c r="G35" i="8"/>
  <c r="G212" i="8"/>
  <c r="G203" i="8"/>
  <c r="G71" i="8"/>
  <c r="G63" i="8"/>
  <c r="G151" i="8"/>
  <c r="G129" i="8"/>
  <c r="G153" i="8"/>
  <c r="G113" i="8"/>
  <c r="G94" i="8"/>
  <c r="G213" i="8"/>
  <c r="G155" i="8"/>
  <c r="G149" i="8"/>
  <c r="G60" i="8"/>
  <c r="G229" i="8"/>
  <c r="G152" i="8"/>
  <c r="G83" i="8"/>
  <c r="G232" i="8"/>
  <c r="G70" i="8"/>
  <c r="G157" i="8"/>
  <c r="G114" i="8"/>
  <c r="G150" i="8"/>
  <c r="G156" i="8"/>
  <c r="G211" i="8"/>
  <c r="G148" i="8"/>
  <c r="G226" i="8"/>
  <c r="G169" i="8"/>
  <c r="G75" i="8"/>
  <c r="G231" i="8"/>
  <c r="G181" i="8"/>
  <c r="G128" i="8"/>
  <c r="G127" i="8"/>
  <c r="G126" i="8"/>
  <c r="G125" i="8"/>
  <c r="G109" i="8"/>
  <c r="G84" i="8"/>
  <c r="G45" i="8"/>
  <c r="G39" i="8"/>
  <c r="N271" i="74"/>
  <c r="N270" i="74"/>
  <c r="X15" i="8"/>
  <c r="Y36" i="8"/>
  <c r="X10" i="8"/>
  <c r="X12" i="8"/>
  <c r="S36" i="8"/>
  <c r="X9" i="8"/>
  <c r="V36" i="8"/>
  <c r="W36" i="8"/>
  <c r="T36" i="8"/>
  <c r="X11" i="8"/>
  <c r="U36" i="8"/>
  <c r="E169" i="100" l="1"/>
  <c r="G169" i="100" s="1"/>
  <c r="J169" i="100" s="1"/>
  <c r="G252" i="85"/>
  <c r="J252" i="85" s="1"/>
  <c r="E239" i="85"/>
  <c r="G239" i="85" s="1"/>
  <c r="J239" i="85" s="1"/>
  <c r="G252" i="86" s="1"/>
  <c r="J252" i="86" s="1"/>
  <c r="E231" i="85"/>
  <c r="G232" i="83"/>
  <c r="J232" i="83" s="1"/>
  <c r="E232" i="84" s="1"/>
  <c r="G240" i="83"/>
  <c r="J240" i="83" s="1"/>
  <c r="E240" i="84" s="1"/>
  <c r="G241" i="83"/>
  <c r="J241" i="83" s="1"/>
  <c r="G229" i="91"/>
  <c r="J229" i="91" s="1"/>
  <c r="G237" i="91"/>
  <c r="J237" i="91" s="1"/>
  <c r="G245" i="92" s="1"/>
  <c r="J245" i="92" s="1"/>
  <c r="G12" i="96"/>
  <c r="J12" i="96" s="1"/>
  <c r="G70" i="80"/>
  <c r="J70" i="80" s="1"/>
  <c r="G70" i="81" s="1"/>
  <c r="J70" i="81" s="1"/>
  <c r="G70" i="82" s="1"/>
  <c r="J70" i="82" s="1"/>
  <c r="G175" i="80"/>
  <c r="J175" i="80" s="1"/>
  <c r="G71" i="80"/>
  <c r="J71" i="80" s="1"/>
  <c r="G71" i="81" s="1"/>
  <c r="J71" i="81" s="1"/>
  <c r="G71" i="82" s="1"/>
  <c r="J71" i="82" s="1"/>
  <c r="G83" i="85"/>
  <c r="J83" i="85" s="1"/>
  <c r="G213" i="85"/>
  <c r="J213" i="85" s="1"/>
  <c r="G148" i="85"/>
  <c r="J148" i="85" s="1"/>
  <c r="G205" i="85"/>
  <c r="J205" i="85" s="1"/>
  <c r="G194" i="85"/>
  <c r="J194" i="85" s="1"/>
  <c r="G84" i="85"/>
  <c r="J84" i="85" s="1"/>
  <c r="G155" i="85"/>
  <c r="J155" i="85" s="1"/>
  <c r="G152" i="85"/>
  <c r="J152" i="85" s="1"/>
  <c r="G206" i="85"/>
  <c r="J206" i="85" s="1"/>
  <c r="G208" i="85"/>
  <c r="J208" i="85" s="1"/>
  <c r="G226" i="85"/>
  <c r="J226" i="85" s="1"/>
  <c r="G151" i="85"/>
  <c r="J151" i="85" s="1"/>
  <c r="G181" i="85"/>
  <c r="J181" i="85" s="1"/>
  <c r="G125" i="85"/>
  <c r="J125" i="85" s="1"/>
  <c r="G153" i="85"/>
  <c r="J153" i="85" s="1"/>
  <c r="G193" i="85"/>
  <c r="J193" i="85" s="1"/>
  <c r="G231" i="85"/>
  <c r="J231" i="85" s="1"/>
  <c r="E231" i="86" s="1"/>
  <c r="G126" i="85"/>
  <c r="J126" i="85" s="1"/>
  <c r="G127" i="85"/>
  <c r="J127" i="85" s="1"/>
  <c r="G177" i="85"/>
  <c r="J177" i="85" s="1"/>
  <c r="G129" i="104"/>
  <c r="J129" i="104" s="1"/>
  <c r="E129" i="105" s="1"/>
  <c r="G109" i="103"/>
  <c r="J109" i="103" s="1"/>
  <c r="E109" i="104" s="1"/>
  <c r="G178" i="104"/>
  <c r="J178" i="104" s="1"/>
  <c r="E178" i="105" s="1"/>
  <c r="G114" i="103"/>
  <c r="J114" i="103" s="1"/>
  <c r="E114" i="104" s="1"/>
  <c r="G35" i="105"/>
  <c r="J35" i="105" s="1"/>
  <c r="E35" i="106" s="1"/>
  <c r="G60" i="104"/>
  <c r="J60" i="104" s="1"/>
  <c r="E60" i="105" s="1"/>
  <c r="G63" i="104"/>
  <c r="J63" i="104" s="1"/>
  <c r="E63" i="105" s="1"/>
  <c r="G75" i="102"/>
  <c r="J75" i="102" s="1"/>
  <c r="E75" i="103" s="1"/>
  <c r="G94" i="103"/>
  <c r="J94" i="103" s="1"/>
  <c r="E94" i="104" s="1"/>
  <c r="G45" i="105"/>
  <c r="J45" i="105" s="1"/>
  <c r="E45" i="106" s="1"/>
  <c r="G149" i="84"/>
  <c r="J149" i="84" s="1"/>
  <c r="E149" i="85" s="1"/>
  <c r="G210" i="84"/>
  <c r="J210" i="84" s="1"/>
  <c r="E210" i="85" s="1"/>
  <c r="G182" i="84"/>
  <c r="J182" i="84" s="1"/>
  <c r="E182" i="85" s="1"/>
  <c r="G198" i="84"/>
  <c r="J198" i="84" s="1"/>
  <c r="E198" i="85" s="1"/>
  <c r="G204" i="84"/>
  <c r="J204" i="84" s="1"/>
  <c r="E204" i="85" s="1"/>
  <c r="G209" i="84"/>
  <c r="J209" i="84" s="1"/>
  <c r="E209" i="85" s="1"/>
  <c r="G156" i="84"/>
  <c r="J156" i="84" s="1"/>
  <c r="E156" i="85" s="1"/>
  <c r="G203" i="84"/>
  <c r="J203" i="84" s="1"/>
  <c r="E203" i="85" s="1"/>
  <c r="G128" i="84"/>
  <c r="J128" i="84" s="1"/>
  <c r="E128" i="85" s="1"/>
  <c r="G113" i="84"/>
  <c r="J113" i="84" s="1"/>
  <c r="E113" i="85" s="1"/>
  <c r="G212" i="84"/>
  <c r="J212" i="84" s="1"/>
  <c r="E212" i="85" s="1"/>
  <c r="G195" i="84"/>
  <c r="J195" i="84" s="1"/>
  <c r="E195" i="85" s="1"/>
  <c r="G197" i="84"/>
  <c r="J197" i="84" s="1"/>
  <c r="E197" i="85" s="1"/>
  <c r="G150" i="84"/>
  <c r="J150" i="84" s="1"/>
  <c r="E150" i="85" s="1"/>
  <c r="G147" i="84"/>
  <c r="J147" i="84" s="1"/>
  <c r="E147" i="85" s="1"/>
  <c r="G196" i="84"/>
  <c r="J196" i="84" s="1"/>
  <c r="E196" i="85" s="1"/>
  <c r="G202" i="84"/>
  <c r="J202" i="84" s="1"/>
  <c r="E202" i="85" s="1"/>
  <c r="G211" i="84"/>
  <c r="J211" i="84" s="1"/>
  <c r="E211" i="85" s="1"/>
  <c r="G157" i="84"/>
  <c r="J157" i="84" s="1"/>
  <c r="E157" i="85" s="1"/>
  <c r="G10" i="84"/>
  <c r="J10" i="84" s="1"/>
  <c r="E10" i="85" s="1"/>
  <c r="G11" i="84"/>
  <c r="J11" i="84" s="1"/>
  <c r="G9" i="84"/>
  <c r="J9" i="84" s="1"/>
  <c r="E9" i="85" s="1"/>
  <c r="X36" i="8"/>
  <c r="E169" i="101" l="1"/>
  <c r="G169" i="101" s="1"/>
  <c r="J169" i="101" s="1"/>
  <c r="E12" i="97"/>
  <c r="G12" i="97" s="1"/>
  <c r="J12" i="97" s="1"/>
  <c r="E12" i="98" s="1"/>
  <c r="G12" i="98" s="1"/>
  <c r="J12" i="98" s="1"/>
  <c r="E12" i="99" s="1"/>
  <c r="E127" i="86"/>
  <c r="G127" i="86" s="1"/>
  <c r="J127" i="86" s="1"/>
  <c r="E127" i="87" s="1"/>
  <c r="G127" i="87" s="1"/>
  <c r="J127" i="87" s="1"/>
  <c r="E226" i="86"/>
  <c r="G226" i="86" s="1"/>
  <c r="J226" i="86" s="1"/>
  <c r="E226" i="87" s="1"/>
  <c r="G226" i="87" s="1"/>
  <c r="J226" i="87" s="1"/>
  <c r="E148" i="86"/>
  <c r="G148" i="86" s="1"/>
  <c r="J148" i="86" s="1"/>
  <c r="E148" i="87" s="1"/>
  <c r="G148" i="87" s="1"/>
  <c r="J148" i="87" s="1"/>
  <c r="E208" i="86"/>
  <c r="G208" i="86" s="1"/>
  <c r="J208" i="86" s="1"/>
  <c r="E208" i="87" s="1"/>
  <c r="G208" i="87" s="1"/>
  <c r="J208" i="87" s="1"/>
  <c r="E213" i="86"/>
  <c r="G213" i="86" s="1"/>
  <c r="J213" i="86" s="1"/>
  <c r="E213" i="87" s="1"/>
  <c r="G213" i="87" s="1"/>
  <c r="J213" i="87" s="1"/>
  <c r="G249" i="84"/>
  <c r="J249" i="84" s="1"/>
  <c r="E241" i="84"/>
  <c r="E206" i="86"/>
  <c r="G206" i="86" s="1"/>
  <c r="J206" i="86" s="1"/>
  <c r="E206" i="87" s="1"/>
  <c r="G206" i="87" s="1"/>
  <c r="J206" i="87" s="1"/>
  <c r="E152" i="86"/>
  <c r="G152" i="86" s="1"/>
  <c r="J152" i="86" s="1"/>
  <c r="E152" i="87" s="1"/>
  <c r="G152" i="87" s="1"/>
  <c r="J152" i="87" s="1"/>
  <c r="E126" i="86"/>
  <c r="G126" i="86" s="1"/>
  <c r="J126" i="86" s="1"/>
  <c r="E126" i="87" s="1"/>
  <c r="G126" i="87" s="1"/>
  <c r="J126" i="87" s="1"/>
  <c r="E153" i="86"/>
  <c r="G153" i="86" s="1"/>
  <c r="J153" i="86" s="1"/>
  <c r="E153" i="87" s="1"/>
  <c r="G153" i="87" s="1"/>
  <c r="J153" i="87" s="1"/>
  <c r="E155" i="86"/>
  <c r="G155" i="86" s="1"/>
  <c r="J155" i="86" s="1"/>
  <c r="E155" i="87" s="1"/>
  <c r="G155" i="87" s="1"/>
  <c r="J155" i="87" s="1"/>
  <c r="E125" i="86"/>
  <c r="G125" i="86" s="1"/>
  <c r="J125" i="86" s="1"/>
  <c r="E125" i="87" s="1"/>
  <c r="G125" i="87" s="1"/>
  <c r="J125" i="87" s="1"/>
  <c r="E181" i="86"/>
  <c r="G181" i="86" s="1"/>
  <c r="J181" i="86" s="1"/>
  <c r="E181" i="87" s="1"/>
  <c r="G181" i="87" s="1"/>
  <c r="J181" i="87" s="1"/>
  <c r="E177" i="86"/>
  <c r="G177" i="86" s="1"/>
  <c r="J177" i="86" s="1"/>
  <c r="E177" i="87" s="1"/>
  <c r="G177" i="87" s="1"/>
  <c r="J177" i="87" s="1"/>
  <c r="E151" i="86"/>
  <c r="G151" i="86" s="1"/>
  <c r="J151" i="86" s="1"/>
  <c r="E151" i="87" s="1"/>
  <c r="G151" i="87" s="1"/>
  <c r="J151" i="87" s="1"/>
  <c r="E205" i="86"/>
  <c r="G205" i="86" s="1"/>
  <c r="J205" i="86" s="1"/>
  <c r="E205" i="87" s="1"/>
  <c r="G205" i="87" s="1"/>
  <c r="J205" i="87" s="1"/>
  <c r="E83" i="86"/>
  <c r="G83" i="86" s="1"/>
  <c r="J83" i="86" s="1"/>
  <c r="E83" i="87" s="1"/>
  <c r="G83" i="87" s="1"/>
  <c r="J83" i="87" s="1"/>
  <c r="E84" i="86"/>
  <c r="G84" i="86" s="1"/>
  <c r="J84" i="86" s="1"/>
  <c r="E84" i="87" s="1"/>
  <c r="G84" i="87" s="1"/>
  <c r="J84" i="87" s="1"/>
  <c r="E194" i="86"/>
  <c r="G194" i="86" s="1"/>
  <c r="J194" i="86" s="1"/>
  <c r="E194" i="87" s="1"/>
  <c r="G194" i="87" s="1"/>
  <c r="J194" i="87" s="1"/>
  <c r="E193" i="86"/>
  <c r="G193" i="86" s="1"/>
  <c r="J193" i="86" s="1"/>
  <c r="E193" i="87" s="1"/>
  <c r="G193" i="87" s="1"/>
  <c r="J193" i="87" s="1"/>
  <c r="E175" i="81"/>
  <c r="G175" i="81" s="1"/>
  <c r="J175" i="81" s="1"/>
  <c r="G232" i="84"/>
  <c r="J232" i="84" s="1"/>
  <c r="E232" i="85" s="1"/>
  <c r="G240" i="84"/>
  <c r="J240" i="84" s="1"/>
  <c r="E240" i="85" s="1"/>
  <c r="G241" i="84"/>
  <c r="J241" i="84" s="1"/>
  <c r="G229" i="92"/>
  <c r="J229" i="92" s="1"/>
  <c r="G237" i="92"/>
  <c r="J237" i="92" s="1"/>
  <c r="G245" i="93" s="1"/>
  <c r="J245" i="93" s="1"/>
  <c r="G231" i="86"/>
  <c r="J231" i="86" s="1"/>
  <c r="G239" i="86"/>
  <c r="J239" i="86" s="1"/>
  <c r="G252" i="87" s="1"/>
  <c r="J252" i="87" s="1"/>
  <c r="G202" i="85"/>
  <c r="J202" i="85" s="1"/>
  <c r="G128" i="85"/>
  <c r="J128" i="85" s="1"/>
  <c r="G210" i="85"/>
  <c r="J210" i="85" s="1"/>
  <c r="G196" i="85"/>
  <c r="J196" i="85" s="1"/>
  <c r="G147" i="85"/>
  <c r="J147" i="85" s="1"/>
  <c r="G156" i="85"/>
  <c r="J156" i="85" s="1"/>
  <c r="G211" i="85"/>
  <c r="J211" i="85" s="1"/>
  <c r="G203" i="85"/>
  <c r="J203" i="85" s="1"/>
  <c r="G149" i="85"/>
  <c r="J149" i="85" s="1"/>
  <c r="G150" i="85"/>
  <c r="J150" i="85" s="1"/>
  <c r="G197" i="85"/>
  <c r="J197" i="85" s="1"/>
  <c r="G204" i="85"/>
  <c r="J204" i="85" s="1"/>
  <c r="G209" i="85"/>
  <c r="J209" i="85" s="1"/>
  <c r="G195" i="85"/>
  <c r="J195" i="85" s="1"/>
  <c r="G198" i="85"/>
  <c r="J198" i="85" s="1"/>
  <c r="G157" i="85"/>
  <c r="J157" i="85" s="1"/>
  <c r="G212" i="85"/>
  <c r="J212" i="85" s="1"/>
  <c r="G182" i="85"/>
  <c r="J182" i="85" s="1"/>
  <c r="G113" i="85"/>
  <c r="J113" i="85" s="1"/>
  <c r="E113" i="86" s="1"/>
  <c r="G45" i="106"/>
  <c r="J45" i="106" s="1"/>
  <c r="G178" i="105"/>
  <c r="J178" i="105" s="1"/>
  <c r="E178" i="106" s="1"/>
  <c r="G109" i="104"/>
  <c r="J109" i="104" s="1"/>
  <c r="E109" i="105" s="1"/>
  <c r="G94" i="104"/>
  <c r="J94" i="104" s="1"/>
  <c r="E94" i="105" s="1"/>
  <c r="G75" i="103"/>
  <c r="J75" i="103" s="1"/>
  <c r="E75" i="104" s="1"/>
  <c r="G35" i="106"/>
  <c r="J35" i="106" s="1"/>
  <c r="G63" i="105"/>
  <c r="J63" i="105" s="1"/>
  <c r="E63" i="106" s="1"/>
  <c r="G114" i="104"/>
  <c r="J114" i="104" s="1"/>
  <c r="E114" i="105" s="1"/>
  <c r="G60" i="105"/>
  <c r="J60" i="105" s="1"/>
  <c r="E60" i="106" s="1"/>
  <c r="G129" i="105"/>
  <c r="J129" i="105" s="1"/>
  <c r="E129" i="106" s="1"/>
  <c r="G39" i="86"/>
  <c r="J39" i="86" s="1"/>
  <c r="E39" i="87" s="1"/>
  <c r="G9" i="85"/>
  <c r="J9" i="85" s="1"/>
  <c r="E9" i="86" s="1"/>
  <c r="G71" i="83"/>
  <c r="J71" i="83" s="1"/>
  <c r="E71" i="84" s="1"/>
  <c r="G10" i="85"/>
  <c r="J10" i="85" s="1"/>
  <c r="E10" i="86" s="1"/>
  <c r="G70" i="83"/>
  <c r="J70" i="83" s="1"/>
  <c r="E70" i="84" s="1"/>
  <c r="G11" i="85"/>
  <c r="J11" i="85" s="1"/>
  <c r="E11" i="86" s="1"/>
  <c r="K212" i="64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E169" i="102" l="1"/>
  <c r="G169" i="102" s="1"/>
  <c r="J169" i="102" s="1"/>
  <c r="E35" i="107"/>
  <c r="G35" i="107" s="1"/>
  <c r="J35" i="107" s="1"/>
  <c r="E45" i="107"/>
  <c r="G45" i="107" s="1"/>
  <c r="J45" i="107" s="1"/>
  <c r="E204" i="86"/>
  <c r="G204" i="86" s="1"/>
  <c r="J204" i="86" s="1"/>
  <c r="E204" i="87" s="1"/>
  <c r="G204" i="87" s="1"/>
  <c r="J204" i="87" s="1"/>
  <c r="G249" i="85"/>
  <c r="J249" i="85" s="1"/>
  <c r="E241" i="85"/>
  <c r="G241" i="85" s="1"/>
  <c r="J241" i="85" s="1"/>
  <c r="E197" i="86"/>
  <c r="G197" i="86" s="1"/>
  <c r="J197" i="86" s="1"/>
  <c r="E197" i="87" s="1"/>
  <c r="G197" i="87" s="1"/>
  <c r="J197" i="87" s="1"/>
  <c r="E210" i="86"/>
  <c r="G210" i="86" s="1"/>
  <c r="J210" i="86" s="1"/>
  <c r="E210" i="87" s="1"/>
  <c r="G210" i="87" s="1"/>
  <c r="J210" i="87" s="1"/>
  <c r="E182" i="86"/>
  <c r="G182" i="86" s="1"/>
  <c r="J182" i="86" s="1"/>
  <c r="E182" i="87" s="1"/>
  <c r="G182" i="87" s="1"/>
  <c r="J182" i="87" s="1"/>
  <c r="E150" i="86"/>
  <c r="G150" i="86" s="1"/>
  <c r="J150" i="86" s="1"/>
  <c r="E150" i="87" s="1"/>
  <c r="G150" i="87" s="1"/>
  <c r="J150" i="87" s="1"/>
  <c r="E128" i="86"/>
  <c r="G128" i="86" s="1"/>
  <c r="J128" i="86" s="1"/>
  <c r="E128" i="87" s="1"/>
  <c r="G128" i="87" s="1"/>
  <c r="J128" i="87" s="1"/>
  <c r="E212" i="86"/>
  <c r="G212" i="86" s="1"/>
  <c r="J212" i="86" s="1"/>
  <c r="E212" i="87" s="1"/>
  <c r="G212" i="87" s="1"/>
  <c r="J212" i="87" s="1"/>
  <c r="E149" i="86"/>
  <c r="G149" i="86" s="1"/>
  <c r="J149" i="86" s="1"/>
  <c r="E149" i="87" s="1"/>
  <c r="G149" i="87" s="1"/>
  <c r="J149" i="87" s="1"/>
  <c r="E202" i="86"/>
  <c r="G202" i="86" s="1"/>
  <c r="J202" i="86" s="1"/>
  <c r="E202" i="87" s="1"/>
  <c r="G202" i="87" s="1"/>
  <c r="J202" i="87" s="1"/>
  <c r="E157" i="86"/>
  <c r="G157" i="86" s="1"/>
  <c r="J157" i="86" s="1"/>
  <c r="E157" i="87" s="1"/>
  <c r="G157" i="87" s="1"/>
  <c r="J157" i="87" s="1"/>
  <c r="E203" i="86"/>
  <c r="G203" i="86" s="1"/>
  <c r="J203" i="86" s="1"/>
  <c r="E203" i="87" s="1"/>
  <c r="G203" i="87" s="1"/>
  <c r="J203" i="87" s="1"/>
  <c r="E211" i="86"/>
  <c r="G211" i="86" s="1"/>
  <c r="J211" i="86" s="1"/>
  <c r="E211" i="87" s="1"/>
  <c r="G211" i="87" s="1"/>
  <c r="J211" i="87" s="1"/>
  <c r="G239" i="87"/>
  <c r="J239" i="87" s="1"/>
  <c r="G252" i="88" s="1"/>
  <c r="J252" i="88" s="1"/>
  <c r="E231" i="87"/>
  <c r="G231" i="87" s="1"/>
  <c r="J231" i="87" s="1"/>
  <c r="G239" i="88" s="1"/>
  <c r="J239" i="88" s="1"/>
  <c r="G252" i="89" s="1"/>
  <c r="J252" i="89" s="1"/>
  <c r="E156" i="86"/>
  <c r="G156" i="86" s="1"/>
  <c r="J156" i="86" s="1"/>
  <c r="E156" i="87" s="1"/>
  <c r="G156" i="87" s="1"/>
  <c r="J156" i="87" s="1"/>
  <c r="E209" i="86"/>
  <c r="G209" i="86" s="1"/>
  <c r="J209" i="86" s="1"/>
  <c r="E209" i="87" s="1"/>
  <c r="G209" i="87" s="1"/>
  <c r="J209" i="87" s="1"/>
  <c r="E147" i="86"/>
  <c r="G147" i="86" s="1"/>
  <c r="J147" i="86" s="1"/>
  <c r="E147" i="87" s="1"/>
  <c r="G147" i="87" s="1"/>
  <c r="J147" i="87" s="1"/>
  <c r="E196" i="86"/>
  <c r="G196" i="86" s="1"/>
  <c r="J196" i="86" s="1"/>
  <c r="E196" i="87" s="1"/>
  <c r="G196" i="87" s="1"/>
  <c r="J196" i="87" s="1"/>
  <c r="E195" i="86"/>
  <c r="G195" i="86" s="1"/>
  <c r="J195" i="86" s="1"/>
  <c r="E195" i="87" s="1"/>
  <c r="G195" i="87" s="1"/>
  <c r="J195" i="87" s="1"/>
  <c r="E198" i="86"/>
  <c r="G198" i="86" s="1"/>
  <c r="J198" i="86" s="1"/>
  <c r="E198" i="87" s="1"/>
  <c r="G198" i="87" s="1"/>
  <c r="J198" i="87" s="1"/>
  <c r="E175" i="82"/>
  <c r="G175" i="82" s="1"/>
  <c r="J175" i="82" s="1"/>
  <c r="E175" i="83" s="1"/>
  <c r="G175" i="83" s="1"/>
  <c r="J175" i="83" s="1"/>
  <c r="E175" i="84" s="1"/>
  <c r="G240" i="85"/>
  <c r="J240" i="85" s="1"/>
  <c r="E240" i="86" s="1"/>
  <c r="G232" i="85"/>
  <c r="J232" i="85" s="1"/>
  <c r="E232" i="86" s="1"/>
  <c r="G229" i="93"/>
  <c r="J229" i="93" s="1"/>
  <c r="G237" i="93"/>
  <c r="J237" i="93" s="1"/>
  <c r="G245" i="94" s="1"/>
  <c r="J245" i="94" s="1"/>
  <c r="G12" i="99"/>
  <c r="J12" i="99" s="1"/>
  <c r="G181" i="88"/>
  <c r="J181" i="88" s="1"/>
  <c r="G181" i="89" s="1"/>
  <c r="J181" i="89" s="1"/>
  <c r="G194" i="88"/>
  <c r="J194" i="88" s="1"/>
  <c r="G194" i="89" s="1"/>
  <c r="J194" i="89" s="1"/>
  <c r="G206" i="88"/>
  <c r="J206" i="88" s="1"/>
  <c r="G206" i="89" s="1"/>
  <c r="J206" i="89" s="1"/>
  <c r="G226" i="88"/>
  <c r="J226" i="88" s="1"/>
  <c r="G226" i="89" s="1"/>
  <c r="J226" i="89" s="1"/>
  <c r="G153" i="88"/>
  <c r="J153" i="88" s="1"/>
  <c r="G153" i="89" s="1"/>
  <c r="J153" i="89" s="1"/>
  <c r="G213" i="88"/>
  <c r="J213" i="88" s="1"/>
  <c r="G213" i="89" s="1"/>
  <c r="J213" i="89" s="1"/>
  <c r="G151" i="88"/>
  <c r="J151" i="88" s="1"/>
  <c r="G151" i="89" s="1"/>
  <c r="J151" i="89" s="1"/>
  <c r="G152" i="88"/>
  <c r="J152" i="88" s="1"/>
  <c r="G152" i="89" s="1"/>
  <c r="J152" i="89" s="1"/>
  <c r="G155" i="88"/>
  <c r="J155" i="88" s="1"/>
  <c r="G155" i="89" s="1"/>
  <c r="J155" i="89" s="1"/>
  <c r="G125" i="88"/>
  <c r="J125" i="88" s="1"/>
  <c r="G125" i="89" s="1"/>
  <c r="J125" i="89" s="1"/>
  <c r="G9" i="86"/>
  <c r="J9" i="86" s="1"/>
  <c r="G39" i="87"/>
  <c r="J39" i="87" s="1"/>
  <c r="G39" i="88" s="1"/>
  <c r="J39" i="88" s="1"/>
  <c r="G11" i="86"/>
  <c r="J11" i="86" s="1"/>
  <c r="G126" i="88"/>
  <c r="J126" i="88" s="1"/>
  <c r="G126" i="89" s="1"/>
  <c r="J126" i="89" s="1"/>
  <c r="G127" i="88"/>
  <c r="J127" i="88" s="1"/>
  <c r="G127" i="89" s="1"/>
  <c r="J127" i="89" s="1"/>
  <c r="G177" i="88"/>
  <c r="J177" i="88" s="1"/>
  <c r="G177" i="89" s="1"/>
  <c r="J177" i="89" s="1"/>
  <c r="G148" i="88"/>
  <c r="J148" i="88" s="1"/>
  <c r="G148" i="89" s="1"/>
  <c r="J148" i="89" s="1"/>
  <c r="G208" i="88"/>
  <c r="J208" i="88" s="1"/>
  <c r="G208" i="89" s="1"/>
  <c r="J208" i="89" s="1"/>
  <c r="G10" i="86"/>
  <c r="J10" i="86" s="1"/>
  <c r="G84" i="88"/>
  <c r="J84" i="88" s="1"/>
  <c r="G84" i="89" s="1"/>
  <c r="J84" i="89" s="1"/>
  <c r="G83" i="88"/>
  <c r="J83" i="88" s="1"/>
  <c r="G83" i="89" s="1"/>
  <c r="J83" i="89" s="1"/>
  <c r="G193" i="88"/>
  <c r="J193" i="88" s="1"/>
  <c r="G193" i="89" s="1"/>
  <c r="J193" i="89" s="1"/>
  <c r="G231" i="88"/>
  <c r="J231" i="88" s="1"/>
  <c r="G205" i="88"/>
  <c r="J205" i="88" s="1"/>
  <c r="G205" i="89" s="1"/>
  <c r="J205" i="89" s="1"/>
  <c r="G63" i="106"/>
  <c r="J63" i="106" s="1"/>
  <c r="G129" i="106"/>
  <c r="J129" i="106" s="1"/>
  <c r="G94" i="105"/>
  <c r="J94" i="105" s="1"/>
  <c r="E94" i="106" s="1"/>
  <c r="G60" i="106"/>
  <c r="J60" i="106" s="1"/>
  <c r="G109" i="105"/>
  <c r="J109" i="105" s="1"/>
  <c r="E109" i="106" s="1"/>
  <c r="G75" i="104"/>
  <c r="J75" i="104" s="1"/>
  <c r="E75" i="105" s="1"/>
  <c r="G178" i="106"/>
  <c r="J178" i="106" s="1"/>
  <c r="G113" i="86"/>
  <c r="J113" i="86" s="1"/>
  <c r="E113" i="87" s="1"/>
  <c r="G114" i="105"/>
  <c r="J114" i="105" s="1"/>
  <c r="E114" i="106" s="1"/>
  <c r="G24" i="74"/>
  <c r="J24" i="74" s="1"/>
  <c r="G21" i="74"/>
  <c r="J21" i="74" s="1"/>
  <c r="E21" i="8" s="1"/>
  <c r="G20" i="74"/>
  <c r="J20" i="74" s="1"/>
  <c r="E20" i="8" s="1"/>
  <c r="G19" i="74"/>
  <c r="J19" i="74" s="1"/>
  <c r="E19" i="8" s="1"/>
  <c r="G23" i="74"/>
  <c r="J23" i="74" s="1"/>
  <c r="G22" i="74"/>
  <c r="J22" i="74" s="1"/>
  <c r="E22" i="8" s="1"/>
  <c r="G25" i="74"/>
  <c r="J25" i="74" s="1"/>
  <c r="G26" i="74"/>
  <c r="J26" i="74" s="1"/>
  <c r="G168" i="77"/>
  <c r="J168" i="77" s="1"/>
  <c r="E222" i="78" s="1"/>
  <c r="N204" i="64"/>
  <c r="X107" i="64"/>
  <c r="J206" i="64" s="1"/>
  <c r="K207" i="64" s="1"/>
  <c r="E169" i="103" l="1"/>
  <c r="G169" i="103" s="1"/>
  <c r="J169" i="103" s="1"/>
  <c r="E129" i="107"/>
  <c r="G129" i="107" s="1"/>
  <c r="J129" i="107" s="1"/>
  <c r="E60" i="107"/>
  <c r="G60" i="107" s="1"/>
  <c r="J60" i="107" s="1"/>
  <c r="E63" i="107"/>
  <c r="G63" i="107" s="1"/>
  <c r="J63" i="107" s="1"/>
  <c r="E12" i="100"/>
  <c r="G12" i="100" s="1"/>
  <c r="J12" i="100" s="1"/>
  <c r="E178" i="107"/>
  <c r="G178" i="107" s="1"/>
  <c r="J178" i="107" s="1"/>
  <c r="G249" i="86"/>
  <c r="J249" i="86" s="1"/>
  <c r="E241" i="86"/>
  <c r="G241" i="86" s="1"/>
  <c r="J241" i="86" s="1"/>
  <c r="E10" i="87"/>
  <c r="G10" i="87" s="1"/>
  <c r="J10" i="87" s="1"/>
  <c r="E9" i="87"/>
  <c r="G9" i="87" s="1"/>
  <c r="J9" i="87" s="1"/>
  <c r="E11" i="87"/>
  <c r="G11" i="87" s="1"/>
  <c r="J11" i="87" s="1"/>
  <c r="G22" i="8"/>
  <c r="J22" i="8"/>
  <c r="G21" i="8"/>
  <c r="J21" i="8"/>
  <c r="G19" i="8"/>
  <c r="J19" i="8"/>
  <c r="G20" i="8"/>
  <c r="J20" i="8"/>
  <c r="G231" i="89"/>
  <c r="J231" i="89" s="1"/>
  <c r="G239" i="89"/>
  <c r="J239" i="89" s="1"/>
  <c r="G252" i="90" s="1"/>
  <c r="J252" i="90" s="1"/>
  <c r="G229" i="94"/>
  <c r="J229" i="94" s="1"/>
  <c r="G237" i="94"/>
  <c r="J237" i="94" s="1"/>
  <c r="G245" i="95" s="1"/>
  <c r="J245" i="95" s="1"/>
  <c r="G232" i="86"/>
  <c r="J232" i="86" s="1"/>
  <c r="E232" i="87" s="1"/>
  <c r="G240" i="86"/>
  <c r="J240" i="86" s="1"/>
  <c r="E240" i="87" s="1"/>
  <c r="G203" i="88"/>
  <c r="J203" i="88" s="1"/>
  <c r="G203" i="89" s="1"/>
  <c r="J203" i="89" s="1"/>
  <c r="G198" i="88"/>
  <c r="J198" i="88" s="1"/>
  <c r="G198" i="89" s="1"/>
  <c r="J198" i="89" s="1"/>
  <c r="G147" i="88"/>
  <c r="J147" i="88" s="1"/>
  <c r="G147" i="89" s="1"/>
  <c r="J147" i="89" s="1"/>
  <c r="G156" i="88"/>
  <c r="J156" i="88" s="1"/>
  <c r="G156" i="89" s="1"/>
  <c r="J156" i="89" s="1"/>
  <c r="G196" i="88"/>
  <c r="J196" i="88" s="1"/>
  <c r="G196" i="89" s="1"/>
  <c r="J196" i="89" s="1"/>
  <c r="G10" i="88"/>
  <c r="J10" i="88" s="1"/>
  <c r="G10" i="89" s="1"/>
  <c r="J10" i="89" s="1"/>
  <c r="G204" i="88"/>
  <c r="J204" i="88" s="1"/>
  <c r="G204" i="89" s="1"/>
  <c r="J204" i="89" s="1"/>
  <c r="G149" i="88"/>
  <c r="J149" i="88" s="1"/>
  <c r="G149" i="89" s="1"/>
  <c r="J149" i="89" s="1"/>
  <c r="G182" i="88"/>
  <c r="J182" i="88" s="1"/>
  <c r="G182" i="89" s="1"/>
  <c r="J182" i="89" s="1"/>
  <c r="G202" i="88"/>
  <c r="J202" i="88" s="1"/>
  <c r="G202" i="89" s="1"/>
  <c r="J202" i="89" s="1"/>
  <c r="G11" i="88"/>
  <c r="J11" i="88" s="1"/>
  <c r="G11" i="89" s="1"/>
  <c r="J11" i="89" s="1"/>
  <c r="G150" i="88"/>
  <c r="J150" i="88" s="1"/>
  <c r="G150" i="89" s="1"/>
  <c r="J150" i="89" s="1"/>
  <c r="G9" i="88"/>
  <c r="J9" i="88" s="1"/>
  <c r="G9" i="89" s="1"/>
  <c r="J9" i="89" s="1"/>
  <c r="G113" i="87"/>
  <c r="J113" i="87" s="1"/>
  <c r="G22" i="77"/>
  <c r="J22" i="77" s="1"/>
  <c r="G128" i="88"/>
  <c r="J128" i="88" s="1"/>
  <c r="G128" i="89" s="1"/>
  <c r="J128" i="89" s="1"/>
  <c r="G212" i="88"/>
  <c r="J212" i="88" s="1"/>
  <c r="G212" i="89" s="1"/>
  <c r="J212" i="89" s="1"/>
  <c r="G211" i="88"/>
  <c r="J211" i="88" s="1"/>
  <c r="G211" i="89" s="1"/>
  <c r="J211" i="89" s="1"/>
  <c r="G209" i="88"/>
  <c r="J209" i="88" s="1"/>
  <c r="G209" i="89" s="1"/>
  <c r="J209" i="89" s="1"/>
  <c r="G210" i="88"/>
  <c r="J210" i="88" s="1"/>
  <c r="G210" i="89" s="1"/>
  <c r="J210" i="89" s="1"/>
  <c r="G195" i="88"/>
  <c r="J195" i="88" s="1"/>
  <c r="G195" i="89" s="1"/>
  <c r="J195" i="89" s="1"/>
  <c r="G197" i="88"/>
  <c r="J197" i="88" s="1"/>
  <c r="G197" i="89" s="1"/>
  <c r="J197" i="89" s="1"/>
  <c r="G157" i="88"/>
  <c r="J157" i="88" s="1"/>
  <c r="G157" i="89" s="1"/>
  <c r="J157" i="89" s="1"/>
  <c r="G213" i="90"/>
  <c r="J213" i="90" s="1"/>
  <c r="G155" i="90"/>
  <c r="J155" i="90" s="1"/>
  <c r="G75" i="105"/>
  <c r="J75" i="105" s="1"/>
  <c r="E75" i="106" s="1"/>
  <c r="G193" i="90"/>
  <c r="J193" i="90" s="1"/>
  <c r="G153" i="90"/>
  <c r="J153" i="90" s="1"/>
  <c r="G194" i="90"/>
  <c r="J194" i="90" s="1"/>
  <c r="G125" i="90"/>
  <c r="J125" i="90" s="1"/>
  <c r="G208" i="90"/>
  <c r="J208" i="90" s="1"/>
  <c r="G226" i="90"/>
  <c r="J226" i="90" s="1"/>
  <c r="G109" i="106"/>
  <c r="J109" i="106" s="1"/>
  <c r="G152" i="90"/>
  <c r="J152" i="90" s="1"/>
  <c r="G181" i="90"/>
  <c r="J181" i="90" s="1"/>
  <c r="G151" i="90"/>
  <c r="J151" i="90" s="1"/>
  <c r="G177" i="90"/>
  <c r="J177" i="90" s="1"/>
  <c r="G39" i="89"/>
  <c r="J39" i="89" s="1"/>
  <c r="G127" i="90"/>
  <c r="J127" i="90" s="1"/>
  <c r="G205" i="90"/>
  <c r="J205" i="90" s="1"/>
  <c r="G148" i="90"/>
  <c r="J148" i="90" s="1"/>
  <c r="G206" i="90"/>
  <c r="J206" i="90" s="1"/>
  <c r="G84" i="90"/>
  <c r="J84" i="90" s="1"/>
  <c r="G94" i="106"/>
  <c r="J94" i="106" s="1"/>
  <c r="G126" i="90"/>
  <c r="J126" i="90" s="1"/>
  <c r="G83" i="90"/>
  <c r="J83" i="90" s="1"/>
  <c r="G114" i="106"/>
  <c r="J114" i="106" s="1"/>
  <c r="G71" i="84"/>
  <c r="J71" i="84" s="1"/>
  <c r="E71" i="85" s="1"/>
  <c r="G190" i="77"/>
  <c r="J190" i="77" s="1"/>
  <c r="G70" i="84"/>
  <c r="J70" i="84" s="1"/>
  <c r="E70" i="85" s="1"/>
  <c r="G82" i="77"/>
  <c r="J82" i="77" s="1"/>
  <c r="E136" i="78" s="1"/>
  <c r="G173" i="77"/>
  <c r="J173" i="77" s="1"/>
  <c r="G175" i="84"/>
  <c r="J175" i="84" s="1"/>
  <c r="E175" i="85" s="1"/>
  <c r="G103" i="77"/>
  <c r="J103" i="77" s="1"/>
  <c r="G104" i="77"/>
  <c r="J104" i="77" s="1"/>
  <c r="E158" i="78" s="1"/>
  <c r="E184" i="8"/>
  <c r="E89" i="8"/>
  <c r="E41" i="8"/>
  <c r="E49" i="8"/>
  <c r="E140" i="8"/>
  <c r="E224" i="8"/>
  <c r="E65" i="8"/>
  <c r="E46" i="8"/>
  <c r="E115" i="8"/>
  <c r="E92" i="8"/>
  <c r="E55" i="8"/>
  <c r="E163" i="8"/>
  <c r="E234" i="8"/>
  <c r="E100" i="8"/>
  <c r="G20" i="77"/>
  <c r="J20" i="77" s="1"/>
  <c r="E30" i="8"/>
  <c r="E167" i="8"/>
  <c r="E78" i="8"/>
  <c r="E32" i="8"/>
  <c r="E36" i="8"/>
  <c r="G24" i="77"/>
  <c r="J24" i="77" s="1"/>
  <c r="E24" i="8"/>
  <c r="E159" i="8"/>
  <c r="E192" i="8"/>
  <c r="E158" i="8"/>
  <c r="G26" i="77"/>
  <c r="J26" i="77" s="1"/>
  <c r="E26" i="8"/>
  <c r="E110" i="8"/>
  <c r="E99" i="8"/>
  <c r="E164" i="8"/>
  <c r="E215" i="8"/>
  <c r="E139" i="8"/>
  <c r="E144" i="8"/>
  <c r="E44" i="8"/>
  <c r="E40" i="8"/>
  <c r="E69" i="8"/>
  <c r="E171" i="8"/>
  <c r="E120" i="8"/>
  <c r="G25" i="77"/>
  <c r="J25" i="77" s="1"/>
  <c r="E25" i="8"/>
  <c r="E66" i="8"/>
  <c r="E141" i="8"/>
  <c r="E68" i="8"/>
  <c r="E121" i="8"/>
  <c r="E112" i="8"/>
  <c r="E116" i="8"/>
  <c r="E179" i="8"/>
  <c r="E91" i="8"/>
  <c r="E222" i="8"/>
  <c r="E31" i="8"/>
  <c r="E43" i="8"/>
  <c r="E180" i="8"/>
  <c r="E108" i="8"/>
  <c r="E138" i="8"/>
  <c r="E230" i="8"/>
  <c r="E52" i="8"/>
  <c r="E143" i="8"/>
  <c r="E123" i="8"/>
  <c r="E183" i="8"/>
  <c r="E57" i="8"/>
  <c r="E223" i="8"/>
  <c r="G19" i="77"/>
  <c r="J19" i="77" s="1"/>
  <c r="E233" i="8"/>
  <c r="E146" i="8"/>
  <c r="E130" i="8"/>
  <c r="E220" i="8"/>
  <c r="E95" i="8"/>
  <c r="E160" i="8"/>
  <c r="E101" i="8"/>
  <c r="E58" i="8"/>
  <c r="E56" i="8"/>
  <c r="E90" i="8"/>
  <c r="E118" i="8"/>
  <c r="E50" i="8"/>
  <c r="E227" i="8"/>
  <c r="E62" i="8"/>
  <c r="E85" i="8"/>
  <c r="E48" i="8"/>
  <c r="E142" i="8"/>
  <c r="E154" i="8"/>
  <c r="E228" i="8"/>
  <c r="E185" i="8"/>
  <c r="E74" i="8"/>
  <c r="E79" i="8"/>
  <c r="E97" i="8"/>
  <c r="E93" i="8"/>
  <c r="E166" i="8"/>
  <c r="E172" i="8"/>
  <c r="E27" i="8"/>
  <c r="E29" i="8"/>
  <c r="E162" i="8"/>
  <c r="E53" i="8"/>
  <c r="E107" i="8"/>
  <c r="E145" i="8"/>
  <c r="E59" i="8"/>
  <c r="E191" i="8"/>
  <c r="E42" i="8"/>
  <c r="E137" i="8"/>
  <c r="G21" i="77"/>
  <c r="J21" i="77" s="1"/>
  <c r="E170" i="8"/>
  <c r="E47" i="8"/>
  <c r="E225" i="8"/>
  <c r="E64" i="8"/>
  <c r="E28" i="8"/>
  <c r="E33" i="8"/>
  <c r="E77" i="8"/>
  <c r="E37" i="8"/>
  <c r="E111" i="8"/>
  <c r="E61" i="8"/>
  <c r="E67" i="8"/>
  <c r="E106" i="8"/>
  <c r="E80" i="8"/>
  <c r="E54" i="8"/>
  <c r="E72" i="8"/>
  <c r="E81" i="8"/>
  <c r="E86" i="8"/>
  <c r="G23" i="77"/>
  <c r="J23" i="77" s="1"/>
  <c r="E23" i="8"/>
  <c r="E117" i="8"/>
  <c r="E51" i="8"/>
  <c r="E176" i="8"/>
  <c r="E98" i="8"/>
  <c r="E73" i="8"/>
  <c r="E34" i="8"/>
  <c r="E168" i="8"/>
  <c r="J168" i="8" s="1"/>
  <c r="G168" i="78"/>
  <c r="J168" i="78" s="1"/>
  <c r="K213" i="64"/>
  <c r="K215" i="64" s="1"/>
  <c r="E114" i="107" l="1"/>
  <c r="G114" i="107" s="1"/>
  <c r="J114" i="107" s="1"/>
  <c r="E94" i="107"/>
  <c r="G94" i="107" s="1"/>
  <c r="J94" i="107" s="1"/>
  <c r="E109" i="107"/>
  <c r="G109" i="107" s="1"/>
  <c r="J109" i="107" s="1"/>
  <c r="E12" i="101"/>
  <c r="G12" i="101" s="1"/>
  <c r="J12" i="101" s="1"/>
  <c r="E169" i="104"/>
  <c r="G169" i="104" s="1"/>
  <c r="J169" i="104" s="1"/>
  <c r="G249" i="87"/>
  <c r="J249" i="87" s="1"/>
  <c r="E241" i="87"/>
  <c r="G241" i="87" s="1"/>
  <c r="J241" i="87" s="1"/>
  <c r="G249" i="88" s="1"/>
  <c r="J249" i="88" s="1"/>
  <c r="E26" i="78"/>
  <c r="G26" i="78" s="1"/>
  <c r="J26" i="78" s="1"/>
  <c r="E80" i="78"/>
  <c r="E25" i="78"/>
  <c r="E20" i="78"/>
  <c r="E22" i="78"/>
  <c r="G22" i="78" s="1"/>
  <c r="J22" i="78" s="1"/>
  <c r="E19" i="78"/>
  <c r="G19" i="78" s="1"/>
  <c r="J19" i="78" s="1"/>
  <c r="E73" i="78"/>
  <c r="E157" i="78"/>
  <c r="G157" i="78" s="1"/>
  <c r="J157" i="78" s="1"/>
  <c r="E23" i="78"/>
  <c r="E227" i="78"/>
  <c r="G24" i="78"/>
  <c r="J24" i="78" s="1"/>
  <c r="E21" i="78"/>
  <c r="E75" i="78"/>
  <c r="G75" i="78" s="1"/>
  <c r="J75" i="78" s="1"/>
  <c r="G231" i="90"/>
  <c r="J231" i="90" s="1"/>
  <c r="G239" i="90"/>
  <c r="J239" i="90" s="1"/>
  <c r="G252" i="91" s="1"/>
  <c r="J252" i="91" s="1"/>
  <c r="G240" i="87"/>
  <c r="J240" i="87" s="1"/>
  <c r="G232" i="87"/>
  <c r="J232" i="87" s="1"/>
  <c r="G229" i="95"/>
  <c r="J229" i="95" s="1"/>
  <c r="G237" i="96" s="1"/>
  <c r="J237" i="96" s="1"/>
  <c r="G237" i="95"/>
  <c r="J237" i="95" s="1"/>
  <c r="G245" i="96" s="1"/>
  <c r="J245" i="96" s="1"/>
  <c r="E245" i="97" s="1"/>
  <c r="G229" i="96"/>
  <c r="J229" i="96" s="1"/>
  <c r="E229" i="97" s="1"/>
  <c r="G9" i="90"/>
  <c r="J9" i="90" s="1"/>
  <c r="G10" i="90"/>
  <c r="J10" i="90" s="1"/>
  <c r="G11" i="90"/>
  <c r="J11" i="90" s="1"/>
  <c r="G113" i="88"/>
  <c r="J113" i="88" s="1"/>
  <c r="G113" i="89" s="1"/>
  <c r="J113" i="89" s="1"/>
  <c r="G175" i="85"/>
  <c r="J175" i="85" s="1"/>
  <c r="G70" i="85"/>
  <c r="J70" i="85" s="1"/>
  <c r="G71" i="85"/>
  <c r="J71" i="85" s="1"/>
  <c r="G84" i="91"/>
  <c r="J84" i="91" s="1"/>
  <c r="G151" i="91"/>
  <c r="J151" i="91" s="1"/>
  <c r="G194" i="91"/>
  <c r="J194" i="91" s="1"/>
  <c r="G157" i="90"/>
  <c r="J157" i="90" s="1"/>
  <c r="G195" i="90"/>
  <c r="J195" i="90" s="1"/>
  <c r="G198" i="90"/>
  <c r="J198" i="90" s="1"/>
  <c r="G212" i="90"/>
  <c r="J212" i="90" s="1"/>
  <c r="G206" i="91"/>
  <c r="J206" i="91" s="1"/>
  <c r="G181" i="91"/>
  <c r="J181" i="91" s="1"/>
  <c r="G153" i="91"/>
  <c r="J153" i="91" s="1"/>
  <c r="G150" i="90"/>
  <c r="J150" i="90" s="1"/>
  <c r="G204" i="90"/>
  <c r="J204" i="90" s="1"/>
  <c r="G203" i="90"/>
  <c r="J203" i="90" s="1"/>
  <c r="G156" i="90"/>
  <c r="J156" i="90" s="1"/>
  <c r="G148" i="91"/>
  <c r="J148" i="91" s="1"/>
  <c r="G152" i="91"/>
  <c r="J152" i="91" s="1"/>
  <c r="G193" i="91"/>
  <c r="J193" i="91" s="1"/>
  <c r="G211" i="90"/>
  <c r="J211" i="90" s="1"/>
  <c r="G149" i="90"/>
  <c r="J149" i="90" s="1"/>
  <c r="G209" i="90"/>
  <c r="J209" i="90" s="1"/>
  <c r="G205" i="91"/>
  <c r="J205" i="91" s="1"/>
  <c r="G75" i="106"/>
  <c r="J75" i="106" s="1"/>
  <c r="G197" i="90"/>
  <c r="J197" i="90" s="1"/>
  <c r="G127" i="91"/>
  <c r="J127" i="91" s="1"/>
  <c r="G155" i="91"/>
  <c r="J155" i="91" s="1"/>
  <c r="G128" i="90"/>
  <c r="J128" i="90" s="1"/>
  <c r="G226" i="91"/>
  <c r="J226" i="91" s="1"/>
  <c r="G196" i="90"/>
  <c r="J196" i="90" s="1"/>
  <c r="G182" i="90"/>
  <c r="J182" i="90" s="1"/>
  <c r="G83" i="91"/>
  <c r="J83" i="91" s="1"/>
  <c r="G39" i="90"/>
  <c r="J39" i="90" s="1"/>
  <c r="G208" i="91"/>
  <c r="J208" i="91" s="1"/>
  <c r="G213" i="91"/>
  <c r="J213" i="91" s="1"/>
  <c r="G202" i="90"/>
  <c r="J202" i="90" s="1"/>
  <c r="G147" i="90"/>
  <c r="J147" i="90" s="1"/>
  <c r="G210" i="90"/>
  <c r="J210" i="90" s="1"/>
  <c r="G126" i="91"/>
  <c r="J126" i="91" s="1"/>
  <c r="G177" i="91"/>
  <c r="J177" i="91" s="1"/>
  <c r="G125" i="91"/>
  <c r="J125" i="91" s="1"/>
  <c r="G256" i="77"/>
  <c r="J256" i="77" s="1"/>
  <c r="G256" i="78" s="1"/>
  <c r="J256" i="78" s="1"/>
  <c r="G154" i="77"/>
  <c r="J154" i="77" s="1"/>
  <c r="E208" i="78" s="1"/>
  <c r="G208" i="78" s="1"/>
  <c r="J208" i="78" s="1"/>
  <c r="G130" i="77"/>
  <c r="J130" i="77" s="1"/>
  <c r="E184" i="78" s="1"/>
  <c r="G86" i="77"/>
  <c r="J86" i="77" s="1"/>
  <c r="E140" i="78" s="1"/>
  <c r="G225" i="77"/>
  <c r="J225" i="77" s="1"/>
  <c r="G59" i="77"/>
  <c r="J59" i="77" s="1"/>
  <c r="G113" i="78" s="1"/>
  <c r="J113" i="78" s="1"/>
  <c r="G162" i="77"/>
  <c r="J162" i="77" s="1"/>
  <c r="E216" i="78" s="1"/>
  <c r="G166" i="77"/>
  <c r="J166" i="77" s="1"/>
  <c r="G74" i="77"/>
  <c r="J74" i="77" s="1"/>
  <c r="G142" i="77"/>
  <c r="J142" i="77" s="1"/>
  <c r="G196" i="78" s="1"/>
  <c r="J196" i="78" s="1"/>
  <c r="G227" i="77"/>
  <c r="J227" i="77" s="1"/>
  <c r="G235" i="78" s="1"/>
  <c r="J235" i="78" s="1"/>
  <c r="G243" i="79" s="1"/>
  <c r="J243" i="79" s="1"/>
  <c r="G251" i="80" s="1"/>
  <c r="J251" i="80" s="1"/>
  <c r="G56" i="77"/>
  <c r="J56" i="77" s="1"/>
  <c r="G160" i="77"/>
  <c r="J160" i="77" s="1"/>
  <c r="G146" i="77"/>
  <c r="J146" i="77" s="1"/>
  <c r="E200" i="78" s="1"/>
  <c r="G254" i="77"/>
  <c r="J254" i="77" s="1"/>
  <c r="G143" i="77"/>
  <c r="J143" i="77" s="1"/>
  <c r="G108" i="77"/>
  <c r="J108" i="77" s="1"/>
  <c r="G258" i="77"/>
  <c r="J258" i="77" s="1"/>
  <c r="G116" i="77"/>
  <c r="J116" i="77" s="1"/>
  <c r="E170" i="78" s="1"/>
  <c r="G141" i="77"/>
  <c r="J141" i="77" s="1"/>
  <c r="G171" i="77"/>
  <c r="J171" i="77" s="1"/>
  <c r="G144" i="77"/>
  <c r="J144" i="77" s="1"/>
  <c r="G198" i="78" s="1"/>
  <c r="J198" i="78" s="1"/>
  <c r="G164" i="77"/>
  <c r="J164" i="77" s="1"/>
  <c r="E218" i="78" s="1"/>
  <c r="G158" i="77"/>
  <c r="J158" i="77" s="1"/>
  <c r="G36" i="77"/>
  <c r="J36" i="77" s="1"/>
  <c r="G30" i="77"/>
  <c r="J30" i="77" s="1"/>
  <c r="G163" i="77"/>
  <c r="J163" i="77" s="1"/>
  <c r="G46" i="77"/>
  <c r="J46" i="77" s="1"/>
  <c r="G49" i="77"/>
  <c r="J49" i="77" s="1"/>
  <c r="G172" i="77"/>
  <c r="J172" i="77" s="1"/>
  <c r="E226" i="78" s="1"/>
  <c r="G226" i="78" s="1"/>
  <c r="J226" i="78" s="1"/>
  <c r="G101" i="77"/>
  <c r="J101" i="77" s="1"/>
  <c r="E155" i="78" s="1"/>
  <c r="G155" i="78" s="1"/>
  <c r="J155" i="78" s="1"/>
  <c r="G54" i="77"/>
  <c r="J54" i="77" s="1"/>
  <c r="G51" i="77"/>
  <c r="J51" i="77" s="1"/>
  <c r="G81" i="77"/>
  <c r="J81" i="77" s="1"/>
  <c r="E135" i="78" s="1"/>
  <c r="G111" i="77"/>
  <c r="J111" i="77" s="1"/>
  <c r="E165" i="78" s="1"/>
  <c r="G28" i="77"/>
  <c r="J28" i="77" s="1"/>
  <c r="G47" i="77"/>
  <c r="J47" i="77" s="1"/>
  <c r="G62" i="77"/>
  <c r="J62" i="77" s="1"/>
  <c r="G137" i="77"/>
  <c r="J137" i="77" s="1"/>
  <c r="E191" i="78" s="1"/>
  <c r="G34" i="77"/>
  <c r="J34" i="77" s="1"/>
  <c r="G80" i="77"/>
  <c r="J80" i="77" s="1"/>
  <c r="G42" i="77"/>
  <c r="J42" i="77" s="1"/>
  <c r="G145" i="77"/>
  <c r="J145" i="77" s="1"/>
  <c r="E199" i="78" s="1"/>
  <c r="G29" i="77"/>
  <c r="J29" i="77" s="1"/>
  <c r="G93" i="77"/>
  <c r="J93" i="77" s="1"/>
  <c r="G185" i="77"/>
  <c r="J185" i="77" s="1"/>
  <c r="E239" i="78" s="1"/>
  <c r="G239" i="78" s="1"/>
  <c r="J239" i="78" s="1"/>
  <c r="G252" i="79" s="1"/>
  <c r="J252" i="79" s="1"/>
  <c r="G48" i="77"/>
  <c r="J48" i="77" s="1"/>
  <c r="G50" i="77"/>
  <c r="J50" i="77" s="1"/>
  <c r="G253" i="78"/>
  <c r="J253" i="78" s="1"/>
  <c r="G95" i="77"/>
  <c r="J95" i="77" s="1"/>
  <c r="E149" i="78" s="1"/>
  <c r="G149" i="78" s="1"/>
  <c r="J149" i="78" s="1"/>
  <c r="G233" i="77"/>
  <c r="J233" i="77" s="1"/>
  <c r="G57" i="77"/>
  <c r="J57" i="77" s="1"/>
  <c r="G52" i="77"/>
  <c r="J52" i="77" s="1"/>
  <c r="G180" i="77"/>
  <c r="J180" i="77" s="1"/>
  <c r="E234" i="78" s="1"/>
  <c r="G222" i="77"/>
  <c r="J222" i="77" s="1"/>
  <c r="G112" i="77"/>
  <c r="J112" i="77" s="1"/>
  <c r="E166" i="78" s="1"/>
  <c r="G66" i="77"/>
  <c r="J66" i="77" s="1"/>
  <c r="G69" i="77"/>
  <c r="J69" i="77" s="1"/>
  <c r="E123" i="78" s="1"/>
  <c r="G139" i="77"/>
  <c r="J139" i="77" s="1"/>
  <c r="G193" i="78" s="1"/>
  <c r="J193" i="78" s="1"/>
  <c r="G99" i="77"/>
  <c r="J99" i="77" s="1"/>
  <c r="G192" i="77"/>
  <c r="J192" i="77" s="1"/>
  <c r="G32" i="77"/>
  <c r="J32" i="77" s="1"/>
  <c r="G55" i="77"/>
  <c r="J55" i="77" s="1"/>
  <c r="E109" i="78" s="1"/>
  <c r="G109" i="78" s="1"/>
  <c r="J109" i="78" s="1"/>
  <c r="G65" i="77"/>
  <c r="J65" i="77" s="1"/>
  <c r="G41" i="77"/>
  <c r="J41" i="77" s="1"/>
  <c r="G53" i="77"/>
  <c r="J53" i="77" s="1"/>
  <c r="E107" i="78" s="1"/>
  <c r="G90" i="77"/>
  <c r="J90" i="77" s="1"/>
  <c r="E144" i="78" s="1"/>
  <c r="G61" i="77"/>
  <c r="J61" i="77" s="1"/>
  <c r="G73" i="77"/>
  <c r="J73" i="77" s="1"/>
  <c r="E127" i="78" s="1"/>
  <c r="G127" i="78" s="1"/>
  <c r="J127" i="78" s="1"/>
  <c r="G106" i="77"/>
  <c r="J106" i="77" s="1"/>
  <c r="E160" i="78" s="1"/>
  <c r="G170" i="77"/>
  <c r="J170" i="77" s="1"/>
  <c r="G79" i="77"/>
  <c r="J79" i="77" s="1"/>
  <c r="G223" i="77"/>
  <c r="J223" i="77" s="1"/>
  <c r="G176" i="77"/>
  <c r="J176" i="77" s="1"/>
  <c r="E230" i="78" s="1"/>
  <c r="G33" i="77"/>
  <c r="J33" i="77" s="1"/>
  <c r="G135" i="77"/>
  <c r="J135" i="77" s="1"/>
  <c r="G117" i="77"/>
  <c r="J117" i="77" s="1"/>
  <c r="E171" i="78" s="1"/>
  <c r="G72" i="77"/>
  <c r="J72" i="77" s="1"/>
  <c r="E126" i="78" s="1"/>
  <c r="G126" i="78" s="1"/>
  <c r="J126" i="78" s="1"/>
  <c r="G37" i="77"/>
  <c r="J37" i="77" s="1"/>
  <c r="G255" i="77"/>
  <c r="J255" i="77" s="1"/>
  <c r="G255" i="78" s="1"/>
  <c r="J255" i="78" s="1"/>
  <c r="G191" i="77"/>
  <c r="J191" i="77" s="1"/>
  <c r="G107" i="77"/>
  <c r="J107" i="77" s="1"/>
  <c r="E161" i="78" s="1"/>
  <c r="G27" i="77"/>
  <c r="J27" i="77" s="1"/>
  <c r="G97" i="77"/>
  <c r="J97" i="77" s="1"/>
  <c r="E151" i="78" s="1"/>
  <c r="G151" i="78" s="1"/>
  <c r="J151" i="78" s="1"/>
  <c r="G228" i="77"/>
  <c r="J228" i="77" s="1"/>
  <c r="G236" i="78" s="1"/>
  <c r="J236" i="78" s="1"/>
  <c r="G244" i="79" s="1"/>
  <c r="J244" i="79" s="1"/>
  <c r="G85" i="77"/>
  <c r="J85" i="77" s="1"/>
  <c r="E139" i="78" s="1"/>
  <c r="G118" i="77"/>
  <c r="J118" i="77" s="1"/>
  <c r="G58" i="77"/>
  <c r="J58" i="77" s="1"/>
  <c r="G220" i="77"/>
  <c r="J220" i="77" s="1"/>
  <c r="G183" i="77"/>
  <c r="J183" i="77" s="1"/>
  <c r="E237" i="78" s="1"/>
  <c r="G237" i="78" s="1"/>
  <c r="J237" i="78" s="1"/>
  <c r="G245" i="79" s="1"/>
  <c r="J245" i="79" s="1"/>
  <c r="G230" i="77"/>
  <c r="J230" i="77" s="1"/>
  <c r="G43" i="77"/>
  <c r="J43" i="77" s="1"/>
  <c r="G91" i="77"/>
  <c r="J91" i="77" s="1"/>
  <c r="E145" i="78" s="1"/>
  <c r="G121" i="77"/>
  <c r="J121" i="77" s="1"/>
  <c r="G175" i="78" s="1"/>
  <c r="J175" i="78" s="1"/>
  <c r="G40" i="77"/>
  <c r="J40" i="77" s="1"/>
  <c r="G110" i="77"/>
  <c r="J110" i="77" s="1"/>
  <c r="E164" i="78" s="1"/>
  <c r="G159" i="77"/>
  <c r="J159" i="77" s="1"/>
  <c r="E213" i="78" s="1"/>
  <c r="G213" i="78" s="1"/>
  <c r="J213" i="78" s="1"/>
  <c r="G78" i="77"/>
  <c r="J78" i="77" s="1"/>
  <c r="G100" i="77"/>
  <c r="J100" i="77" s="1"/>
  <c r="G92" i="77"/>
  <c r="J92" i="77" s="1"/>
  <c r="E146" i="78" s="1"/>
  <c r="G224" i="77"/>
  <c r="J224" i="77" s="1"/>
  <c r="G89" i="77"/>
  <c r="J89" i="77" s="1"/>
  <c r="G98" i="77"/>
  <c r="J98" i="77" s="1"/>
  <c r="G248" i="77"/>
  <c r="J248" i="77" s="1"/>
  <c r="G67" i="77"/>
  <c r="J67" i="77" s="1"/>
  <c r="E121" i="78" s="1"/>
  <c r="G77" i="77"/>
  <c r="J77" i="77" s="1"/>
  <c r="G64" i="77"/>
  <c r="J64" i="77" s="1"/>
  <c r="G123" i="77"/>
  <c r="J123" i="77" s="1"/>
  <c r="E177" i="78" s="1"/>
  <c r="G177" i="78" s="1"/>
  <c r="J177" i="78" s="1"/>
  <c r="G138" i="77"/>
  <c r="J138" i="77" s="1"/>
  <c r="E192" i="78" s="1"/>
  <c r="G31" i="77"/>
  <c r="J31" i="77" s="1"/>
  <c r="G179" i="77"/>
  <c r="J179" i="77" s="1"/>
  <c r="G68" i="77"/>
  <c r="J68" i="77" s="1"/>
  <c r="E122" i="78" s="1"/>
  <c r="G120" i="77"/>
  <c r="J120" i="77" s="1"/>
  <c r="E174" i="78" s="1"/>
  <c r="G174" i="78" s="1"/>
  <c r="J174" i="78" s="1"/>
  <c r="G44" i="77"/>
  <c r="J44" i="77" s="1"/>
  <c r="G215" i="77"/>
  <c r="J215" i="77" s="1"/>
  <c r="G167" i="77"/>
  <c r="J167" i="77" s="1"/>
  <c r="E221" i="78" s="1"/>
  <c r="G234" i="77"/>
  <c r="J234" i="77" s="1"/>
  <c r="G247" i="78" s="1"/>
  <c r="J247" i="78" s="1"/>
  <c r="G242" i="79" s="1"/>
  <c r="J242" i="79" s="1"/>
  <c r="G250" i="80" s="1"/>
  <c r="J250" i="80" s="1"/>
  <c r="G115" i="77"/>
  <c r="J115" i="77" s="1"/>
  <c r="G140" i="77"/>
  <c r="J140" i="77" s="1"/>
  <c r="G184" i="77"/>
  <c r="J184" i="77" s="1"/>
  <c r="E238" i="78" s="1"/>
  <c r="G23" i="78"/>
  <c r="J23" i="78" s="1"/>
  <c r="G21" i="78"/>
  <c r="J21" i="78" s="1"/>
  <c r="G168" i="79"/>
  <c r="J168" i="79" s="1"/>
  <c r="G20" i="78"/>
  <c r="J20" i="78" s="1"/>
  <c r="G25" i="78"/>
  <c r="J25" i="78" s="1"/>
  <c r="J73" i="8"/>
  <c r="G73" i="8"/>
  <c r="J106" i="8"/>
  <c r="G106" i="8"/>
  <c r="J170" i="8"/>
  <c r="G170" i="8"/>
  <c r="J162" i="8"/>
  <c r="G162" i="8"/>
  <c r="J227" i="8"/>
  <c r="G227" i="8"/>
  <c r="J143" i="8"/>
  <c r="G143" i="8"/>
  <c r="G163" i="8"/>
  <c r="J163" i="8"/>
  <c r="J72" i="8"/>
  <c r="G72" i="8"/>
  <c r="J166" i="8"/>
  <c r="G166" i="8"/>
  <c r="J142" i="8"/>
  <c r="G142" i="8"/>
  <c r="J160" i="8"/>
  <c r="G160" i="8"/>
  <c r="G141" i="8"/>
  <c r="J141" i="8"/>
  <c r="J144" i="8"/>
  <c r="G144" i="8"/>
  <c r="J164" i="8"/>
  <c r="G164" i="8"/>
  <c r="J36" i="8"/>
  <c r="G36" i="8"/>
  <c r="J46" i="8"/>
  <c r="G46" i="8"/>
  <c r="E119" i="8"/>
  <c r="E96" i="8"/>
  <c r="G98" i="8"/>
  <c r="J98" i="8"/>
  <c r="J23" i="8"/>
  <c r="G23" i="8"/>
  <c r="J67" i="8"/>
  <c r="G67" i="8"/>
  <c r="J77" i="8"/>
  <c r="G77" i="8"/>
  <c r="J64" i="8"/>
  <c r="G64" i="8"/>
  <c r="J42" i="8"/>
  <c r="G42" i="8"/>
  <c r="J145" i="8"/>
  <c r="G145" i="8"/>
  <c r="J29" i="8"/>
  <c r="G29" i="8"/>
  <c r="J93" i="8"/>
  <c r="G93" i="8"/>
  <c r="J185" i="8"/>
  <c r="G185" i="8"/>
  <c r="J48" i="8"/>
  <c r="G48" i="8"/>
  <c r="J50" i="8"/>
  <c r="G50" i="8"/>
  <c r="J95" i="8"/>
  <c r="G95" i="8"/>
  <c r="J233" i="8"/>
  <c r="G233" i="8"/>
  <c r="J57" i="8"/>
  <c r="G57" i="8"/>
  <c r="J52" i="8"/>
  <c r="G52" i="8"/>
  <c r="J180" i="8"/>
  <c r="G180" i="8"/>
  <c r="J222" i="8"/>
  <c r="G222" i="8"/>
  <c r="J112" i="8"/>
  <c r="G112" i="8"/>
  <c r="J66" i="8"/>
  <c r="G66" i="8"/>
  <c r="J69" i="8"/>
  <c r="G69" i="8"/>
  <c r="J139" i="8"/>
  <c r="G139" i="8"/>
  <c r="J99" i="8"/>
  <c r="G99" i="8"/>
  <c r="J192" i="8"/>
  <c r="G192" i="8"/>
  <c r="J32" i="8"/>
  <c r="G32" i="8"/>
  <c r="J55" i="8"/>
  <c r="G55" i="8"/>
  <c r="J65" i="8"/>
  <c r="G65" i="8"/>
  <c r="J41" i="8"/>
  <c r="G41" i="8"/>
  <c r="E161" i="8"/>
  <c r="E132" i="8"/>
  <c r="J117" i="8"/>
  <c r="G117" i="8"/>
  <c r="J37" i="8"/>
  <c r="G37" i="8"/>
  <c r="J59" i="8"/>
  <c r="G59" i="8"/>
  <c r="J74" i="8"/>
  <c r="G74" i="8"/>
  <c r="J56" i="8"/>
  <c r="G56" i="8"/>
  <c r="J146" i="8"/>
  <c r="G146" i="8"/>
  <c r="J108" i="8"/>
  <c r="G108" i="8"/>
  <c r="J116" i="8"/>
  <c r="G116" i="8"/>
  <c r="J171" i="8"/>
  <c r="G171" i="8"/>
  <c r="J158" i="8"/>
  <c r="G158" i="8"/>
  <c r="J30" i="8"/>
  <c r="G30" i="8"/>
  <c r="J49" i="8"/>
  <c r="G49" i="8"/>
  <c r="E165" i="8"/>
  <c r="J176" i="8"/>
  <c r="G176" i="8"/>
  <c r="G86" i="8"/>
  <c r="J86" i="8"/>
  <c r="J54" i="8"/>
  <c r="G54" i="8"/>
  <c r="J61" i="8"/>
  <c r="G61" i="8"/>
  <c r="J33" i="8"/>
  <c r="G33" i="8"/>
  <c r="J225" i="8"/>
  <c r="G225" i="8"/>
  <c r="G137" i="8"/>
  <c r="J137" i="8"/>
  <c r="J191" i="8"/>
  <c r="G191" i="8"/>
  <c r="J107" i="8"/>
  <c r="G107" i="8"/>
  <c r="J27" i="8"/>
  <c r="G27" i="8"/>
  <c r="J97" i="8"/>
  <c r="G97" i="8"/>
  <c r="J228" i="8"/>
  <c r="G228" i="8"/>
  <c r="J85" i="8"/>
  <c r="G85" i="8"/>
  <c r="J118" i="8"/>
  <c r="G118" i="8"/>
  <c r="J58" i="8"/>
  <c r="G58" i="8"/>
  <c r="J220" i="8"/>
  <c r="G220" i="8"/>
  <c r="J230" i="8"/>
  <c r="G230" i="8"/>
  <c r="J43" i="8"/>
  <c r="G43" i="8"/>
  <c r="J91" i="8"/>
  <c r="G91" i="8"/>
  <c r="J121" i="8"/>
  <c r="G121" i="8"/>
  <c r="J25" i="8"/>
  <c r="G25" i="8"/>
  <c r="J40" i="8"/>
  <c r="G40" i="8"/>
  <c r="J110" i="8"/>
  <c r="G110" i="8"/>
  <c r="J159" i="8"/>
  <c r="G159" i="8"/>
  <c r="J78" i="8"/>
  <c r="G78" i="8"/>
  <c r="J100" i="8"/>
  <c r="G100" i="8"/>
  <c r="J92" i="8"/>
  <c r="G92" i="8"/>
  <c r="J224" i="8"/>
  <c r="G224" i="8"/>
  <c r="J89" i="8"/>
  <c r="G89" i="8"/>
  <c r="E38" i="8"/>
  <c r="E221" i="8"/>
  <c r="J34" i="8"/>
  <c r="G34" i="8"/>
  <c r="J51" i="8"/>
  <c r="G51" i="8"/>
  <c r="J81" i="8"/>
  <c r="G81" i="8"/>
  <c r="J80" i="8"/>
  <c r="G80" i="8"/>
  <c r="J111" i="8"/>
  <c r="G111" i="8"/>
  <c r="J28" i="8"/>
  <c r="G28" i="8"/>
  <c r="J47" i="8"/>
  <c r="G47" i="8"/>
  <c r="J53" i="8"/>
  <c r="G53" i="8"/>
  <c r="G172" i="8"/>
  <c r="J172" i="8"/>
  <c r="J79" i="8"/>
  <c r="G79" i="8"/>
  <c r="J154" i="8"/>
  <c r="G154" i="8"/>
  <c r="J62" i="8"/>
  <c r="G62" i="8"/>
  <c r="J90" i="8"/>
  <c r="G90" i="8"/>
  <c r="J101" i="8"/>
  <c r="G101" i="8"/>
  <c r="J130" i="8"/>
  <c r="G130" i="8"/>
  <c r="J223" i="8"/>
  <c r="G223" i="8"/>
  <c r="J123" i="8"/>
  <c r="G123" i="8"/>
  <c r="J138" i="8"/>
  <c r="G138" i="8"/>
  <c r="J31" i="8"/>
  <c r="G31" i="8"/>
  <c r="J179" i="8"/>
  <c r="G179" i="8"/>
  <c r="J68" i="8"/>
  <c r="G68" i="8"/>
  <c r="J120" i="8"/>
  <c r="G120" i="8"/>
  <c r="J44" i="8"/>
  <c r="G44" i="8"/>
  <c r="G215" i="8"/>
  <c r="J215" i="8"/>
  <c r="J26" i="8"/>
  <c r="G26" i="8"/>
  <c r="J24" i="8"/>
  <c r="G24" i="8"/>
  <c r="J167" i="8"/>
  <c r="G167" i="8"/>
  <c r="J234" i="8"/>
  <c r="G234" i="8"/>
  <c r="J115" i="8"/>
  <c r="G115" i="8"/>
  <c r="J140" i="8"/>
  <c r="G140" i="8"/>
  <c r="E122" i="8"/>
  <c r="G168" i="8"/>
  <c r="K216" i="64"/>
  <c r="E169" i="105" l="1"/>
  <c r="G169" i="105" s="1"/>
  <c r="J169" i="105" s="1"/>
  <c r="E12" i="102"/>
  <c r="G12" i="102" s="1"/>
  <c r="J12" i="102" s="1"/>
  <c r="G245" i="97"/>
  <c r="J245" i="97" s="1"/>
  <c r="E245" i="98" s="1"/>
  <c r="E237" i="97"/>
  <c r="E75" i="107"/>
  <c r="G75" i="107" s="1"/>
  <c r="J75" i="107" s="1"/>
  <c r="E71" i="86"/>
  <c r="G71" i="86" s="1"/>
  <c r="J71" i="86" s="1"/>
  <c r="E71" i="87" s="1"/>
  <c r="G71" i="87" s="1"/>
  <c r="J71" i="87" s="1"/>
  <c r="E70" i="86"/>
  <c r="G70" i="86" s="1"/>
  <c r="J70" i="86" s="1"/>
  <c r="E70" i="87" s="1"/>
  <c r="G70" i="87" s="1"/>
  <c r="J70" i="87" s="1"/>
  <c r="E175" i="86"/>
  <c r="G175" i="86" s="1"/>
  <c r="J175" i="86" s="1"/>
  <c r="E175" i="87" s="1"/>
  <c r="G175" i="87" s="1"/>
  <c r="J175" i="87" s="1"/>
  <c r="E95" i="78"/>
  <c r="G95" i="78" s="1"/>
  <c r="J95" i="78" s="1"/>
  <c r="E41" i="78"/>
  <c r="G41" i="78" s="1"/>
  <c r="J41" i="78" s="1"/>
  <c r="G80" i="78"/>
  <c r="J80" i="78" s="1"/>
  <c r="E134" i="78"/>
  <c r="E36" i="78"/>
  <c r="G36" i="78" s="1"/>
  <c r="J36" i="78" s="1"/>
  <c r="E90" i="78"/>
  <c r="G90" i="78" s="1"/>
  <c r="J90" i="78" s="1"/>
  <c r="G74" i="78"/>
  <c r="J74" i="78" s="1"/>
  <c r="E128" i="78"/>
  <c r="G128" i="78" s="1"/>
  <c r="J128" i="78" s="1"/>
  <c r="G58" i="78"/>
  <c r="J58" i="78" s="1"/>
  <c r="G79" i="78"/>
  <c r="J79" i="78" s="1"/>
  <c r="G79" i="79" s="1"/>
  <c r="J79" i="79" s="1"/>
  <c r="G65" i="78"/>
  <c r="J65" i="78" s="1"/>
  <c r="G65" i="79" s="1"/>
  <c r="J65" i="79" s="1"/>
  <c r="E119" i="78"/>
  <c r="G50" i="78"/>
  <c r="J50" i="78" s="1"/>
  <c r="E104" i="78"/>
  <c r="G104" i="78" s="1"/>
  <c r="J104" i="78" s="1"/>
  <c r="E34" i="78"/>
  <c r="G34" i="78" s="1"/>
  <c r="J34" i="78" s="1"/>
  <c r="E88" i="78"/>
  <c r="G88" i="78" s="1"/>
  <c r="J88" i="78" s="1"/>
  <c r="G54" i="78"/>
  <c r="J54" i="78" s="1"/>
  <c r="E108" i="78"/>
  <c r="G108" i="78" s="1"/>
  <c r="J108" i="78" s="1"/>
  <c r="G158" i="78"/>
  <c r="J158" i="78" s="1"/>
  <c r="G158" i="79" s="1"/>
  <c r="J158" i="79" s="1"/>
  <c r="E212" i="78"/>
  <c r="G212" i="78" s="1"/>
  <c r="J212" i="78" s="1"/>
  <c r="E197" i="78"/>
  <c r="G197" i="78" s="1"/>
  <c r="J197" i="78" s="1"/>
  <c r="G166" i="78"/>
  <c r="J166" i="78" s="1"/>
  <c r="G166" i="79" s="1"/>
  <c r="J166" i="79" s="1"/>
  <c r="E220" i="78"/>
  <c r="G66" i="78"/>
  <c r="J66" i="78" s="1"/>
  <c r="G66" i="79" s="1"/>
  <c r="J66" i="79" s="1"/>
  <c r="E120" i="78"/>
  <c r="G51" i="78"/>
  <c r="J51" i="78" s="1"/>
  <c r="E105" i="78"/>
  <c r="E162" i="78"/>
  <c r="G140" i="78"/>
  <c r="J140" i="78" s="1"/>
  <c r="G194" i="78"/>
  <c r="J194" i="78" s="1"/>
  <c r="G179" i="78"/>
  <c r="J179" i="78" s="1"/>
  <c r="E233" i="78"/>
  <c r="G233" i="78" s="1"/>
  <c r="J233" i="78" s="1"/>
  <c r="E152" i="78"/>
  <c r="G152" i="78" s="1"/>
  <c r="J152" i="78" s="1"/>
  <c r="E94" i="78"/>
  <c r="G94" i="78" s="1"/>
  <c r="J94" i="78" s="1"/>
  <c r="E40" i="78"/>
  <c r="G40" i="78" s="1"/>
  <c r="J40" i="78" s="1"/>
  <c r="E172" i="78"/>
  <c r="E37" i="78"/>
  <c r="G37" i="78" s="1"/>
  <c r="J37" i="78" s="1"/>
  <c r="E91" i="78"/>
  <c r="G91" i="78" s="1"/>
  <c r="J91" i="78" s="1"/>
  <c r="G170" i="78"/>
  <c r="J170" i="78" s="1"/>
  <c r="G170" i="79" s="1"/>
  <c r="J170" i="79" s="1"/>
  <c r="E224" i="78"/>
  <c r="G224" i="78" s="1"/>
  <c r="J224" i="78" s="1"/>
  <c r="E102" i="78"/>
  <c r="G102" i="78" s="1"/>
  <c r="J102" i="78" s="1"/>
  <c r="E48" i="78"/>
  <c r="G48" i="78" s="1"/>
  <c r="J48" i="78" s="1"/>
  <c r="G115" i="78"/>
  <c r="J115" i="78" s="1"/>
  <c r="E169" i="78"/>
  <c r="G169" i="78" s="1"/>
  <c r="J169" i="78" s="1"/>
  <c r="G31" i="78"/>
  <c r="J31" i="78" s="1"/>
  <c r="E85" i="78"/>
  <c r="E31" i="78"/>
  <c r="G89" i="78"/>
  <c r="J89" i="78" s="1"/>
  <c r="E143" i="78"/>
  <c r="G143" i="78" s="1"/>
  <c r="J143" i="78" s="1"/>
  <c r="E86" i="78"/>
  <c r="E32" i="78"/>
  <c r="G192" i="78"/>
  <c r="J192" i="78" s="1"/>
  <c r="G192" i="79" s="1"/>
  <c r="J192" i="79" s="1"/>
  <c r="G52" i="78"/>
  <c r="J52" i="78" s="1"/>
  <c r="E106" i="78"/>
  <c r="G106" i="78" s="1"/>
  <c r="J106" i="78" s="1"/>
  <c r="G93" i="78"/>
  <c r="J93" i="78" s="1"/>
  <c r="E147" i="78"/>
  <c r="G147" i="78" s="1"/>
  <c r="J147" i="78" s="1"/>
  <c r="E47" i="78"/>
  <c r="G47" i="78" s="1"/>
  <c r="J47" i="78" s="1"/>
  <c r="G49" i="78"/>
  <c r="J49" i="78" s="1"/>
  <c r="G103" i="78"/>
  <c r="J103" i="78" s="1"/>
  <c r="G171" i="78"/>
  <c r="J171" i="78" s="1"/>
  <c r="E225" i="78"/>
  <c r="G225" i="78" s="1"/>
  <c r="J225" i="78" s="1"/>
  <c r="G160" i="78"/>
  <c r="J160" i="78" s="1"/>
  <c r="G160" i="79" s="1"/>
  <c r="J160" i="79" s="1"/>
  <c r="E214" i="78"/>
  <c r="E97" i="78"/>
  <c r="E43" i="78"/>
  <c r="G43" i="78" s="1"/>
  <c r="J43" i="78" s="1"/>
  <c r="G135" i="78"/>
  <c r="J135" i="78" s="1"/>
  <c r="E189" i="78"/>
  <c r="G99" i="78"/>
  <c r="J99" i="78" s="1"/>
  <c r="E153" i="78"/>
  <c r="G153" i="78" s="1"/>
  <c r="J153" i="78" s="1"/>
  <c r="G57" i="78"/>
  <c r="J57" i="78" s="1"/>
  <c r="E111" i="78"/>
  <c r="E29" i="78"/>
  <c r="G29" i="78" s="1"/>
  <c r="J29" i="78" s="1"/>
  <c r="G83" i="78"/>
  <c r="J83" i="78" s="1"/>
  <c r="E28" i="78"/>
  <c r="G28" i="78" s="1"/>
  <c r="J28" i="78" s="1"/>
  <c r="G82" i="78"/>
  <c r="J82" i="78" s="1"/>
  <c r="E46" i="78"/>
  <c r="G46" i="78" s="1"/>
  <c r="J46" i="78" s="1"/>
  <c r="G141" i="78"/>
  <c r="J141" i="78" s="1"/>
  <c r="G195" i="78"/>
  <c r="J195" i="78" s="1"/>
  <c r="G56" i="78"/>
  <c r="J56" i="78" s="1"/>
  <c r="E110" i="78"/>
  <c r="G64" i="78"/>
  <c r="J64" i="78" s="1"/>
  <c r="E118" i="78"/>
  <c r="G118" i="78" s="1"/>
  <c r="J118" i="78" s="1"/>
  <c r="G100" i="78"/>
  <c r="J100" i="78" s="1"/>
  <c r="E154" i="78"/>
  <c r="G27" i="78"/>
  <c r="J27" i="78" s="1"/>
  <c r="E27" i="78"/>
  <c r="E81" i="78"/>
  <c r="G81" i="78" s="1"/>
  <c r="J81" i="78" s="1"/>
  <c r="G33" i="78"/>
  <c r="J33" i="78" s="1"/>
  <c r="E33" i="78"/>
  <c r="E87" i="78"/>
  <c r="G87" i="78" s="1"/>
  <c r="J87" i="78" s="1"/>
  <c r="G88" i="79" s="1"/>
  <c r="J88" i="79" s="1"/>
  <c r="E44" i="78"/>
  <c r="G44" i="78" s="1"/>
  <c r="J44" i="78" s="1"/>
  <c r="E98" i="78"/>
  <c r="G98" i="78" s="1"/>
  <c r="J98" i="78" s="1"/>
  <c r="G77" i="78"/>
  <c r="J77" i="78" s="1"/>
  <c r="E131" i="78"/>
  <c r="G78" i="78"/>
  <c r="J78" i="78" s="1"/>
  <c r="E132" i="78"/>
  <c r="E96" i="78"/>
  <c r="E42" i="78"/>
  <c r="G84" i="78"/>
  <c r="J84" i="78" s="1"/>
  <c r="E30" i="78"/>
  <c r="G86" i="78"/>
  <c r="J86" i="78" s="1"/>
  <c r="G87" i="79" s="1"/>
  <c r="J87" i="79" s="1"/>
  <c r="G88" i="80" s="1"/>
  <c r="J88" i="80" s="1"/>
  <c r="G229" i="97"/>
  <c r="J229" i="97" s="1"/>
  <c r="G237" i="97"/>
  <c r="J237" i="97" s="1"/>
  <c r="G240" i="88"/>
  <c r="J240" i="88" s="1"/>
  <c r="G241" i="88"/>
  <c r="J241" i="88" s="1"/>
  <c r="G249" i="89" s="1"/>
  <c r="J249" i="89" s="1"/>
  <c r="G232" i="88"/>
  <c r="J232" i="88" s="1"/>
  <c r="G230" i="78"/>
  <c r="J230" i="78" s="1"/>
  <c r="G238" i="79" s="1"/>
  <c r="J238" i="79" s="1"/>
  <c r="G246" i="80" s="1"/>
  <c r="J246" i="80" s="1"/>
  <c r="G238" i="78"/>
  <c r="J238" i="78" s="1"/>
  <c r="G246" i="79" s="1"/>
  <c r="J246" i="79" s="1"/>
  <c r="G231" i="91"/>
  <c r="J231" i="91" s="1"/>
  <c r="G239" i="91"/>
  <c r="J239" i="91" s="1"/>
  <c r="G252" i="92" s="1"/>
  <c r="J252" i="92" s="1"/>
  <c r="G253" i="79"/>
  <c r="J253" i="79" s="1"/>
  <c r="G259" i="78"/>
  <c r="J259" i="78" s="1"/>
  <c r="G102" i="79"/>
  <c r="J102" i="79" s="1"/>
  <c r="G37" i="79"/>
  <c r="J37" i="79" s="1"/>
  <c r="G37" i="80" s="1"/>
  <c r="J37" i="80" s="1"/>
  <c r="G41" i="79"/>
  <c r="J41" i="79" s="1"/>
  <c r="G41" i="80" s="1"/>
  <c r="J41" i="80" s="1"/>
  <c r="G113" i="90"/>
  <c r="J113" i="90" s="1"/>
  <c r="G113" i="91" s="1"/>
  <c r="J113" i="91" s="1"/>
  <c r="G113" i="92" s="1"/>
  <c r="J113" i="92" s="1"/>
  <c r="G33" i="79"/>
  <c r="J33" i="79" s="1"/>
  <c r="G33" i="80" s="1"/>
  <c r="J33" i="80" s="1"/>
  <c r="G10" i="91"/>
  <c r="J10" i="91" s="1"/>
  <c r="G99" i="79"/>
  <c r="J99" i="79" s="1"/>
  <c r="G99" i="80" s="1"/>
  <c r="J99" i="80" s="1"/>
  <c r="E99" i="81" s="1"/>
  <c r="G9" i="91"/>
  <c r="J9" i="91" s="1"/>
  <c r="G140" i="79"/>
  <c r="J140" i="79" s="1"/>
  <c r="G140" i="80" s="1"/>
  <c r="J140" i="80" s="1"/>
  <c r="G115" i="79"/>
  <c r="J115" i="79" s="1"/>
  <c r="G115" i="80" s="1"/>
  <c r="J115" i="80" s="1"/>
  <c r="G31" i="79"/>
  <c r="J31" i="79" s="1"/>
  <c r="G31" i="80" s="1"/>
  <c r="J31" i="80" s="1"/>
  <c r="E31" i="81" s="1"/>
  <c r="G89" i="79"/>
  <c r="J89" i="79" s="1"/>
  <c r="G89" i="80" s="1"/>
  <c r="J89" i="80" s="1"/>
  <c r="G40" i="79"/>
  <c r="J40" i="79" s="1"/>
  <c r="G40" i="80" s="1"/>
  <c r="J40" i="80" s="1"/>
  <c r="G118" i="79"/>
  <c r="J118" i="79" s="1"/>
  <c r="G118" i="80" s="1"/>
  <c r="J118" i="80" s="1"/>
  <c r="G52" i="79"/>
  <c r="J52" i="79" s="1"/>
  <c r="G52" i="80" s="1"/>
  <c r="J52" i="80" s="1"/>
  <c r="G93" i="79"/>
  <c r="J93" i="79" s="1"/>
  <c r="G93" i="80" s="1"/>
  <c r="J93" i="80" s="1"/>
  <c r="G47" i="79"/>
  <c r="J47" i="79" s="1"/>
  <c r="G47" i="80" s="1"/>
  <c r="J47" i="80" s="1"/>
  <c r="G49" i="79"/>
  <c r="J49" i="79" s="1"/>
  <c r="G49" i="80" s="1"/>
  <c r="J49" i="80" s="1"/>
  <c r="G98" i="79"/>
  <c r="J98" i="79" s="1"/>
  <c r="G98" i="80" s="1"/>
  <c r="J98" i="80" s="1"/>
  <c r="G104" i="79"/>
  <c r="J104" i="79" s="1"/>
  <c r="G104" i="80" s="1"/>
  <c r="J104" i="80" s="1"/>
  <c r="G57" i="79"/>
  <c r="J57" i="79" s="1"/>
  <c r="G57" i="80" s="1"/>
  <c r="J57" i="80" s="1"/>
  <c r="G29" i="79"/>
  <c r="J29" i="79" s="1"/>
  <c r="G29" i="80" s="1"/>
  <c r="J29" i="80" s="1"/>
  <c r="G28" i="79"/>
  <c r="J28" i="79" s="1"/>
  <c r="G28" i="80" s="1"/>
  <c r="J28" i="80" s="1"/>
  <c r="E28" i="81" s="1"/>
  <c r="G46" i="79"/>
  <c r="J46" i="79" s="1"/>
  <c r="G46" i="80" s="1"/>
  <c r="J46" i="80" s="1"/>
  <c r="G171" i="79"/>
  <c r="J171" i="79" s="1"/>
  <c r="G171" i="80" s="1"/>
  <c r="J171" i="80" s="1"/>
  <c r="G61" i="79"/>
  <c r="J61" i="79" s="1"/>
  <c r="G61" i="80" s="1"/>
  <c r="J61" i="80" s="1"/>
  <c r="G141" i="79"/>
  <c r="J141" i="79" s="1"/>
  <c r="G141" i="80" s="1"/>
  <c r="J141" i="80" s="1"/>
  <c r="G11" i="91"/>
  <c r="J11" i="91" s="1"/>
  <c r="G215" i="79"/>
  <c r="J215" i="79" s="1"/>
  <c r="G215" i="80" s="1"/>
  <c r="J215" i="80" s="1"/>
  <c r="G100" i="79"/>
  <c r="J100" i="79" s="1"/>
  <c r="G100" i="80" s="1"/>
  <c r="J100" i="80" s="1"/>
  <c r="G43" i="79"/>
  <c r="J43" i="79" s="1"/>
  <c r="G43" i="80" s="1"/>
  <c r="J43" i="80" s="1"/>
  <c r="G56" i="79"/>
  <c r="J56" i="79" s="1"/>
  <c r="G56" i="80" s="1"/>
  <c r="J56" i="80" s="1"/>
  <c r="G225" i="79"/>
  <c r="J225" i="79" s="1"/>
  <c r="G225" i="80" s="1"/>
  <c r="J225" i="80" s="1"/>
  <c r="G44" i="79"/>
  <c r="J44" i="79" s="1"/>
  <c r="G44" i="80" s="1"/>
  <c r="J44" i="80" s="1"/>
  <c r="G77" i="79"/>
  <c r="J77" i="79" s="1"/>
  <c r="G77" i="80" s="1"/>
  <c r="J77" i="80" s="1"/>
  <c r="E77" i="81" s="1"/>
  <c r="G78" i="79"/>
  <c r="J78" i="79" s="1"/>
  <c r="G78" i="80" s="1"/>
  <c r="J78" i="80" s="1"/>
  <c r="G80" i="79"/>
  <c r="J80" i="79" s="1"/>
  <c r="G80" i="80" s="1"/>
  <c r="J80" i="80" s="1"/>
  <c r="E80" i="81" s="1"/>
  <c r="G51" i="79"/>
  <c r="J51" i="79" s="1"/>
  <c r="G51" i="80" s="1"/>
  <c r="J51" i="80" s="1"/>
  <c r="G36" i="79"/>
  <c r="J36" i="79" s="1"/>
  <c r="G36" i="80" s="1"/>
  <c r="J36" i="80" s="1"/>
  <c r="G186" i="79"/>
  <c r="J186" i="79" s="1"/>
  <c r="G186" i="80" s="1"/>
  <c r="J186" i="80" s="1"/>
  <c r="G190" i="79"/>
  <c r="J190" i="79" s="1"/>
  <c r="G179" i="79"/>
  <c r="J179" i="79" s="1"/>
  <c r="G179" i="80" s="1"/>
  <c r="J179" i="80" s="1"/>
  <c r="G27" i="79"/>
  <c r="J27" i="79" s="1"/>
  <c r="G27" i="80" s="1"/>
  <c r="J27" i="80" s="1"/>
  <c r="G50" i="79"/>
  <c r="J50" i="79" s="1"/>
  <c r="G50" i="80" s="1"/>
  <c r="J50" i="80" s="1"/>
  <c r="G34" i="79"/>
  <c r="J34" i="79" s="1"/>
  <c r="G34" i="80" s="1"/>
  <c r="J34" i="80" s="1"/>
  <c r="G54" i="79"/>
  <c r="J54" i="79" s="1"/>
  <c r="G54" i="80" s="1"/>
  <c r="J54" i="80" s="1"/>
  <c r="G108" i="79"/>
  <c r="J108" i="79" s="1"/>
  <c r="G108" i="80" s="1"/>
  <c r="J108" i="80" s="1"/>
  <c r="G58" i="79"/>
  <c r="J58" i="79" s="1"/>
  <c r="G58" i="80" s="1"/>
  <c r="J58" i="80" s="1"/>
  <c r="G143" i="79"/>
  <c r="J143" i="79" s="1"/>
  <c r="G143" i="80" s="1"/>
  <c r="J143" i="80" s="1"/>
  <c r="G74" i="79"/>
  <c r="J74" i="79" s="1"/>
  <c r="G74" i="80" s="1"/>
  <c r="J74" i="80" s="1"/>
  <c r="E74" i="81" s="1"/>
  <c r="G64" i="79"/>
  <c r="J64" i="79" s="1"/>
  <c r="G64" i="80" s="1"/>
  <c r="J64" i="80" s="1"/>
  <c r="G256" i="79"/>
  <c r="J256" i="79" s="1"/>
  <c r="G256" i="80" s="1"/>
  <c r="J256" i="80" s="1"/>
  <c r="G167" i="78"/>
  <c r="J167" i="78" s="1"/>
  <c r="G228" i="78"/>
  <c r="J228" i="78" s="1"/>
  <c r="G236" i="79" s="1"/>
  <c r="J236" i="79" s="1"/>
  <c r="G244" i="80" s="1"/>
  <c r="J244" i="80" s="1"/>
  <c r="G139" i="78"/>
  <c r="J139" i="78" s="1"/>
  <c r="G42" i="78"/>
  <c r="J42" i="78" s="1"/>
  <c r="G30" i="78"/>
  <c r="J30" i="78" s="1"/>
  <c r="G142" i="78"/>
  <c r="J142" i="78" s="1"/>
  <c r="G163" i="78"/>
  <c r="J163" i="78" s="1"/>
  <c r="G183" i="78"/>
  <c r="J183" i="78" s="1"/>
  <c r="G97" i="78"/>
  <c r="J97" i="78" s="1"/>
  <c r="G223" i="78"/>
  <c r="J223" i="78" s="1"/>
  <c r="G101" i="78"/>
  <c r="J101" i="78" s="1"/>
  <c r="G254" i="78"/>
  <c r="J254" i="78" s="1"/>
  <c r="G184" i="78"/>
  <c r="J184" i="78" s="1"/>
  <c r="G248" i="78"/>
  <c r="J248" i="78" s="1"/>
  <c r="G220" i="78"/>
  <c r="J220" i="78" s="1"/>
  <c r="G55" i="78"/>
  <c r="J55" i="78" s="1"/>
  <c r="G172" i="78"/>
  <c r="J172" i="78" s="1"/>
  <c r="G146" i="78"/>
  <c r="J146" i="78" s="1"/>
  <c r="G85" i="78"/>
  <c r="J85" i="78" s="1"/>
  <c r="G227" i="78"/>
  <c r="J227" i="78" s="1"/>
  <c r="G235" i="79" s="1"/>
  <c r="J235" i="79" s="1"/>
  <c r="G243" i="80" s="1"/>
  <c r="J243" i="80" s="1"/>
  <c r="G251" i="81" s="1"/>
  <c r="J251" i="81" s="1"/>
  <c r="G138" i="78"/>
  <c r="J138" i="78" s="1"/>
  <c r="G121" i="78"/>
  <c r="J121" i="78" s="1"/>
  <c r="G117" i="78"/>
  <c r="J117" i="78" s="1"/>
  <c r="G32" i="78"/>
  <c r="J32" i="78" s="1"/>
  <c r="G111" i="78"/>
  <c r="J111" i="78" s="1"/>
  <c r="G116" i="78"/>
  <c r="J116" i="78" s="1"/>
  <c r="G234" i="78"/>
  <c r="J234" i="78" s="1"/>
  <c r="G247" i="79" s="1"/>
  <c r="J247" i="79" s="1"/>
  <c r="G242" i="80" s="1"/>
  <c r="J242" i="80" s="1"/>
  <c r="G250" i="81" s="1"/>
  <c r="J250" i="81" s="1"/>
  <c r="G123" i="78"/>
  <c r="J123" i="78" s="1"/>
  <c r="G107" i="78"/>
  <c r="J107" i="78" s="1"/>
  <c r="G112" i="78"/>
  <c r="J112" i="78" s="1"/>
  <c r="G258" i="78"/>
  <c r="J258" i="78" s="1"/>
  <c r="G154" i="78"/>
  <c r="J154" i="78" s="1"/>
  <c r="G120" i="78"/>
  <c r="J120" i="78" s="1"/>
  <c r="G191" i="78"/>
  <c r="J191" i="78" s="1"/>
  <c r="G53" i="78"/>
  <c r="J53" i="78" s="1"/>
  <c r="G222" i="78"/>
  <c r="J222" i="78" s="1"/>
  <c r="G137" i="78"/>
  <c r="J137" i="78" s="1"/>
  <c r="G164" i="78"/>
  <c r="J164" i="78" s="1"/>
  <c r="G162" i="78"/>
  <c r="J162" i="78" s="1"/>
  <c r="G73" i="78"/>
  <c r="J73" i="78" s="1"/>
  <c r="G145" i="78"/>
  <c r="J145" i="78" s="1"/>
  <c r="G255" i="79"/>
  <c r="J255" i="79" s="1"/>
  <c r="G255" i="80" s="1"/>
  <c r="J255" i="80" s="1"/>
  <c r="G110" i="78"/>
  <c r="J110" i="78" s="1"/>
  <c r="G180" i="78"/>
  <c r="J180" i="78" s="1"/>
  <c r="G144" i="78"/>
  <c r="J144" i="78" s="1"/>
  <c r="G196" i="91"/>
  <c r="J196" i="91" s="1"/>
  <c r="G203" i="91"/>
  <c r="J203" i="91" s="1"/>
  <c r="G208" i="92"/>
  <c r="J208" i="92" s="1"/>
  <c r="G211" i="91"/>
  <c r="J211" i="91" s="1"/>
  <c r="G157" i="91"/>
  <c r="J157" i="91" s="1"/>
  <c r="G39" i="91"/>
  <c r="J39" i="91" s="1"/>
  <c r="G193" i="92"/>
  <c r="J193" i="92" s="1"/>
  <c r="G210" i="91"/>
  <c r="J210" i="91" s="1"/>
  <c r="G212" i="91"/>
  <c r="J212" i="91" s="1"/>
  <c r="G147" i="91"/>
  <c r="J147" i="91" s="1"/>
  <c r="G205" i="92"/>
  <c r="J205" i="92" s="1"/>
  <c r="G198" i="91"/>
  <c r="J198" i="91" s="1"/>
  <c r="G125" i="92"/>
  <c r="J125" i="92" s="1"/>
  <c r="G128" i="91"/>
  <c r="J128" i="91" s="1"/>
  <c r="G153" i="92"/>
  <c r="J153" i="92" s="1"/>
  <c r="G177" i="92"/>
  <c r="J177" i="92" s="1"/>
  <c r="G155" i="92"/>
  <c r="J155" i="92" s="1"/>
  <c r="G181" i="92"/>
  <c r="J181" i="92" s="1"/>
  <c r="G156" i="91"/>
  <c r="J156" i="91" s="1"/>
  <c r="G119" i="77"/>
  <c r="J119" i="77" s="1"/>
  <c r="G173" i="78" s="1"/>
  <c r="J173" i="78" s="1"/>
  <c r="G174" i="79" s="1"/>
  <c r="J174" i="79" s="1"/>
  <c r="G122" i="77"/>
  <c r="J122" i="77" s="1"/>
  <c r="G132" i="77"/>
  <c r="J132" i="77" s="1"/>
  <c r="E186" i="78" s="1"/>
  <c r="G186" i="78" s="1"/>
  <c r="J186" i="78" s="1"/>
  <c r="G165" i="77"/>
  <c r="J165" i="77" s="1"/>
  <c r="G194" i="92"/>
  <c r="J194" i="92" s="1"/>
  <c r="G221" i="77"/>
  <c r="J221" i="77" s="1"/>
  <c r="G221" i="78" s="1"/>
  <c r="J221" i="78" s="1"/>
  <c r="G221" i="79" s="1"/>
  <c r="J221" i="79" s="1"/>
  <c r="G161" i="77"/>
  <c r="J161" i="77" s="1"/>
  <c r="E215" i="78" s="1"/>
  <c r="G215" i="78" s="1"/>
  <c r="J215" i="78" s="1"/>
  <c r="G126" i="92"/>
  <c r="J126" i="92" s="1"/>
  <c r="G202" i="91"/>
  <c r="J202" i="91" s="1"/>
  <c r="G83" i="92"/>
  <c r="J83" i="92" s="1"/>
  <c r="G127" i="92"/>
  <c r="J127" i="92" s="1"/>
  <c r="G209" i="91"/>
  <c r="J209" i="91" s="1"/>
  <c r="G152" i="92"/>
  <c r="J152" i="92" s="1"/>
  <c r="G204" i="91"/>
  <c r="J204" i="91" s="1"/>
  <c r="G206" i="92"/>
  <c r="J206" i="92" s="1"/>
  <c r="G195" i="91"/>
  <c r="J195" i="91" s="1"/>
  <c r="G151" i="92"/>
  <c r="J151" i="92" s="1"/>
  <c r="G134" i="77"/>
  <c r="J134" i="77" s="1"/>
  <c r="E188" i="78" s="1"/>
  <c r="G38" i="77"/>
  <c r="J38" i="77" s="1"/>
  <c r="G96" i="77"/>
  <c r="J96" i="77" s="1"/>
  <c r="E150" i="78" s="1"/>
  <c r="G150" i="78" s="1"/>
  <c r="J150" i="78" s="1"/>
  <c r="G136" i="77"/>
  <c r="J136" i="77" s="1"/>
  <c r="G213" i="92"/>
  <c r="J213" i="92" s="1"/>
  <c r="G182" i="91"/>
  <c r="J182" i="91" s="1"/>
  <c r="G226" i="92"/>
  <c r="J226" i="92" s="1"/>
  <c r="G197" i="91"/>
  <c r="J197" i="91" s="1"/>
  <c r="G149" i="91"/>
  <c r="J149" i="91" s="1"/>
  <c r="G148" i="92"/>
  <c r="J148" i="92" s="1"/>
  <c r="G150" i="91"/>
  <c r="J150" i="91" s="1"/>
  <c r="G84" i="92"/>
  <c r="J84" i="92" s="1"/>
  <c r="G23" i="79"/>
  <c r="J23" i="79" s="1"/>
  <c r="G166" i="80"/>
  <c r="J166" i="80" s="1"/>
  <c r="G22" i="79"/>
  <c r="J22" i="79" s="1"/>
  <c r="G24" i="79"/>
  <c r="J24" i="79" s="1"/>
  <c r="G20" i="79"/>
  <c r="J20" i="79" s="1"/>
  <c r="G158" i="80"/>
  <c r="J158" i="80" s="1"/>
  <c r="G26" i="79"/>
  <c r="J26" i="79" s="1"/>
  <c r="G21" i="79"/>
  <c r="J21" i="79" s="1"/>
  <c r="G65" i="80"/>
  <c r="J65" i="80" s="1"/>
  <c r="G170" i="80"/>
  <c r="J170" i="80" s="1"/>
  <c r="G160" i="80"/>
  <c r="J160" i="80" s="1"/>
  <c r="G66" i="80"/>
  <c r="J66" i="80" s="1"/>
  <c r="G25" i="79"/>
  <c r="J25" i="79" s="1"/>
  <c r="G192" i="80"/>
  <c r="J192" i="80" s="1"/>
  <c r="G19" i="79"/>
  <c r="J19" i="79" s="1"/>
  <c r="G168" i="80"/>
  <c r="J168" i="80" s="1"/>
  <c r="G79" i="80"/>
  <c r="J79" i="80" s="1"/>
  <c r="E79" i="81" s="1"/>
  <c r="G221" i="8"/>
  <c r="J221" i="8"/>
  <c r="J161" i="8"/>
  <c r="G161" i="8"/>
  <c r="J132" i="8"/>
  <c r="G132" i="8"/>
  <c r="E131" i="8"/>
  <c r="J38" i="8"/>
  <c r="G38" i="8"/>
  <c r="J96" i="8"/>
  <c r="G96" i="8"/>
  <c r="E133" i="8"/>
  <c r="J122" i="8"/>
  <c r="G122" i="8"/>
  <c r="E214" i="8"/>
  <c r="J165" i="8"/>
  <c r="G165" i="8"/>
  <c r="J119" i="8"/>
  <c r="G119" i="8"/>
  <c r="G13" i="74"/>
  <c r="J13" i="74" s="1"/>
  <c r="G7" i="74"/>
  <c r="J7" i="74" s="1"/>
  <c r="G18" i="74"/>
  <c r="J18" i="74" s="1"/>
  <c r="E18" i="8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C15" i="8" s="1"/>
  <c r="Z17" i="8"/>
  <c r="AC17" i="8" s="1"/>
  <c r="Z31" i="8"/>
  <c r="AC31" i="8" s="1"/>
  <c r="Z25" i="8"/>
  <c r="AC25" i="8" s="1"/>
  <c r="Z23" i="8"/>
  <c r="AC23" i="8" s="1"/>
  <c r="E169" i="106" l="1"/>
  <c r="G169" i="106" s="1"/>
  <c r="J169" i="106" s="1"/>
  <c r="E169" i="107" s="1"/>
  <c r="G169" i="107" s="1"/>
  <c r="J169" i="107" s="1"/>
  <c r="E12" i="103"/>
  <c r="G12" i="103" s="1"/>
  <c r="J12" i="103" s="1"/>
  <c r="G245" i="98"/>
  <c r="J245" i="98" s="1"/>
  <c r="E237" i="98"/>
  <c r="G237" i="98" s="1"/>
  <c r="J237" i="98" s="1"/>
  <c r="E229" i="98"/>
  <c r="G229" i="98" s="1"/>
  <c r="J229" i="98" s="1"/>
  <c r="G136" i="78"/>
  <c r="J136" i="78" s="1"/>
  <c r="E190" i="78"/>
  <c r="G190" i="78" s="1"/>
  <c r="J190" i="78" s="1"/>
  <c r="G165" i="78"/>
  <c r="J165" i="78" s="1"/>
  <c r="G165" i="79" s="1"/>
  <c r="J165" i="79" s="1"/>
  <c r="E219" i="78"/>
  <c r="E38" i="78"/>
  <c r="G38" i="78" s="1"/>
  <c r="J38" i="78" s="1"/>
  <c r="E92" i="78"/>
  <c r="G92" i="78" s="1"/>
  <c r="J92" i="78" s="1"/>
  <c r="G122" i="78"/>
  <c r="J122" i="78" s="1"/>
  <c r="E176" i="78"/>
  <c r="G176" i="78" s="1"/>
  <c r="J176" i="78" s="1"/>
  <c r="G18" i="8"/>
  <c r="J18" i="8"/>
  <c r="G230" i="79"/>
  <c r="J230" i="79" s="1"/>
  <c r="G238" i="80" s="1"/>
  <c r="J238" i="80" s="1"/>
  <c r="G246" i="81" s="1"/>
  <c r="J246" i="81" s="1"/>
  <c r="G86" i="79"/>
  <c r="J86" i="79" s="1"/>
  <c r="G231" i="92"/>
  <c r="J231" i="92" s="1"/>
  <c r="G239" i="92"/>
  <c r="J239" i="92" s="1"/>
  <c r="G252" i="93" s="1"/>
  <c r="J252" i="93" s="1"/>
  <c r="G230" i="80"/>
  <c r="J230" i="80" s="1"/>
  <c r="G232" i="89"/>
  <c r="J232" i="89" s="1"/>
  <c r="G240" i="89"/>
  <c r="J240" i="89" s="1"/>
  <c r="G241" i="89"/>
  <c r="J241" i="89" s="1"/>
  <c r="G249" i="90" s="1"/>
  <c r="J249" i="90" s="1"/>
  <c r="G253" i="80"/>
  <c r="J253" i="80" s="1"/>
  <c r="G259" i="79"/>
  <c r="J259" i="79" s="1"/>
  <c r="G110" i="79"/>
  <c r="J110" i="79" s="1"/>
  <c r="G11" i="92"/>
  <c r="J11" i="92" s="1"/>
  <c r="G112" i="79"/>
  <c r="J112" i="79" s="1"/>
  <c r="G112" i="80" s="1"/>
  <c r="J112" i="80" s="1"/>
  <c r="G112" i="81" s="1"/>
  <c r="J112" i="81" s="1"/>
  <c r="G111" i="79"/>
  <c r="J111" i="79" s="1"/>
  <c r="G111" i="80" s="1"/>
  <c r="J111" i="80" s="1"/>
  <c r="G111" i="81" s="1"/>
  <c r="J111" i="81" s="1"/>
  <c r="G62" i="79"/>
  <c r="J62" i="79" s="1"/>
  <c r="G38" i="79"/>
  <c r="J38" i="79" s="1"/>
  <c r="G38" i="80" s="1"/>
  <c r="J38" i="80" s="1"/>
  <c r="G97" i="79"/>
  <c r="J97" i="79" s="1"/>
  <c r="G97" i="80" s="1"/>
  <c r="J97" i="80" s="1"/>
  <c r="G145" i="79"/>
  <c r="J145" i="79" s="1"/>
  <c r="G145" i="80" s="1"/>
  <c r="J145" i="80" s="1"/>
  <c r="G145" i="81" s="1"/>
  <c r="J145" i="81" s="1"/>
  <c r="G233" i="79"/>
  <c r="J233" i="79" s="1"/>
  <c r="G53" i="79"/>
  <c r="J53" i="79" s="1"/>
  <c r="G53" i="80" s="1"/>
  <c r="J53" i="80" s="1"/>
  <c r="G53" i="81" s="1"/>
  <c r="J53" i="81" s="1"/>
  <c r="E53" i="82" s="1"/>
  <c r="G191" i="79"/>
  <c r="J191" i="79" s="1"/>
  <c r="G191" i="80" s="1"/>
  <c r="J191" i="80" s="1"/>
  <c r="G191" i="81" s="1"/>
  <c r="J191" i="81" s="1"/>
  <c r="G90" i="79"/>
  <c r="J90" i="79" s="1"/>
  <c r="G90" i="80" s="1"/>
  <c r="J90" i="80" s="1"/>
  <c r="G90" i="81" s="1"/>
  <c r="J90" i="81" s="1"/>
  <c r="G144" i="79"/>
  <c r="J144" i="79" s="1"/>
  <c r="G144" i="80" s="1"/>
  <c r="J144" i="80" s="1"/>
  <c r="G144" i="81" s="1"/>
  <c r="J144" i="81" s="1"/>
  <c r="G101" i="79"/>
  <c r="J101" i="79" s="1"/>
  <c r="G101" i="80" s="1"/>
  <c r="J101" i="80" s="1"/>
  <c r="G101" i="81" s="1"/>
  <c r="J101" i="81" s="1"/>
  <c r="G162" i="79"/>
  <c r="J162" i="79" s="1"/>
  <c r="G162" i="80" s="1"/>
  <c r="J162" i="80" s="1"/>
  <c r="G162" i="81" s="1"/>
  <c r="J162" i="81" s="1"/>
  <c r="G154" i="79"/>
  <c r="J154" i="79" s="1"/>
  <c r="G154" i="80" s="1"/>
  <c r="J154" i="80" s="1"/>
  <c r="G154" i="81" s="1"/>
  <c r="J154" i="81" s="1"/>
  <c r="G123" i="79"/>
  <c r="J123" i="79" s="1"/>
  <c r="G123" i="80" s="1"/>
  <c r="J123" i="80" s="1"/>
  <c r="G123" i="81" s="1"/>
  <c r="J123" i="81" s="1"/>
  <c r="G121" i="79"/>
  <c r="J121" i="79" s="1"/>
  <c r="G121" i="80" s="1"/>
  <c r="J121" i="80" s="1"/>
  <c r="G121" i="81" s="1"/>
  <c r="J121" i="81" s="1"/>
  <c r="G164" i="79"/>
  <c r="J164" i="79" s="1"/>
  <c r="G164" i="80" s="1"/>
  <c r="J164" i="80" s="1"/>
  <c r="G164" i="81" s="1"/>
  <c r="J164" i="81" s="1"/>
  <c r="G258" i="79"/>
  <c r="J258" i="79" s="1"/>
  <c r="G173" i="79"/>
  <c r="J173" i="79" s="1"/>
  <c r="G174" i="80" s="1"/>
  <c r="J174" i="80" s="1"/>
  <c r="G234" i="79"/>
  <c r="J234" i="79" s="1"/>
  <c r="G247" i="80" s="1"/>
  <c r="J247" i="80" s="1"/>
  <c r="G242" i="81" s="1"/>
  <c r="J242" i="81" s="1"/>
  <c r="G250" i="82" s="1"/>
  <c r="J250" i="82" s="1"/>
  <c r="G138" i="79"/>
  <c r="J138" i="79" s="1"/>
  <c r="G138" i="80" s="1"/>
  <c r="J138" i="80" s="1"/>
  <c r="G138" i="81" s="1"/>
  <c r="J138" i="81" s="1"/>
  <c r="G220" i="79"/>
  <c r="J220" i="79" s="1"/>
  <c r="G220" i="80" s="1"/>
  <c r="J220" i="80" s="1"/>
  <c r="G220" i="81" s="1"/>
  <c r="J220" i="81" s="1"/>
  <c r="G176" i="79"/>
  <c r="J176" i="79" s="1"/>
  <c r="G222" i="79"/>
  <c r="J222" i="79" s="1"/>
  <c r="G116" i="79"/>
  <c r="J116" i="79" s="1"/>
  <c r="G185" i="79"/>
  <c r="J185" i="79" s="1"/>
  <c r="G228" i="79"/>
  <c r="J228" i="79" s="1"/>
  <c r="G236" i="80" s="1"/>
  <c r="J236" i="80" s="1"/>
  <c r="G244" i="81" s="1"/>
  <c r="J244" i="81" s="1"/>
  <c r="G180" i="79"/>
  <c r="J180" i="79" s="1"/>
  <c r="G73" i="79"/>
  <c r="J73" i="79" s="1"/>
  <c r="G107" i="79"/>
  <c r="J107" i="79" s="1"/>
  <c r="G55" i="79"/>
  <c r="J55" i="79" s="1"/>
  <c r="G163" i="79"/>
  <c r="J163" i="79" s="1"/>
  <c r="G92" i="79"/>
  <c r="J92" i="79" s="1"/>
  <c r="G130" i="79"/>
  <c r="J130" i="79" s="1"/>
  <c r="G183" i="79"/>
  <c r="J183" i="79" s="1"/>
  <c r="E6" i="8"/>
  <c r="G6" i="77"/>
  <c r="J6" i="77" s="1"/>
  <c r="G106" i="79"/>
  <c r="J106" i="79" s="1"/>
  <c r="G224" i="79"/>
  <c r="J224" i="79" s="1"/>
  <c r="G91" i="79"/>
  <c r="J91" i="79" s="1"/>
  <c r="G72" i="79"/>
  <c r="J72" i="79" s="1"/>
  <c r="G48" i="79"/>
  <c r="J48" i="79" s="1"/>
  <c r="G167" i="79"/>
  <c r="J167" i="79" s="1"/>
  <c r="G142" i="79"/>
  <c r="J142" i="79" s="1"/>
  <c r="G142" i="80" s="1"/>
  <c r="J142" i="80" s="1"/>
  <c r="G142" i="81" s="1"/>
  <c r="J142" i="81" s="1"/>
  <c r="G9" i="92"/>
  <c r="J9" i="92" s="1"/>
  <c r="G71" i="88"/>
  <c r="J71" i="88" s="1"/>
  <c r="G71" i="89" s="1"/>
  <c r="J71" i="89" s="1"/>
  <c r="G227" i="79"/>
  <c r="J227" i="79" s="1"/>
  <c r="G235" i="80" s="1"/>
  <c r="J235" i="80" s="1"/>
  <c r="G243" i="81" s="1"/>
  <c r="J243" i="81" s="1"/>
  <c r="G251" i="82" s="1"/>
  <c r="J251" i="82" s="1"/>
  <c r="G59" i="79"/>
  <c r="J59" i="79" s="1"/>
  <c r="G95" i="79"/>
  <c r="J95" i="79" s="1"/>
  <c r="G85" i="79"/>
  <c r="J85" i="79" s="1"/>
  <c r="G223" i="79"/>
  <c r="J223" i="79" s="1"/>
  <c r="G30" i="79"/>
  <c r="J30" i="79" s="1"/>
  <c r="E15" i="8"/>
  <c r="G81" i="79"/>
  <c r="J81" i="79" s="1"/>
  <c r="G69" i="79"/>
  <c r="J69" i="79" s="1"/>
  <c r="G122" i="79"/>
  <c r="J122" i="79" s="1"/>
  <c r="G122" i="80" s="1"/>
  <c r="J122" i="80" s="1"/>
  <c r="G68" i="79"/>
  <c r="J68" i="79" s="1"/>
  <c r="G159" i="79"/>
  <c r="J159" i="79" s="1"/>
  <c r="G32" i="79"/>
  <c r="J32" i="79" s="1"/>
  <c r="G146" i="79"/>
  <c r="J146" i="79" s="1"/>
  <c r="G42" i="79"/>
  <c r="J42" i="79" s="1"/>
  <c r="G120" i="79"/>
  <c r="J120" i="79" s="1"/>
  <c r="G117" i="79"/>
  <c r="J117" i="79" s="1"/>
  <c r="G184" i="79"/>
  <c r="J184" i="79" s="1"/>
  <c r="G139" i="79"/>
  <c r="J139" i="79" s="1"/>
  <c r="G137" i="79"/>
  <c r="J137" i="79" s="1"/>
  <c r="G172" i="79"/>
  <c r="J172" i="79" s="1"/>
  <c r="G172" i="80" s="1"/>
  <c r="J172" i="80" s="1"/>
  <c r="G172" i="81" s="1"/>
  <c r="J172" i="81" s="1"/>
  <c r="G10" i="92"/>
  <c r="J10" i="92" s="1"/>
  <c r="G175" i="88"/>
  <c r="J175" i="88" s="1"/>
  <c r="G175" i="89" s="1"/>
  <c r="J175" i="89" s="1"/>
  <c r="G70" i="88"/>
  <c r="J70" i="88" s="1"/>
  <c r="G70" i="89" s="1"/>
  <c r="J70" i="89" s="1"/>
  <c r="G67" i="79"/>
  <c r="J67" i="79" s="1"/>
  <c r="G254" i="79"/>
  <c r="J254" i="79" s="1"/>
  <c r="G103" i="79"/>
  <c r="J103" i="79" s="1"/>
  <c r="G190" i="80"/>
  <c r="J190" i="80" s="1"/>
  <c r="G190" i="81" s="1"/>
  <c r="J190" i="81" s="1"/>
  <c r="G248" i="79"/>
  <c r="J248" i="79" s="1"/>
  <c r="G82" i="79"/>
  <c r="J82" i="79" s="1"/>
  <c r="G134" i="78"/>
  <c r="J134" i="78" s="1"/>
  <c r="G119" i="78"/>
  <c r="J119" i="78" s="1"/>
  <c r="G161" i="78"/>
  <c r="J161" i="78" s="1"/>
  <c r="G96" i="78"/>
  <c r="J96" i="78" s="1"/>
  <c r="G132" i="78"/>
  <c r="J132" i="78" s="1"/>
  <c r="G205" i="93"/>
  <c r="J205" i="93" s="1"/>
  <c r="G148" i="93"/>
  <c r="J148" i="93" s="1"/>
  <c r="G209" i="92"/>
  <c r="J209" i="92" s="1"/>
  <c r="G128" i="92"/>
  <c r="J128" i="92" s="1"/>
  <c r="G39" i="92"/>
  <c r="J39" i="92" s="1"/>
  <c r="G182" i="92"/>
  <c r="J182" i="92" s="1"/>
  <c r="G210" i="92"/>
  <c r="J210" i="92" s="1"/>
  <c r="G155" i="93"/>
  <c r="J155" i="93" s="1"/>
  <c r="G195" i="92"/>
  <c r="J195" i="92" s="1"/>
  <c r="G202" i="92"/>
  <c r="J202" i="92" s="1"/>
  <c r="G197" i="92"/>
  <c r="J197" i="92" s="1"/>
  <c r="G196" i="92"/>
  <c r="J196" i="92" s="1"/>
  <c r="G194" i="93"/>
  <c r="J194" i="93" s="1"/>
  <c r="G211" i="92"/>
  <c r="J211" i="92" s="1"/>
  <c r="G113" i="93"/>
  <c r="J113" i="93" s="1"/>
  <c r="G204" i="92"/>
  <c r="J204" i="92" s="1"/>
  <c r="G133" i="77"/>
  <c r="J133" i="77" s="1"/>
  <c r="G150" i="92"/>
  <c r="J150" i="92" s="1"/>
  <c r="G226" i="93"/>
  <c r="J226" i="93" s="1"/>
  <c r="G151" i="93"/>
  <c r="J151" i="93" s="1"/>
  <c r="G152" i="93"/>
  <c r="J152" i="93" s="1"/>
  <c r="G83" i="93"/>
  <c r="J83" i="93" s="1"/>
  <c r="G181" i="93"/>
  <c r="J181" i="93" s="1"/>
  <c r="G153" i="93"/>
  <c r="J153" i="93" s="1"/>
  <c r="G198" i="92"/>
  <c r="J198" i="92" s="1"/>
  <c r="G212" i="92"/>
  <c r="J212" i="92" s="1"/>
  <c r="G157" i="92"/>
  <c r="J157" i="92" s="1"/>
  <c r="G203" i="92"/>
  <c r="J203" i="92" s="1"/>
  <c r="G131" i="77"/>
  <c r="J131" i="77" s="1"/>
  <c r="G185" i="78" s="1"/>
  <c r="J185" i="78" s="1"/>
  <c r="G214" i="77"/>
  <c r="J214" i="77" s="1"/>
  <c r="G84" i="93"/>
  <c r="J84" i="93" s="1"/>
  <c r="G149" i="92"/>
  <c r="J149" i="92" s="1"/>
  <c r="G213" i="93"/>
  <c r="J213" i="93" s="1"/>
  <c r="G206" i="93"/>
  <c r="J206" i="93" s="1"/>
  <c r="G127" i="93"/>
  <c r="J127" i="93" s="1"/>
  <c r="G126" i="93"/>
  <c r="J126" i="93" s="1"/>
  <c r="G156" i="92"/>
  <c r="J156" i="92" s="1"/>
  <c r="G177" i="93"/>
  <c r="J177" i="93" s="1"/>
  <c r="G125" i="93"/>
  <c r="J125" i="93" s="1"/>
  <c r="G147" i="92"/>
  <c r="J147" i="92" s="1"/>
  <c r="G193" i="93"/>
  <c r="J193" i="93" s="1"/>
  <c r="G208" i="93"/>
  <c r="J208" i="93" s="1"/>
  <c r="G33" i="81"/>
  <c r="J33" i="81" s="1"/>
  <c r="G21" i="80"/>
  <c r="J21" i="80" s="1"/>
  <c r="G143" i="81"/>
  <c r="J143" i="81" s="1"/>
  <c r="G165" i="80"/>
  <c r="J165" i="80" s="1"/>
  <c r="G57" i="81"/>
  <c r="J57" i="81" s="1"/>
  <c r="G77" i="81"/>
  <c r="J77" i="81" s="1"/>
  <c r="E77" i="82" s="1"/>
  <c r="G66" i="81"/>
  <c r="J66" i="81" s="1"/>
  <c r="G80" i="81"/>
  <c r="J80" i="81" s="1"/>
  <c r="E80" i="82" s="1"/>
  <c r="G36" i="81"/>
  <c r="J36" i="81" s="1"/>
  <c r="G31" i="81"/>
  <c r="J31" i="81" s="1"/>
  <c r="E31" i="82" s="1"/>
  <c r="G179" i="81"/>
  <c r="J179" i="81" s="1"/>
  <c r="G47" i="81"/>
  <c r="J47" i="81" s="1"/>
  <c r="G140" i="81"/>
  <c r="J140" i="81" s="1"/>
  <c r="G221" i="80"/>
  <c r="J221" i="80" s="1"/>
  <c r="G160" i="81"/>
  <c r="J160" i="81" s="1"/>
  <c r="G26" i="80"/>
  <c r="J26" i="80" s="1"/>
  <c r="G115" i="81"/>
  <c r="J115" i="81" s="1"/>
  <c r="E115" i="82" s="1"/>
  <c r="G19" i="80"/>
  <c r="J19" i="80" s="1"/>
  <c r="G118" i="81"/>
  <c r="J118" i="81" s="1"/>
  <c r="G52" i="81"/>
  <c r="J52" i="81" s="1"/>
  <c r="G64" i="81"/>
  <c r="J64" i="81" s="1"/>
  <c r="G58" i="81"/>
  <c r="J58" i="81" s="1"/>
  <c r="G65" i="81"/>
  <c r="J65" i="81" s="1"/>
  <c r="G54" i="81"/>
  <c r="J54" i="81" s="1"/>
  <c r="G20" i="80"/>
  <c r="J20" i="80" s="1"/>
  <c r="G24" i="80"/>
  <c r="J24" i="80" s="1"/>
  <c r="E24" i="81" s="1"/>
  <c r="G93" i="81"/>
  <c r="J93" i="81" s="1"/>
  <c r="G225" i="81"/>
  <c r="J225" i="81" s="1"/>
  <c r="G41" i="81"/>
  <c r="J41" i="81" s="1"/>
  <c r="G141" i="81"/>
  <c r="J141" i="81" s="1"/>
  <c r="G171" i="81"/>
  <c r="J171" i="81" s="1"/>
  <c r="G192" i="81"/>
  <c r="J192" i="81" s="1"/>
  <c r="G40" i="81"/>
  <c r="J40" i="81" s="1"/>
  <c r="E40" i="82" s="1"/>
  <c r="G29" i="81"/>
  <c r="J29" i="81" s="1"/>
  <c r="G166" i="81"/>
  <c r="J166" i="81" s="1"/>
  <c r="G99" i="81"/>
  <c r="J99" i="81" s="1"/>
  <c r="E99" i="82" s="1"/>
  <c r="G51" i="81"/>
  <c r="J51" i="81" s="1"/>
  <c r="G170" i="81"/>
  <c r="J170" i="81" s="1"/>
  <c r="G78" i="81"/>
  <c r="J78" i="81" s="1"/>
  <c r="G108" i="81"/>
  <c r="J108" i="81" s="1"/>
  <c r="G50" i="81"/>
  <c r="J50" i="81" s="1"/>
  <c r="G168" i="81"/>
  <c r="J168" i="81" s="1"/>
  <c r="G44" i="81"/>
  <c r="J44" i="81" s="1"/>
  <c r="G22" i="80"/>
  <c r="J22" i="80" s="1"/>
  <c r="E22" i="81" s="1"/>
  <c r="G49" i="81"/>
  <c r="J49" i="81" s="1"/>
  <c r="E49" i="82" s="1"/>
  <c r="G28" i="81"/>
  <c r="J28" i="81" s="1"/>
  <c r="E28" i="82" s="1"/>
  <c r="G25" i="80"/>
  <c r="J25" i="80" s="1"/>
  <c r="G215" i="81"/>
  <c r="J215" i="81" s="1"/>
  <c r="G89" i="81"/>
  <c r="J89" i="81" s="1"/>
  <c r="G61" i="81"/>
  <c r="J61" i="81" s="1"/>
  <c r="G74" i="81"/>
  <c r="J74" i="81" s="1"/>
  <c r="E74" i="82" s="1"/>
  <c r="G23" i="80"/>
  <c r="J23" i="80" s="1"/>
  <c r="G79" i="81"/>
  <c r="J79" i="81" s="1"/>
  <c r="E79" i="82" s="1"/>
  <c r="G34" i="81"/>
  <c r="J34" i="81" s="1"/>
  <c r="G46" i="81"/>
  <c r="J46" i="81" s="1"/>
  <c r="E46" i="82" s="1"/>
  <c r="G56" i="81"/>
  <c r="J56" i="81" s="1"/>
  <c r="G37" i="81"/>
  <c r="J37" i="81" s="1"/>
  <c r="G100" i="81"/>
  <c r="J100" i="81" s="1"/>
  <c r="G43" i="81"/>
  <c r="J43" i="81" s="1"/>
  <c r="G158" i="81"/>
  <c r="J158" i="81" s="1"/>
  <c r="G98" i="81"/>
  <c r="J98" i="81" s="1"/>
  <c r="G27" i="81"/>
  <c r="J27" i="81" s="1"/>
  <c r="G186" i="81"/>
  <c r="J186" i="81" s="1"/>
  <c r="G255" i="81"/>
  <c r="J255" i="81" s="1"/>
  <c r="G104" i="81"/>
  <c r="J104" i="81" s="1"/>
  <c r="G256" i="81"/>
  <c r="J256" i="81" s="1"/>
  <c r="G18" i="77"/>
  <c r="J18" i="77" s="1"/>
  <c r="G8" i="77"/>
  <c r="J8" i="77" s="1"/>
  <c r="E8" i="8"/>
  <c r="J133" i="8"/>
  <c r="G133" i="8"/>
  <c r="G13" i="77"/>
  <c r="J13" i="77" s="1"/>
  <c r="E13" i="8"/>
  <c r="G17" i="77"/>
  <c r="J17" i="77" s="1"/>
  <c r="E17" i="8"/>
  <c r="G16" i="77"/>
  <c r="J16" i="77" s="1"/>
  <c r="E16" i="8"/>
  <c r="G7" i="77"/>
  <c r="J7" i="77" s="1"/>
  <c r="E7" i="8"/>
  <c r="J131" i="8"/>
  <c r="G131" i="8"/>
  <c r="G15" i="77"/>
  <c r="J15" i="77" s="1"/>
  <c r="G14" i="77"/>
  <c r="J14" i="77" s="1"/>
  <c r="E14" i="8"/>
  <c r="J214" i="8"/>
  <c r="G214" i="8"/>
  <c r="Z34" i="8"/>
  <c r="AC34" i="8" s="1"/>
  <c r="N261" i="8"/>
  <c r="M262" i="8"/>
  <c r="H261" i="8"/>
  <c r="M266" i="8"/>
  <c r="H263" i="8"/>
  <c r="Z12" i="8"/>
  <c r="AC12" i="8" s="1"/>
  <c r="Z20" i="8"/>
  <c r="AC20" i="8" s="1"/>
  <c r="Z28" i="8"/>
  <c r="AC28" i="8" s="1"/>
  <c r="Z18" i="8"/>
  <c r="AC18" i="8" s="1"/>
  <c r="Z26" i="8"/>
  <c r="AC26" i="8" s="1"/>
  <c r="Z35" i="8"/>
  <c r="AC35" i="8" s="1"/>
  <c r="Z14" i="8"/>
  <c r="AC14" i="8" s="1"/>
  <c r="Z22" i="8"/>
  <c r="AC22" i="8" s="1"/>
  <c r="Z30" i="8"/>
  <c r="AC30" i="8" s="1"/>
  <c r="Z11" i="8"/>
  <c r="AC11" i="8" s="1"/>
  <c r="Z19" i="8"/>
  <c r="AC19" i="8" s="1"/>
  <c r="Z16" i="8"/>
  <c r="AC16" i="8" s="1"/>
  <c r="Z24" i="8"/>
  <c r="AC24" i="8" s="1"/>
  <c r="Z32" i="8"/>
  <c r="AC32" i="8" s="1"/>
  <c r="Z13" i="8"/>
  <c r="AC13" i="8" s="1"/>
  <c r="Z21" i="8"/>
  <c r="AC21" i="8" s="1"/>
  <c r="Z29" i="8"/>
  <c r="AC29" i="8" s="1"/>
  <c r="E229" i="99" l="1"/>
  <c r="G229" i="99" s="1"/>
  <c r="J229" i="99" s="1"/>
  <c r="G245" i="99"/>
  <c r="J245" i="99" s="1"/>
  <c r="E245" i="100" s="1"/>
  <c r="E237" i="99"/>
  <c r="G237" i="99" s="1"/>
  <c r="J237" i="99" s="1"/>
  <c r="E12" i="104"/>
  <c r="G12" i="104" s="1"/>
  <c r="J12" i="104" s="1"/>
  <c r="E70" i="78"/>
  <c r="G70" i="78" s="1"/>
  <c r="J70" i="78" s="1"/>
  <c r="E16" i="78"/>
  <c r="G62" i="78"/>
  <c r="J62" i="78" s="1"/>
  <c r="E8" i="78"/>
  <c r="G8" i="78" s="1"/>
  <c r="J8" i="78" s="1"/>
  <c r="E68" i="78"/>
  <c r="G68" i="78" s="1"/>
  <c r="J68" i="78" s="1"/>
  <c r="E14" i="78"/>
  <c r="E72" i="78"/>
  <c r="G72" i="78" s="1"/>
  <c r="J72" i="78" s="1"/>
  <c r="E18" i="78"/>
  <c r="G18" i="78" s="1"/>
  <c r="J18" i="78" s="1"/>
  <c r="E71" i="78"/>
  <c r="G71" i="78" s="1"/>
  <c r="J71" i="78" s="1"/>
  <c r="E17" i="78"/>
  <c r="E13" i="78"/>
  <c r="E67" i="78"/>
  <c r="G67" i="78" s="1"/>
  <c r="J67" i="78" s="1"/>
  <c r="E61" i="78"/>
  <c r="G61" i="78" s="1"/>
  <c r="J61" i="78" s="1"/>
  <c r="E7" i="78"/>
  <c r="E69" i="78"/>
  <c r="G69" i="78" s="1"/>
  <c r="J69" i="78" s="1"/>
  <c r="E15" i="78"/>
  <c r="G15" i="78" s="1"/>
  <c r="J15" i="78" s="1"/>
  <c r="G60" i="78"/>
  <c r="J60" i="78" s="1"/>
  <c r="E6" i="78"/>
  <c r="G6" i="78" s="1"/>
  <c r="J6" i="78" s="1"/>
  <c r="G133" i="78"/>
  <c r="J133" i="78" s="1"/>
  <c r="E187" i="78"/>
  <c r="G86" i="80"/>
  <c r="J86" i="80" s="1"/>
  <c r="G87" i="80"/>
  <c r="J87" i="80" s="1"/>
  <c r="G88" i="81" s="1"/>
  <c r="J88" i="81" s="1"/>
  <c r="G232" i="90"/>
  <c r="J232" i="90" s="1"/>
  <c r="G241" i="90"/>
  <c r="J241" i="90" s="1"/>
  <c r="G249" i="91" s="1"/>
  <c r="J249" i="91" s="1"/>
  <c r="G240" i="90"/>
  <c r="J240" i="90" s="1"/>
  <c r="G230" i="81"/>
  <c r="J230" i="81" s="1"/>
  <c r="G238" i="81"/>
  <c r="J238" i="81" s="1"/>
  <c r="G246" i="82" s="1"/>
  <c r="J246" i="82" s="1"/>
  <c r="G231" i="93"/>
  <c r="J231" i="93" s="1"/>
  <c r="G239" i="93"/>
  <c r="J239" i="93" s="1"/>
  <c r="G252" i="94" s="1"/>
  <c r="J252" i="94" s="1"/>
  <c r="G253" i="81"/>
  <c r="J253" i="81" s="1"/>
  <c r="G259" i="80"/>
  <c r="J259" i="80" s="1"/>
  <c r="G103" i="80"/>
  <c r="J103" i="80" s="1"/>
  <c r="G102" i="80"/>
  <c r="J102" i="80" s="1"/>
  <c r="G10" i="93"/>
  <c r="J10" i="93" s="1"/>
  <c r="G30" i="80"/>
  <c r="J30" i="80" s="1"/>
  <c r="G30" i="81" s="1"/>
  <c r="J30" i="81" s="1"/>
  <c r="G30" i="82" s="1"/>
  <c r="J30" i="82" s="1"/>
  <c r="G183" i="80"/>
  <c r="J183" i="80" s="1"/>
  <c r="G183" i="81" s="1"/>
  <c r="J183" i="81" s="1"/>
  <c r="G183" i="82" s="1"/>
  <c r="J183" i="82" s="1"/>
  <c r="G258" i="80"/>
  <c r="J258" i="80" s="1"/>
  <c r="G258" i="81" s="1"/>
  <c r="J258" i="81" s="1"/>
  <c r="G258" i="82" s="1"/>
  <c r="J258" i="82" s="1"/>
  <c r="G116" i="80"/>
  <c r="J116" i="80" s="1"/>
  <c r="G116" i="81" s="1"/>
  <c r="J116" i="81" s="1"/>
  <c r="G116" i="82" s="1"/>
  <c r="J116" i="82" s="1"/>
  <c r="G120" i="80"/>
  <c r="J120" i="80" s="1"/>
  <c r="G120" i="81" s="1"/>
  <c r="J120" i="81" s="1"/>
  <c r="G120" i="82" s="1"/>
  <c r="J120" i="82" s="1"/>
  <c r="G73" i="80"/>
  <c r="J73" i="80" s="1"/>
  <c r="G73" i="81" s="1"/>
  <c r="J73" i="81" s="1"/>
  <c r="G73" i="82" s="1"/>
  <c r="J73" i="82" s="1"/>
  <c r="G91" i="80"/>
  <c r="J91" i="80" s="1"/>
  <c r="G91" i="81" s="1"/>
  <c r="J91" i="81" s="1"/>
  <c r="G91" i="82" s="1"/>
  <c r="J91" i="82" s="1"/>
  <c r="G176" i="80"/>
  <c r="J176" i="80" s="1"/>
  <c r="G176" i="81" s="1"/>
  <c r="J176" i="81" s="1"/>
  <c r="G176" i="82" s="1"/>
  <c r="J176" i="82" s="1"/>
  <c r="G48" i="80"/>
  <c r="J48" i="80" s="1"/>
  <c r="G48" i="81" s="1"/>
  <c r="J48" i="81" s="1"/>
  <c r="G137" i="80"/>
  <c r="J137" i="80" s="1"/>
  <c r="G137" i="81" s="1"/>
  <c r="J137" i="81" s="1"/>
  <c r="G137" i="82" s="1"/>
  <c r="J137" i="82" s="1"/>
  <c r="G85" i="80"/>
  <c r="J85" i="80" s="1"/>
  <c r="G85" i="81" s="1"/>
  <c r="J85" i="81" s="1"/>
  <c r="G85" i="82" s="1"/>
  <c r="J85" i="82" s="1"/>
  <c r="G92" i="80"/>
  <c r="J92" i="80" s="1"/>
  <c r="G92" i="81" s="1"/>
  <c r="J92" i="81" s="1"/>
  <c r="G92" i="82" s="1"/>
  <c r="J92" i="82" s="1"/>
  <c r="G159" i="80"/>
  <c r="J159" i="80" s="1"/>
  <c r="G159" i="81" s="1"/>
  <c r="J159" i="81" s="1"/>
  <c r="G159" i="82" s="1"/>
  <c r="J159" i="82" s="1"/>
  <c r="G146" i="80"/>
  <c r="J146" i="80" s="1"/>
  <c r="G146" i="81" s="1"/>
  <c r="J146" i="81" s="1"/>
  <c r="G146" i="82" s="1"/>
  <c r="J146" i="82" s="1"/>
  <c r="G228" i="80"/>
  <c r="J228" i="80" s="1"/>
  <c r="G11" i="93"/>
  <c r="J11" i="93" s="1"/>
  <c r="G81" i="80"/>
  <c r="J81" i="80" s="1"/>
  <c r="G81" i="81" s="1"/>
  <c r="J81" i="81" s="1"/>
  <c r="G81" i="82" s="1"/>
  <c r="J81" i="82" s="1"/>
  <c r="G106" i="80"/>
  <c r="J106" i="80" s="1"/>
  <c r="G106" i="81" s="1"/>
  <c r="J106" i="81" s="1"/>
  <c r="G106" i="82" s="1"/>
  <c r="J106" i="82" s="1"/>
  <c r="G97" i="81"/>
  <c r="J97" i="81" s="1"/>
  <c r="G184" i="80"/>
  <c r="J184" i="80" s="1"/>
  <c r="G184" i="81" s="1"/>
  <c r="J184" i="81" s="1"/>
  <c r="G184" i="82" s="1"/>
  <c r="J184" i="82" s="1"/>
  <c r="G59" i="80"/>
  <c r="J59" i="80" s="1"/>
  <c r="G59" i="81" s="1"/>
  <c r="J59" i="81" s="1"/>
  <c r="G59" i="82" s="1"/>
  <c r="J59" i="82" s="1"/>
  <c r="G55" i="80"/>
  <c r="J55" i="80" s="1"/>
  <c r="G55" i="81" s="1"/>
  <c r="J55" i="81" s="1"/>
  <c r="G234" i="80"/>
  <c r="J234" i="80" s="1"/>
  <c r="G247" i="81" s="1"/>
  <c r="J247" i="81" s="1"/>
  <c r="G242" i="82" s="1"/>
  <c r="J242" i="82" s="1"/>
  <c r="G250" i="83" s="1"/>
  <c r="J250" i="83" s="1"/>
  <c r="G132" i="79"/>
  <c r="J132" i="79" s="1"/>
  <c r="G132" i="80" s="1"/>
  <c r="J132" i="80" s="1"/>
  <c r="G132" i="81" s="1"/>
  <c r="J132" i="81" s="1"/>
  <c r="G96" i="79"/>
  <c r="J96" i="79" s="1"/>
  <c r="G161" i="79"/>
  <c r="J161" i="79" s="1"/>
  <c r="G119" i="79"/>
  <c r="J119" i="79" s="1"/>
  <c r="G117" i="80"/>
  <c r="J117" i="80" s="1"/>
  <c r="G117" i="81" s="1"/>
  <c r="J117" i="81" s="1"/>
  <c r="G117" i="82" s="1"/>
  <c r="J117" i="82" s="1"/>
  <c r="G32" i="80"/>
  <c r="J32" i="80" s="1"/>
  <c r="G32" i="81" s="1"/>
  <c r="J32" i="81" s="1"/>
  <c r="G69" i="80"/>
  <c r="J69" i="80" s="1"/>
  <c r="G69" i="81" s="1"/>
  <c r="J69" i="81" s="1"/>
  <c r="G69" i="82" s="1"/>
  <c r="J69" i="82" s="1"/>
  <c r="G223" i="80"/>
  <c r="J223" i="80" s="1"/>
  <c r="G223" i="81" s="1"/>
  <c r="J223" i="81" s="1"/>
  <c r="G223" i="82" s="1"/>
  <c r="J223" i="82" s="1"/>
  <c r="G227" i="80"/>
  <c r="J227" i="80" s="1"/>
  <c r="G167" i="80"/>
  <c r="J167" i="80" s="1"/>
  <c r="G167" i="81" s="1"/>
  <c r="J167" i="81" s="1"/>
  <c r="G167" i="82" s="1"/>
  <c r="J167" i="82" s="1"/>
  <c r="G224" i="80"/>
  <c r="J224" i="80" s="1"/>
  <c r="G224" i="81" s="1"/>
  <c r="J224" i="81" s="1"/>
  <c r="G224" i="82" s="1"/>
  <c r="J224" i="82" s="1"/>
  <c r="G130" i="80"/>
  <c r="J130" i="80" s="1"/>
  <c r="G130" i="81" s="1"/>
  <c r="J130" i="81" s="1"/>
  <c r="G130" i="82" s="1"/>
  <c r="J130" i="82" s="1"/>
  <c r="G107" i="80"/>
  <c r="J107" i="80" s="1"/>
  <c r="G107" i="81" s="1"/>
  <c r="J107" i="81" s="1"/>
  <c r="G107" i="82" s="1"/>
  <c r="J107" i="82" s="1"/>
  <c r="G185" i="80"/>
  <c r="J185" i="80" s="1"/>
  <c r="G185" i="81" s="1"/>
  <c r="J185" i="81" s="1"/>
  <c r="G139" i="80"/>
  <c r="J139" i="80" s="1"/>
  <c r="G139" i="81" s="1"/>
  <c r="J139" i="81" s="1"/>
  <c r="G139" i="82" s="1"/>
  <c r="J139" i="82" s="1"/>
  <c r="G42" i="80"/>
  <c r="J42" i="80" s="1"/>
  <c r="G42" i="81" s="1"/>
  <c r="J42" i="81" s="1"/>
  <c r="G42" i="82" s="1"/>
  <c r="J42" i="82" s="1"/>
  <c r="G68" i="80"/>
  <c r="J68" i="80" s="1"/>
  <c r="G68" i="81" s="1"/>
  <c r="J68" i="81" s="1"/>
  <c r="G68" i="82" s="1"/>
  <c r="J68" i="82" s="1"/>
  <c r="G95" i="80"/>
  <c r="J95" i="80" s="1"/>
  <c r="G95" i="81" s="1"/>
  <c r="J95" i="81" s="1"/>
  <c r="G95" i="82" s="1"/>
  <c r="J95" i="82" s="1"/>
  <c r="G9" i="93"/>
  <c r="J9" i="93" s="1"/>
  <c r="G72" i="80"/>
  <c r="J72" i="80" s="1"/>
  <c r="G72" i="81" s="1"/>
  <c r="J72" i="81" s="1"/>
  <c r="G163" i="80"/>
  <c r="J163" i="80" s="1"/>
  <c r="G163" i="81" s="1"/>
  <c r="J163" i="81" s="1"/>
  <c r="G163" i="82" s="1"/>
  <c r="J163" i="82" s="1"/>
  <c r="G180" i="80"/>
  <c r="J180" i="80" s="1"/>
  <c r="G180" i="81" s="1"/>
  <c r="J180" i="81" s="1"/>
  <c r="G180" i="82" s="1"/>
  <c r="J180" i="82" s="1"/>
  <c r="G222" i="80"/>
  <c r="J222" i="80" s="1"/>
  <c r="G222" i="81" s="1"/>
  <c r="J222" i="81" s="1"/>
  <c r="G222" i="82" s="1"/>
  <c r="J222" i="82" s="1"/>
  <c r="G173" i="80"/>
  <c r="J173" i="80" s="1"/>
  <c r="G233" i="80"/>
  <c r="J233" i="80" s="1"/>
  <c r="G62" i="80"/>
  <c r="J62" i="80" s="1"/>
  <c r="G110" i="80"/>
  <c r="J110" i="80" s="1"/>
  <c r="G110" i="81" s="1"/>
  <c r="J110" i="81" s="1"/>
  <c r="G110" i="82" s="1"/>
  <c r="J110" i="82" s="1"/>
  <c r="G67" i="80"/>
  <c r="J67" i="80" s="1"/>
  <c r="G67" i="81" s="1"/>
  <c r="J67" i="81" s="1"/>
  <c r="G67" i="82" s="1"/>
  <c r="J67" i="82" s="1"/>
  <c r="G133" i="79"/>
  <c r="J133" i="79" s="1"/>
  <c r="G136" i="79"/>
  <c r="J136" i="79" s="1"/>
  <c r="G136" i="80" s="1"/>
  <c r="J136" i="80" s="1"/>
  <c r="G214" i="78"/>
  <c r="J214" i="78" s="1"/>
  <c r="G131" i="78"/>
  <c r="J131" i="78" s="1"/>
  <c r="G135" i="79"/>
  <c r="J135" i="79" s="1"/>
  <c r="G135" i="80" s="1"/>
  <c r="J135" i="80" s="1"/>
  <c r="G135" i="81" s="1"/>
  <c r="J135" i="81" s="1"/>
  <c r="G82" i="80"/>
  <c r="J82" i="80" s="1"/>
  <c r="G248" i="80"/>
  <c r="J248" i="80" s="1"/>
  <c r="G254" i="80"/>
  <c r="J254" i="80" s="1"/>
  <c r="G39" i="93"/>
  <c r="J39" i="93" s="1"/>
  <c r="G193" i="94"/>
  <c r="J193" i="94" s="1"/>
  <c r="G206" i="94"/>
  <c r="J206" i="94" s="1"/>
  <c r="G113" i="94"/>
  <c r="J113" i="94" s="1"/>
  <c r="G147" i="93"/>
  <c r="J147" i="93" s="1"/>
  <c r="G213" i="94"/>
  <c r="J213" i="94" s="1"/>
  <c r="G202" i="93"/>
  <c r="J202" i="93" s="1"/>
  <c r="G127" i="94"/>
  <c r="J127" i="94" s="1"/>
  <c r="G209" i="93"/>
  <c r="J209" i="93" s="1"/>
  <c r="G177" i="94"/>
  <c r="J177" i="94" s="1"/>
  <c r="G153" i="94"/>
  <c r="J153" i="94" s="1"/>
  <c r="G194" i="94"/>
  <c r="J194" i="94" s="1"/>
  <c r="G148" i="94"/>
  <c r="J148" i="94" s="1"/>
  <c r="G204" i="93"/>
  <c r="J204" i="93" s="1"/>
  <c r="G125" i="94"/>
  <c r="J125" i="94" s="1"/>
  <c r="G156" i="93"/>
  <c r="J156" i="93" s="1"/>
  <c r="G84" i="94"/>
  <c r="J84" i="94" s="1"/>
  <c r="G203" i="93"/>
  <c r="J203" i="93" s="1"/>
  <c r="G196" i="93"/>
  <c r="J196" i="93" s="1"/>
  <c r="G205" i="94"/>
  <c r="J205" i="94" s="1"/>
  <c r="G208" i="94"/>
  <c r="J208" i="94" s="1"/>
  <c r="G195" i="93"/>
  <c r="J195" i="93" s="1"/>
  <c r="G210" i="93"/>
  <c r="J210" i="93" s="1"/>
  <c r="G182" i="93"/>
  <c r="J182" i="93" s="1"/>
  <c r="G226" i="94"/>
  <c r="J226" i="94" s="1"/>
  <c r="G212" i="93"/>
  <c r="J212" i="93" s="1"/>
  <c r="G83" i="94"/>
  <c r="J83" i="94" s="1"/>
  <c r="G150" i="93"/>
  <c r="J150" i="93" s="1"/>
  <c r="G181" i="94"/>
  <c r="J181" i="94" s="1"/>
  <c r="G157" i="93"/>
  <c r="J157" i="93" s="1"/>
  <c r="G71" i="90"/>
  <c r="J71" i="90" s="1"/>
  <c r="G198" i="93"/>
  <c r="J198" i="93" s="1"/>
  <c r="G152" i="94"/>
  <c r="J152" i="94" s="1"/>
  <c r="G175" i="90"/>
  <c r="J175" i="90" s="1"/>
  <c r="G151" i="94"/>
  <c r="J151" i="94" s="1"/>
  <c r="G126" i="94"/>
  <c r="J126" i="94" s="1"/>
  <c r="G149" i="93"/>
  <c r="J149" i="93" s="1"/>
  <c r="G70" i="90"/>
  <c r="J70" i="90" s="1"/>
  <c r="G211" i="93"/>
  <c r="J211" i="93" s="1"/>
  <c r="G197" i="93"/>
  <c r="J197" i="93" s="1"/>
  <c r="G155" i="94"/>
  <c r="J155" i="94" s="1"/>
  <c r="G128" i="93"/>
  <c r="J128" i="93" s="1"/>
  <c r="G53" i="82"/>
  <c r="J53" i="82" s="1"/>
  <c r="E53" i="83" s="1"/>
  <c r="G89" i="82"/>
  <c r="J89" i="82" s="1"/>
  <c r="G108" i="82"/>
  <c r="J108" i="82" s="1"/>
  <c r="G142" i="82"/>
  <c r="J142" i="82" s="1"/>
  <c r="G19" i="81"/>
  <c r="J19" i="81" s="1"/>
  <c r="G36" i="82"/>
  <c r="J36" i="82" s="1"/>
  <c r="G43" i="82"/>
  <c r="J43" i="82" s="1"/>
  <c r="G111" i="82"/>
  <c r="J111" i="82" s="1"/>
  <c r="G74" i="82"/>
  <c r="J74" i="82" s="1"/>
  <c r="E74" i="83" s="1"/>
  <c r="G138" i="82"/>
  <c r="J138" i="82" s="1"/>
  <c r="G78" i="82"/>
  <c r="J78" i="82" s="1"/>
  <c r="G225" i="82"/>
  <c r="J225" i="82" s="1"/>
  <c r="G64" i="82"/>
  <c r="J64" i="82" s="1"/>
  <c r="G122" i="81"/>
  <c r="J122" i="81" s="1"/>
  <c r="G57" i="82"/>
  <c r="J57" i="82" s="1"/>
  <c r="E57" i="83" s="1"/>
  <c r="G79" i="82"/>
  <c r="J79" i="82" s="1"/>
  <c r="E79" i="83" s="1"/>
  <c r="G164" i="82"/>
  <c r="J164" i="82" s="1"/>
  <c r="G145" i="82"/>
  <c r="J145" i="82" s="1"/>
  <c r="G166" i="82"/>
  <c r="J166" i="82" s="1"/>
  <c r="G52" i="82"/>
  <c r="J52" i="82" s="1"/>
  <c r="G123" i="82"/>
  <c r="J123" i="82" s="1"/>
  <c r="G80" i="82"/>
  <c r="J80" i="82" s="1"/>
  <c r="E80" i="83" s="1"/>
  <c r="G158" i="82"/>
  <c r="J158" i="82" s="1"/>
  <c r="G22" i="81"/>
  <c r="J22" i="81" s="1"/>
  <c r="E22" i="82" s="1"/>
  <c r="G41" i="82"/>
  <c r="J41" i="82" s="1"/>
  <c r="E41" i="83" s="1"/>
  <c r="G143" i="82"/>
  <c r="J143" i="82" s="1"/>
  <c r="G98" i="82"/>
  <c r="J98" i="82" s="1"/>
  <c r="G61" i="82"/>
  <c r="J61" i="82" s="1"/>
  <c r="G121" i="82"/>
  <c r="J121" i="82" s="1"/>
  <c r="G93" i="82"/>
  <c r="J93" i="82" s="1"/>
  <c r="G118" i="82"/>
  <c r="J118" i="82" s="1"/>
  <c r="G221" i="81"/>
  <c r="J221" i="81" s="1"/>
  <c r="G21" i="81"/>
  <c r="J21" i="81" s="1"/>
  <c r="G44" i="82"/>
  <c r="J44" i="82" s="1"/>
  <c r="G112" i="82"/>
  <c r="J112" i="82" s="1"/>
  <c r="G24" i="81"/>
  <c r="J24" i="81" s="1"/>
  <c r="E24" i="82" s="1"/>
  <c r="G140" i="82"/>
  <c r="J140" i="82" s="1"/>
  <c r="G101" i="82"/>
  <c r="J101" i="82" s="1"/>
  <c r="G58" i="82"/>
  <c r="J58" i="82" s="1"/>
  <c r="G77" i="82"/>
  <c r="J77" i="82" s="1"/>
  <c r="E77" i="83" s="1"/>
  <c r="G25" i="81"/>
  <c r="J25" i="81" s="1"/>
  <c r="G170" i="82"/>
  <c r="J170" i="82" s="1"/>
  <c r="G192" i="82"/>
  <c r="J192" i="82" s="1"/>
  <c r="G115" i="82"/>
  <c r="J115" i="82" s="1"/>
  <c r="E115" i="83" s="1"/>
  <c r="G165" i="81"/>
  <c r="J165" i="81" s="1"/>
  <c r="G37" i="82"/>
  <c r="J37" i="82" s="1"/>
  <c r="G28" i="82"/>
  <c r="J28" i="82" s="1"/>
  <c r="E28" i="83" s="1"/>
  <c r="G168" i="82"/>
  <c r="J168" i="82" s="1"/>
  <c r="G51" i="82"/>
  <c r="J51" i="82" s="1"/>
  <c r="G154" i="82"/>
  <c r="J154" i="82" s="1"/>
  <c r="G20" i="81"/>
  <c r="J20" i="81" s="1"/>
  <c r="G26" i="81"/>
  <c r="J26" i="81" s="1"/>
  <c r="G47" i="82"/>
  <c r="J47" i="82" s="1"/>
  <c r="G162" i="82"/>
  <c r="J162" i="82" s="1"/>
  <c r="G56" i="82"/>
  <c r="J56" i="82" s="1"/>
  <c r="G23" i="81"/>
  <c r="J23" i="81" s="1"/>
  <c r="G49" i="82"/>
  <c r="J49" i="82" s="1"/>
  <c r="E49" i="83" s="1"/>
  <c r="G38" i="81"/>
  <c r="J38" i="81" s="1"/>
  <c r="G99" i="82"/>
  <c r="J99" i="82" s="1"/>
  <c r="E99" i="83" s="1"/>
  <c r="G29" i="82"/>
  <c r="J29" i="82" s="1"/>
  <c r="G171" i="82"/>
  <c r="J171" i="82" s="1"/>
  <c r="G54" i="82"/>
  <c r="J54" i="82" s="1"/>
  <c r="G160" i="82"/>
  <c r="J160" i="82" s="1"/>
  <c r="G179" i="82"/>
  <c r="J179" i="82" s="1"/>
  <c r="G66" i="82"/>
  <c r="J66" i="82" s="1"/>
  <c r="G33" i="82"/>
  <c r="J33" i="82" s="1"/>
  <c r="G27" i="82"/>
  <c r="J27" i="82" s="1"/>
  <c r="G46" i="82"/>
  <c r="J46" i="82" s="1"/>
  <c r="E46" i="83" s="1"/>
  <c r="G50" i="82"/>
  <c r="J50" i="82" s="1"/>
  <c r="E50" i="83" s="1"/>
  <c r="G220" i="82"/>
  <c r="J220" i="82" s="1"/>
  <c r="G40" i="82"/>
  <c r="J40" i="82" s="1"/>
  <c r="E40" i="83" s="1"/>
  <c r="G141" i="82"/>
  <c r="J141" i="82" s="1"/>
  <c r="G65" i="82"/>
  <c r="J65" i="82" s="1"/>
  <c r="G172" i="82"/>
  <c r="J172" i="82" s="1"/>
  <c r="G90" i="82"/>
  <c r="J90" i="82" s="1"/>
  <c r="G31" i="82"/>
  <c r="J31" i="82" s="1"/>
  <c r="E31" i="83" s="1"/>
  <c r="G144" i="82"/>
  <c r="J144" i="82" s="1"/>
  <c r="G7" i="78"/>
  <c r="J7" i="78" s="1"/>
  <c r="G16" i="78"/>
  <c r="J16" i="78" s="1"/>
  <c r="G14" i="78"/>
  <c r="J14" i="78" s="1"/>
  <c r="G17" i="78"/>
  <c r="J17" i="78" s="1"/>
  <c r="G100" i="82"/>
  <c r="J100" i="82" s="1"/>
  <c r="G34" i="82"/>
  <c r="J34" i="82" s="1"/>
  <c r="G215" i="82"/>
  <c r="J215" i="82" s="1"/>
  <c r="G186" i="82"/>
  <c r="J186" i="82" s="1"/>
  <c r="G13" i="78"/>
  <c r="J13" i="78" s="1"/>
  <c r="G256" i="82"/>
  <c r="J256" i="82" s="1"/>
  <c r="G255" i="82"/>
  <c r="J255" i="82" s="1"/>
  <c r="G104" i="82"/>
  <c r="J104" i="82" s="1"/>
  <c r="G191" i="82"/>
  <c r="J191" i="82" s="1"/>
  <c r="G190" i="82"/>
  <c r="J190" i="82" s="1"/>
  <c r="G133" i="80"/>
  <c r="J133" i="80" s="1"/>
  <c r="E133" i="81" s="1"/>
  <c r="J14" i="8"/>
  <c r="G14" i="8"/>
  <c r="J16" i="8"/>
  <c r="G16" i="8"/>
  <c r="J8" i="8"/>
  <c r="G8" i="8"/>
  <c r="J7" i="8"/>
  <c r="G7" i="8"/>
  <c r="J15" i="8"/>
  <c r="G15" i="8"/>
  <c r="J17" i="8"/>
  <c r="G17" i="8"/>
  <c r="J6" i="8"/>
  <c r="G6" i="8"/>
  <c r="J13" i="8"/>
  <c r="G13" i="8"/>
  <c r="Z10" i="8"/>
  <c r="AC10" i="8" s="1"/>
  <c r="Z9" i="8"/>
  <c r="AC9" i="8" s="1"/>
  <c r="Z7" i="8"/>
  <c r="AC7" i="8" s="1"/>
  <c r="Z8" i="8"/>
  <c r="AC8" i="8" s="1"/>
  <c r="Z6" i="8"/>
  <c r="AC6" i="8" s="1"/>
  <c r="N263" i="8"/>
  <c r="F262" i="8" s="1"/>
  <c r="C263" i="8" s="1"/>
  <c r="H264" i="8"/>
  <c r="E12" i="105" l="1"/>
  <c r="G12" i="105" s="1"/>
  <c r="J12" i="105" s="1"/>
  <c r="G245" i="100"/>
  <c r="J245" i="100" s="1"/>
  <c r="E237" i="100"/>
  <c r="G237" i="100" s="1"/>
  <c r="J237" i="100" s="1"/>
  <c r="E229" i="100"/>
  <c r="G229" i="100" s="1"/>
  <c r="J229" i="100" s="1"/>
  <c r="E229" i="101" s="1"/>
  <c r="G229" i="101" s="1"/>
  <c r="J229" i="101" s="1"/>
  <c r="E229" i="102" s="1"/>
  <c r="E185" i="82"/>
  <c r="G185" i="82" s="1"/>
  <c r="J185" i="82" s="1"/>
  <c r="E185" i="83" s="1"/>
  <c r="G185" i="83" s="1"/>
  <c r="J185" i="83" s="1"/>
  <c r="E185" i="84" s="1"/>
  <c r="E72" i="82"/>
  <c r="G72" i="82" s="1"/>
  <c r="J72" i="82" s="1"/>
  <c r="E72" i="83" s="1"/>
  <c r="G72" i="83" s="1"/>
  <c r="J72" i="83" s="1"/>
  <c r="E72" i="84" s="1"/>
  <c r="E55" i="82"/>
  <c r="G55" i="82" s="1"/>
  <c r="J55" i="82" s="1"/>
  <c r="G55" i="83" s="1"/>
  <c r="J55" i="83" s="1"/>
  <c r="E55" i="84" s="1"/>
  <c r="E48" i="82"/>
  <c r="G48" i="82" s="1"/>
  <c r="J48" i="82" s="1"/>
  <c r="E48" i="83" s="1"/>
  <c r="G48" i="83" s="1"/>
  <c r="J48" i="83" s="1"/>
  <c r="E48" i="84" s="1"/>
  <c r="E32" i="82"/>
  <c r="G32" i="82" s="1"/>
  <c r="J32" i="82" s="1"/>
  <c r="E32" i="83" s="1"/>
  <c r="G32" i="83" s="1"/>
  <c r="J32" i="83" s="1"/>
  <c r="E32" i="84" s="1"/>
  <c r="G174" i="81"/>
  <c r="J174" i="81" s="1"/>
  <c r="E173" i="81"/>
  <c r="E62" i="81"/>
  <c r="G62" i="81" s="1"/>
  <c r="J62" i="81" s="1"/>
  <c r="G86" i="81"/>
  <c r="J86" i="81" s="1"/>
  <c r="G87" i="81"/>
  <c r="J87" i="81" s="1"/>
  <c r="G88" i="82" s="1"/>
  <c r="J88" i="82" s="1"/>
  <c r="G231" i="94"/>
  <c r="J231" i="94" s="1"/>
  <c r="G239" i="94"/>
  <c r="J239" i="94" s="1"/>
  <c r="G252" i="95" s="1"/>
  <c r="J252" i="95" s="1"/>
  <c r="G227" i="81"/>
  <c r="J227" i="81" s="1"/>
  <c r="G235" i="81"/>
  <c r="J235" i="81" s="1"/>
  <c r="G243" i="82" s="1"/>
  <c r="J243" i="82" s="1"/>
  <c r="G251" i="83" s="1"/>
  <c r="J251" i="83" s="1"/>
  <c r="G228" i="81"/>
  <c r="J228" i="81" s="1"/>
  <c r="G236" i="81"/>
  <c r="J236" i="81" s="1"/>
  <c r="G244" i="82" s="1"/>
  <c r="J244" i="82" s="1"/>
  <c r="G230" i="82"/>
  <c r="J230" i="82" s="1"/>
  <c r="G238" i="82"/>
  <c r="J238" i="82" s="1"/>
  <c r="G246" i="83" s="1"/>
  <c r="J246" i="83" s="1"/>
  <c r="G232" i="91"/>
  <c r="J232" i="91" s="1"/>
  <c r="G241" i="91"/>
  <c r="J241" i="91" s="1"/>
  <c r="G249" i="92" s="1"/>
  <c r="J249" i="92" s="1"/>
  <c r="G240" i="91"/>
  <c r="J240" i="91" s="1"/>
  <c r="G253" i="82"/>
  <c r="J253" i="82" s="1"/>
  <c r="G259" i="81"/>
  <c r="J259" i="81" s="1"/>
  <c r="G102" i="81"/>
  <c r="J102" i="81" s="1"/>
  <c r="G234" i="81"/>
  <c r="J234" i="81" s="1"/>
  <c r="G96" i="80"/>
  <c r="J96" i="80" s="1"/>
  <c r="G96" i="81" s="1"/>
  <c r="J96" i="81" s="1"/>
  <c r="G96" i="82" s="1"/>
  <c r="J96" i="82" s="1"/>
  <c r="G11" i="94"/>
  <c r="J11" i="94" s="1"/>
  <c r="G119" i="80"/>
  <c r="J119" i="80" s="1"/>
  <c r="G119" i="81" s="1"/>
  <c r="J119" i="81" s="1"/>
  <c r="G119" i="82" s="1"/>
  <c r="J119" i="82" s="1"/>
  <c r="G97" i="82"/>
  <c r="J97" i="82" s="1"/>
  <c r="G97" i="83" s="1"/>
  <c r="J97" i="83" s="1"/>
  <c r="E97" i="84" s="1"/>
  <c r="G10" i="94"/>
  <c r="J10" i="94" s="1"/>
  <c r="G173" i="81"/>
  <c r="J173" i="81" s="1"/>
  <c r="E173" i="82" s="1"/>
  <c r="G161" i="80"/>
  <c r="J161" i="80" s="1"/>
  <c r="G161" i="81" s="1"/>
  <c r="J161" i="81" s="1"/>
  <c r="G161" i="82" s="1"/>
  <c r="J161" i="82" s="1"/>
  <c r="G9" i="94"/>
  <c r="J9" i="94" s="1"/>
  <c r="G214" i="79"/>
  <c r="J214" i="79" s="1"/>
  <c r="G233" i="81"/>
  <c r="J233" i="81" s="1"/>
  <c r="G233" i="82" s="1"/>
  <c r="J233" i="82" s="1"/>
  <c r="G233" i="83" s="1"/>
  <c r="J233" i="83" s="1"/>
  <c r="E233" i="84" s="1"/>
  <c r="G131" i="79"/>
  <c r="J131" i="79" s="1"/>
  <c r="G134" i="79"/>
  <c r="J134" i="79" s="1"/>
  <c r="G254" i="81"/>
  <c r="J254" i="81" s="1"/>
  <c r="G103" i="81"/>
  <c r="J103" i="81" s="1"/>
  <c r="G248" i="81"/>
  <c r="J248" i="81" s="1"/>
  <c r="G82" i="81"/>
  <c r="J82" i="81" s="1"/>
  <c r="G181" i="95"/>
  <c r="J181" i="95" s="1"/>
  <c r="G177" i="95"/>
  <c r="J177" i="95" s="1"/>
  <c r="G197" i="94"/>
  <c r="J197" i="94" s="1"/>
  <c r="G83" i="95"/>
  <c r="J83" i="95" s="1"/>
  <c r="G195" i="94"/>
  <c r="J195" i="94" s="1"/>
  <c r="G209" i="94"/>
  <c r="J209" i="94" s="1"/>
  <c r="G211" i="94"/>
  <c r="J211" i="94" s="1"/>
  <c r="G152" i="95"/>
  <c r="J152" i="95" s="1"/>
  <c r="G208" i="95"/>
  <c r="J208" i="95" s="1"/>
  <c r="G151" i="95"/>
  <c r="J151" i="95" s="1"/>
  <c r="G155" i="95"/>
  <c r="J155" i="95" s="1"/>
  <c r="G150" i="94"/>
  <c r="J150" i="94" s="1"/>
  <c r="G205" i="95"/>
  <c r="J205" i="95" s="1"/>
  <c r="G204" i="94"/>
  <c r="J204" i="94" s="1"/>
  <c r="G113" i="95"/>
  <c r="J113" i="95" s="1"/>
  <c r="G71" i="91"/>
  <c r="J71" i="91" s="1"/>
  <c r="G226" i="95"/>
  <c r="J226" i="95" s="1"/>
  <c r="G148" i="95"/>
  <c r="J148" i="95" s="1"/>
  <c r="G206" i="95"/>
  <c r="J206" i="95" s="1"/>
  <c r="G147" i="94"/>
  <c r="J147" i="94" s="1"/>
  <c r="G198" i="94"/>
  <c r="J198" i="94" s="1"/>
  <c r="G149" i="94"/>
  <c r="J149" i="94" s="1"/>
  <c r="G182" i="94"/>
  <c r="J182" i="94" s="1"/>
  <c r="G194" i="95"/>
  <c r="J194" i="95" s="1"/>
  <c r="G193" i="95"/>
  <c r="J193" i="95" s="1"/>
  <c r="G156" i="94"/>
  <c r="J156" i="94" s="1"/>
  <c r="G126" i="95"/>
  <c r="J126" i="95" s="1"/>
  <c r="G210" i="94"/>
  <c r="J210" i="94" s="1"/>
  <c r="G203" i="94"/>
  <c r="J203" i="94" s="1"/>
  <c r="G202" i="94"/>
  <c r="J202" i="94" s="1"/>
  <c r="G84" i="95"/>
  <c r="J84" i="95" s="1"/>
  <c r="G213" i="95"/>
  <c r="J213" i="95" s="1"/>
  <c r="G128" i="94"/>
  <c r="J128" i="94" s="1"/>
  <c r="G70" i="91"/>
  <c r="J70" i="91" s="1"/>
  <c r="G175" i="91"/>
  <c r="J175" i="91" s="1"/>
  <c r="G157" i="94"/>
  <c r="J157" i="94" s="1"/>
  <c r="G212" i="94"/>
  <c r="J212" i="94" s="1"/>
  <c r="G196" i="94"/>
  <c r="J196" i="94" s="1"/>
  <c r="G125" i="95"/>
  <c r="J125" i="95" s="1"/>
  <c r="G153" i="95"/>
  <c r="J153" i="95" s="1"/>
  <c r="G127" i="95"/>
  <c r="J127" i="95" s="1"/>
  <c r="G39" i="94"/>
  <c r="J39" i="94" s="1"/>
  <c r="G215" i="83"/>
  <c r="J215" i="83" s="1"/>
  <c r="E215" i="84" s="1"/>
  <c r="G171" i="83"/>
  <c r="J171" i="83" s="1"/>
  <c r="E171" i="84" s="1"/>
  <c r="G101" i="83"/>
  <c r="J101" i="83" s="1"/>
  <c r="E101" i="84" s="1"/>
  <c r="G122" i="82"/>
  <c r="J122" i="82" s="1"/>
  <c r="G17" i="79"/>
  <c r="J17" i="79" s="1"/>
  <c r="G144" i="83"/>
  <c r="J144" i="83" s="1"/>
  <c r="E144" i="84" s="1"/>
  <c r="G40" i="83"/>
  <c r="J40" i="83" s="1"/>
  <c r="E40" i="84" s="1"/>
  <c r="G33" i="83"/>
  <c r="J33" i="83" s="1"/>
  <c r="E33" i="84" s="1"/>
  <c r="G29" i="83"/>
  <c r="J29" i="83" s="1"/>
  <c r="E29" i="84" s="1"/>
  <c r="G162" i="83"/>
  <c r="J162" i="83" s="1"/>
  <c r="E162" i="84" s="1"/>
  <c r="G51" i="83"/>
  <c r="J51" i="83" s="1"/>
  <c r="E51" i="84" s="1"/>
  <c r="G192" i="83"/>
  <c r="J192" i="83" s="1"/>
  <c r="E192" i="84" s="1"/>
  <c r="G112" i="83"/>
  <c r="J112" i="83" s="1"/>
  <c r="E112" i="84" s="1"/>
  <c r="G223" i="83"/>
  <c r="J223" i="83" s="1"/>
  <c r="E223" i="84" s="1"/>
  <c r="G120" i="83"/>
  <c r="J120" i="83" s="1"/>
  <c r="E120" i="84" s="1"/>
  <c r="G64" i="83"/>
  <c r="J64" i="83" s="1"/>
  <c r="E64" i="84" s="1"/>
  <c r="G43" i="83"/>
  <c r="J43" i="83" s="1"/>
  <c r="E43" i="84" s="1"/>
  <c r="G116" i="83"/>
  <c r="J116" i="83" s="1"/>
  <c r="E116" i="84" s="1"/>
  <c r="G15" i="79"/>
  <c r="J15" i="79" s="1"/>
  <c r="G92" i="83"/>
  <c r="J92" i="83" s="1"/>
  <c r="E92" i="84" s="1"/>
  <c r="G220" i="83"/>
  <c r="J220" i="83" s="1"/>
  <c r="E220" i="84" s="1"/>
  <c r="G159" i="83"/>
  <c r="J159" i="83" s="1"/>
  <c r="E159" i="84" s="1"/>
  <c r="G99" i="83"/>
  <c r="J99" i="83" s="1"/>
  <c r="E99" i="84" s="1"/>
  <c r="G183" i="83"/>
  <c r="J183" i="83" s="1"/>
  <c r="E183" i="84" s="1"/>
  <c r="G168" i="83"/>
  <c r="J168" i="83" s="1"/>
  <c r="E168" i="84" s="1"/>
  <c r="G170" i="83"/>
  <c r="J170" i="83" s="1"/>
  <c r="E170" i="84" s="1"/>
  <c r="G68" i="83"/>
  <c r="J68" i="83" s="1"/>
  <c r="E68" i="84" s="1"/>
  <c r="G107" i="83"/>
  <c r="J107" i="83" s="1"/>
  <c r="E107" i="84" s="1"/>
  <c r="G221" i="82"/>
  <c r="J221" i="82" s="1"/>
  <c r="G143" i="83"/>
  <c r="J143" i="83" s="1"/>
  <c r="E143" i="84" s="1"/>
  <c r="G123" i="83"/>
  <c r="J123" i="83" s="1"/>
  <c r="E123" i="84" s="1"/>
  <c r="G79" i="83"/>
  <c r="J79" i="83" s="1"/>
  <c r="E79" i="84" s="1"/>
  <c r="G225" i="83"/>
  <c r="J225" i="83" s="1"/>
  <c r="E225" i="84" s="1"/>
  <c r="G36" i="83"/>
  <c r="J36" i="83" s="1"/>
  <c r="E36" i="84" s="1"/>
  <c r="G141" i="83"/>
  <c r="J141" i="83" s="1"/>
  <c r="E141" i="84" s="1"/>
  <c r="G80" i="83"/>
  <c r="J80" i="83" s="1"/>
  <c r="E80" i="84" s="1"/>
  <c r="G222" i="83"/>
  <c r="J222" i="83" s="1"/>
  <c r="E222" i="84" s="1"/>
  <c r="G6" i="79"/>
  <c r="J6" i="79" s="1"/>
  <c r="G50" i="83"/>
  <c r="J50" i="83" s="1"/>
  <c r="E50" i="84" s="1"/>
  <c r="G66" i="83"/>
  <c r="J66" i="83" s="1"/>
  <c r="E66" i="84" s="1"/>
  <c r="G38" i="82"/>
  <c r="J38" i="82" s="1"/>
  <c r="G47" i="83"/>
  <c r="J47" i="83" s="1"/>
  <c r="E47" i="84" s="1"/>
  <c r="G28" i="83"/>
  <c r="J28" i="83" s="1"/>
  <c r="E28" i="84" s="1"/>
  <c r="G25" i="82"/>
  <c r="J25" i="82" s="1"/>
  <c r="G42" i="83"/>
  <c r="J42" i="83" s="1"/>
  <c r="E42" i="84" s="1"/>
  <c r="G44" i="83"/>
  <c r="J44" i="83" s="1"/>
  <c r="E44" i="84" s="1"/>
  <c r="G118" i="83"/>
  <c r="J118" i="83" s="1"/>
  <c r="E118" i="84" s="1"/>
  <c r="G41" i="83"/>
  <c r="J41" i="83" s="1"/>
  <c r="E41" i="84" s="1"/>
  <c r="G52" i="83"/>
  <c r="J52" i="83" s="1"/>
  <c r="E52" i="84" s="1"/>
  <c r="G180" i="83"/>
  <c r="J180" i="83" s="1"/>
  <c r="E180" i="84" s="1"/>
  <c r="G81" i="83"/>
  <c r="J81" i="83" s="1"/>
  <c r="E81" i="84" s="1"/>
  <c r="G27" i="83"/>
  <c r="J27" i="83" s="1"/>
  <c r="E27" i="84" s="1"/>
  <c r="G115" i="83"/>
  <c r="J115" i="83" s="1"/>
  <c r="E115" i="84" s="1"/>
  <c r="G98" i="83"/>
  <c r="J98" i="83" s="1"/>
  <c r="E98" i="84" s="1"/>
  <c r="G111" i="83"/>
  <c r="J111" i="83" s="1"/>
  <c r="E111" i="84" s="1"/>
  <c r="G14" i="79"/>
  <c r="J14" i="79" s="1"/>
  <c r="G179" i="83"/>
  <c r="J179" i="83" s="1"/>
  <c r="E179" i="84" s="1"/>
  <c r="G26" i="82"/>
  <c r="J26" i="82" s="1"/>
  <c r="G140" i="83"/>
  <c r="J140" i="83" s="1"/>
  <c r="E140" i="84" s="1"/>
  <c r="G117" i="83"/>
  <c r="J117" i="83" s="1"/>
  <c r="E117" i="84" s="1"/>
  <c r="G34" i="83"/>
  <c r="J34" i="83" s="1"/>
  <c r="E34" i="84" s="1"/>
  <c r="G8" i="79"/>
  <c r="J8" i="79" s="1"/>
  <c r="G90" i="83"/>
  <c r="J90" i="83" s="1"/>
  <c r="E90" i="84" s="1"/>
  <c r="G160" i="83"/>
  <c r="J160" i="83" s="1"/>
  <c r="E160" i="84" s="1"/>
  <c r="G146" i="83"/>
  <c r="J146" i="83" s="1"/>
  <c r="E146" i="84" s="1"/>
  <c r="G37" i="83"/>
  <c r="J37" i="83" s="1"/>
  <c r="E37" i="84" s="1"/>
  <c r="G77" i="83"/>
  <c r="J77" i="83" s="1"/>
  <c r="E77" i="84" s="1"/>
  <c r="G85" i="83"/>
  <c r="J85" i="83" s="1"/>
  <c r="E85" i="84" s="1"/>
  <c r="G59" i="83"/>
  <c r="J59" i="83" s="1"/>
  <c r="E59" i="84" s="1"/>
  <c r="G73" i="83"/>
  <c r="J73" i="83" s="1"/>
  <c r="E73" i="84" s="1"/>
  <c r="G158" i="83"/>
  <c r="J158" i="83" s="1"/>
  <c r="E158" i="84" s="1"/>
  <c r="G130" i="83"/>
  <c r="J130" i="83" s="1"/>
  <c r="E130" i="84" s="1"/>
  <c r="G57" i="83"/>
  <c r="J57" i="83" s="1"/>
  <c r="E57" i="84" s="1"/>
  <c r="G78" i="83"/>
  <c r="J78" i="83" s="1"/>
  <c r="E78" i="84" s="1"/>
  <c r="G142" i="83"/>
  <c r="J142" i="83" s="1"/>
  <c r="E142" i="84" s="1"/>
  <c r="G163" i="83"/>
  <c r="J163" i="83" s="1"/>
  <c r="E163" i="84" s="1"/>
  <c r="G176" i="83"/>
  <c r="J176" i="83" s="1"/>
  <c r="E176" i="84" s="1"/>
  <c r="G164" i="83"/>
  <c r="J164" i="83" s="1"/>
  <c r="E164" i="84" s="1"/>
  <c r="G69" i="83"/>
  <c r="J69" i="83" s="1"/>
  <c r="E69" i="84" s="1"/>
  <c r="G49" i="83"/>
  <c r="J49" i="83" s="1"/>
  <c r="E49" i="84" s="1"/>
  <c r="G93" i="83"/>
  <c r="J93" i="83" s="1"/>
  <c r="E93" i="84" s="1"/>
  <c r="G22" i="82"/>
  <c r="J22" i="82" s="1"/>
  <c r="E22" i="83" s="1"/>
  <c r="G19" i="82"/>
  <c r="J19" i="82" s="1"/>
  <c r="G100" i="83"/>
  <c r="J100" i="83" s="1"/>
  <c r="E100" i="84" s="1"/>
  <c r="G16" i="79"/>
  <c r="J16" i="79" s="1"/>
  <c r="G172" i="83"/>
  <c r="J172" i="83" s="1"/>
  <c r="E172" i="84" s="1"/>
  <c r="G137" i="83"/>
  <c r="J137" i="83" s="1"/>
  <c r="E137" i="84" s="1"/>
  <c r="G23" i="82"/>
  <c r="J23" i="82" s="1"/>
  <c r="E23" i="83" s="1"/>
  <c r="G20" i="82"/>
  <c r="J20" i="82" s="1"/>
  <c r="G224" i="83"/>
  <c r="J224" i="83" s="1"/>
  <c r="E224" i="84" s="1"/>
  <c r="G58" i="83"/>
  <c r="J58" i="83" s="1"/>
  <c r="E58" i="84" s="1"/>
  <c r="G106" i="83"/>
  <c r="J106" i="83" s="1"/>
  <c r="E106" i="84" s="1"/>
  <c r="G67" i="83"/>
  <c r="J67" i="83" s="1"/>
  <c r="E67" i="84" s="1"/>
  <c r="G121" i="83"/>
  <c r="J121" i="83" s="1"/>
  <c r="E121" i="84" s="1"/>
  <c r="G91" i="83"/>
  <c r="J91" i="83" s="1"/>
  <c r="E91" i="84" s="1"/>
  <c r="G166" i="83"/>
  <c r="J166" i="83" s="1"/>
  <c r="E166" i="84" s="1"/>
  <c r="G110" i="83"/>
  <c r="J110" i="83" s="1"/>
  <c r="E110" i="84" s="1"/>
  <c r="G138" i="83"/>
  <c r="J138" i="83" s="1"/>
  <c r="E138" i="84" s="1"/>
  <c r="G108" i="83"/>
  <c r="J108" i="83" s="1"/>
  <c r="E108" i="84" s="1"/>
  <c r="G7" i="79"/>
  <c r="J7" i="79" s="1"/>
  <c r="G154" i="83"/>
  <c r="J154" i="83" s="1"/>
  <c r="E154" i="84" s="1"/>
  <c r="G21" i="82"/>
  <c r="J21" i="82" s="1"/>
  <c r="E21" i="83" s="1"/>
  <c r="G53" i="83"/>
  <c r="J53" i="83" s="1"/>
  <c r="E53" i="84" s="1"/>
  <c r="G13" i="79"/>
  <c r="J13" i="79" s="1"/>
  <c r="G31" i="83"/>
  <c r="J31" i="83" s="1"/>
  <c r="E31" i="84" s="1"/>
  <c r="G139" i="83"/>
  <c r="J139" i="83" s="1"/>
  <c r="E139" i="84" s="1"/>
  <c r="G30" i="83"/>
  <c r="J30" i="83" s="1"/>
  <c r="E30" i="84" s="1"/>
  <c r="G18" i="79"/>
  <c r="J18" i="79" s="1"/>
  <c r="G65" i="83"/>
  <c r="J65" i="83" s="1"/>
  <c r="E65" i="84" s="1"/>
  <c r="G46" i="83"/>
  <c r="J46" i="83" s="1"/>
  <c r="E46" i="84" s="1"/>
  <c r="G54" i="83"/>
  <c r="J54" i="83" s="1"/>
  <c r="E54" i="84" s="1"/>
  <c r="G56" i="83"/>
  <c r="J56" i="83" s="1"/>
  <c r="E56" i="84" s="1"/>
  <c r="G167" i="83"/>
  <c r="J167" i="83" s="1"/>
  <c r="E167" i="84" s="1"/>
  <c r="G165" i="82"/>
  <c r="J165" i="82" s="1"/>
  <c r="G95" i="83"/>
  <c r="J95" i="83" s="1"/>
  <c r="E95" i="84" s="1"/>
  <c r="G24" i="82"/>
  <c r="J24" i="82" s="1"/>
  <c r="E24" i="83" s="1"/>
  <c r="G61" i="83"/>
  <c r="J61" i="83" s="1"/>
  <c r="E61" i="84" s="1"/>
  <c r="G184" i="83"/>
  <c r="J184" i="83" s="1"/>
  <c r="E184" i="84" s="1"/>
  <c r="G145" i="83"/>
  <c r="J145" i="83" s="1"/>
  <c r="E145" i="84" s="1"/>
  <c r="G74" i="83"/>
  <c r="J74" i="83" s="1"/>
  <c r="E74" i="84" s="1"/>
  <c r="G89" i="83"/>
  <c r="J89" i="83" s="1"/>
  <c r="E89" i="84" s="1"/>
  <c r="G186" i="83"/>
  <c r="J186" i="83" s="1"/>
  <c r="E186" i="84" s="1"/>
  <c r="G256" i="83"/>
  <c r="J256" i="83" s="1"/>
  <c r="G255" i="83"/>
  <c r="J255" i="83" s="1"/>
  <c r="G104" i="83"/>
  <c r="J104" i="83" s="1"/>
  <c r="E104" i="84" s="1"/>
  <c r="G258" i="83"/>
  <c r="J258" i="83" s="1"/>
  <c r="G191" i="83"/>
  <c r="J191" i="83" s="1"/>
  <c r="E191" i="84" s="1"/>
  <c r="G190" i="83"/>
  <c r="J190" i="83" s="1"/>
  <c r="E190" i="84" s="1"/>
  <c r="G133" i="81"/>
  <c r="J133" i="81" s="1"/>
  <c r="E133" i="82" s="1"/>
  <c r="G136" i="81"/>
  <c r="J136" i="81" s="1"/>
  <c r="G132" i="82"/>
  <c r="J132" i="82" s="1"/>
  <c r="G135" i="82"/>
  <c r="J135" i="82" s="1"/>
  <c r="R36" i="8"/>
  <c r="M264" i="8"/>
  <c r="E12" i="106" l="1"/>
  <c r="G12" i="106" s="1"/>
  <c r="J12" i="106" s="1"/>
  <c r="E12" i="107" s="1"/>
  <c r="G12" i="107" s="1"/>
  <c r="J12" i="107" s="1"/>
  <c r="G245" i="101"/>
  <c r="J245" i="101" s="1"/>
  <c r="E245" i="102" s="1"/>
  <c r="E237" i="101"/>
  <c r="G237" i="101" s="1"/>
  <c r="J237" i="101" s="1"/>
  <c r="E62" i="82"/>
  <c r="G62" i="82" s="1"/>
  <c r="J62" i="82" s="1"/>
  <c r="E62" i="83" s="1"/>
  <c r="G62" i="83" s="1"/>
  <c r="J62" i="83" s="1"/>
  <c r="E62" i="84" s="1"/>
  <c r="G86" i="82"/>
  <c r="J86" i="82" s="1"/>
  <c r="G87" i="82"/>
  <c r="J87" i="82" s="1"/>
  <c r="G88" i="83" s="1"/>
  <c r="J88" i="83" s="1"/>
  <c r="E88" i="84" s="1"/>
  <c r="G228" i="82"/>
  <c r="J228" i="82" s="1"/>
  <c r="G236" i="82"/>
  <c r="J236" i="82" s="1"/>
  <c r="G244" i="83" s="1"/>
  <c r="J244" i="83" s="1"/>
  <c r="G229" i="102"/>
  <c r="J229" i="102" s="1"/>
  <c r="E229" i="103" s="1"/>
  <c r="G232" i="92"/>
  <c r="J232" i="92" s="1"/>
  <c r="G241" i="92"/>
  <c r="J241" i="92" s="1"/>
  <c r="G249" i="93" s="1"/>
  <c r="J249" i="93" s="1"/>
  <c r="G240" i="92"/>
  <c r="J240" i="92" s="1"/>
  <c r="G227" i="82"/>
  <c r="J227" i="82" s="1"/>
  <c r="G235" i="82"/>
  <c r="J235" i="82" s="1"/>
  <c r="G243" i="83" s="1"/>
  <c r="J243" i="83" s="1"/>
  <c r="G251" i="84" s="1"/>
  <c r="J251" i="84" s="1"/>
  <c r="G234" i="82"/>
  <c r="J234" i="82" s="1"/>
  <c r="G247" i="82"/>
  <c r="J247" i="82" s="1"/>
  <c r="G242" i="83" s="1"/>
  <c r="J242" i="83" s="1"/>
  <c r="G250" i="84" s="1"/>
  <c r="J250" i="84" s="1"/>
  <c r="G230" i="83"/>
  <c r="J230" i="83" s="1"/>
  <c r="E230" i="84" s="1"/>
  <c r="G238" i="83"/>
  <c r="J238" i="83" s="1"/>
  <c r="G231" i="95"/>
  <c r="J231" i="95" s="1"/>
  <c r="G239" i="96" s="1"/>
  <c r="J239" i="96" s="1"/>
  <c r="G239" i="95"/>
  <c r="J239" i="95" s="1"/>
  <c r="G252" i="96" s="1"/>
  <c r="J252" i="96" s="1"/>
  <c r="E252" i="97" s="1"/>
  <c r="G253" i="83"/>
  <c r="J253" i="83" s="1"/>
  <c r="G259" i="82"/>
  <c r="J259" i="82" s="1"/>
  <c r="G173" i="82"/>
  <c r="J173" i="82" s="1"/>
  <c r="E173" i="83" s="1"/>
  <c r="G174" i="82"/>
  <c r="J174" i="82" s="1"/>
  <c r="G103" i="82"/>
  <c r="J103" i="82" s="1"/>
  <c r="G102" i="82"/>
  <c r="J102" i="82" s="1"/>
  <c r="G83" i="96"/>
  <c r="J83" i="96" s="1"/>
  <c r="G126" i="96"/>
  <c r="J126" i="96" s="1"/>
  <c r="G206" i="96"/>
  <c r="J206" i="96" s="1"/>
  <c r="G155" i="96"/>
  <c r="J155" i="96" s="1"/>
  <c r="G127" i="96"/>
  <c r="J127" i="96" s="1"/>
  <c r="G148" i="96"/>
  <c r="J148" i="96" s="1"/>
  <c r="G151" i="96"/>
  <c r="J151" i="96" s="1"/>
  <c r="G177" i="96"/>
  <c r="J177" i="96" s="1"/>
  <c r="G153" i="96"/>
  <c r="J153" i="96" s="1"/>
  <c r="G193" i="96"/>
  <c r="J193" i="96" s="1"/>
  <c r="G226" i="96"/>
  <c r="J226" i="96" s="1"/>
  <c r="G208" i="96"/>
  <c r="J208" i="96" s="1"/>
  <c r="G181" i="96"/>
  <c r="J181" i="96" s="1"/>
  <c r="G205" i="96"/>
  <c r="J205" i="96" s="1"/>
  <c r="G125" i="96"/>
  <c r="J125" i="96" s="1"/>
  <c r="G213" i="96"/>
  <c r="J213" i="96" s="1"/>
  <c r="G194" i="96"/>
  <c r="J194" i="96" s="1"/>
  <c r="G152" i="96"/>
  <c r="J152" i="96" s="1"/>
  <c r="G84" i="96"/>
  <c r="J84" i="96" s="1"/>
  <c r="G113" i="96"/>
  <c r="J113" i="96" s="1"/>
  <c r="G10" i="95"/>
  <c r="J10" i="95" s="1"/>
  <c r="G214" i="80"/>
  <c r="J214" i="80" s="1"/>
  <c r="G214" i="81" s="1"/>
  <c r="J214" i="81" s="1"/>
  <c r="G214" i="82" s="1"/>
  <c r="J214" i="82" s="1"/>
  <c r="G9" i="95"/>
  <c r="J9" i="95" s="1"/>
  <c r="G11" i="95"/>
  <c r="J11" i="95" s="1"/>
  <c r="G248" i="82"/>
  <c r="J248" i="82" s="1"/>
  <c r="G82" i="82"/>
  <c r="J82" i="82" s="1"/>
  <c r="G254" i="82"/>
  <c r="J254" i="82" s="1"/>
  <c r="G131" i="80"/>
  <c r="J131" i="80" s="1"/>
  <c r="G134" i="80"/>
  <c r="J134" i="80" s="1"/>
  <c r="E134" i="81" s="1"/>
  <c r="G157" i="95"/>
  <c r="J157" i="95" s="1"/>
  <c r="G147" i="95"/>
  <c r="J147" i="95" s="1"/>
  <c r="G71" i="92"/>
  <c r="J71" i="92" s="1"/>
  <c r="G156" i="95"/>
  <c r="J156" i="95" s="1"/>
  <c r="G202" i="95"/>
  <c r="J202" i="95" s="1"/>
  <c r="G204" i="95"/>
  <c r="J204" i="95" s="1"/>
  <c r="G70" i="92"/>
  <c r="J70" i="92" s="1"/>
  <c r="G39" i="95"/>
  <c r="J39" i="95" s="1"/>
  <c r="G210" i="95"/>
  <c r="J210" i="95" s="1"/>
  <c r="G150" i="95"/>
  <c r="J150" i="95" s="1"/>
  <c r="G149" i="95"/>
  <c r="J149" i="95" s="1"/>
  <c r="G209" i="95"/>
  <c r="J209" i="95" s="1"/>
  <c r="G182" i="95"/>
  <c r="J182" i="95" s="1"/>
  <c r="G211" i="95"/>
  <c r="J211" i="95" s="1"/>
  <c r="G197" i="95"/>
  <c r="J197" i="95" s="1"/>
  <c r="G196" i="95"/>
  <c r="J196" i="95" s="1"/>
  <c r="G97" i="84"/>
  <c r="J97" i="84" s="1"/>
  <c r="E97" i="85" s="1"/>
  <c r="G175" i="92"/>
  <c r="J175" i="92" s="1"/>
  <c r="G212" i="95"/>
  <c r="J212" i="95" s="1"/>
  <c r="G128" i="95"/>
  <c r="J128" i="95" s="1"/>
  <c r="G203" i="95"/>
  <c r="J203" i="95" s="1"/>
  <c r="G198" i="95"/>
  <c r="G198" i="96" s="1"/>
  <c r="J198" i="96" s="1"/>
  <c r="E198" i="97" s="1"/>
  <c r="G195" i="95"/>
  <c r="J195" i="95" s="1"/>
  <c r="G20" i="83"/>
  <c r="J20" i="83" s="1"/>
  <c r="E20" i="84" s="1"/>
  <c r="G221" i="83"/>
  <c r="J221" i="83" s="1"/>
  <c r="E221" i="84" s="1"/>
  <c r="G18" i="80"/>
  <c r="J18" i="80" s="1"/>
  <c r="G49" i="84"/>
  <c r="J49" i="84" s="1"/>
  <c r="E49" i="85" s="1"/>
  <c r="G57" i="84"/>
  <c r="J57" i="84" s="1"/>
  <c r="E57" i="85" s="1"/>
  <c r="G25" i="83"/>
  <c r="J25" i="83" s="1"/>
  <c r="E25" i="84" s="1"/>
  <c r="G53" i="84"/>
  <c r="J53" i="84" s="1"/>
  <c r="E53" i="85" s="1"/>
  <c r="G41" i="84"/>
  <c r="J41" i="84" s="1"/>
  <c r="E41" i="85" s="1"/>
  <c r="G43" i="84"/>
  <c r="J43" i="84" s="1"/>
  <c r="E43" i="85" s="1"/>
  <c r="G122" i="83"/>
  <c r="J122" i="83" s="1"/>
  <c r="E122" i="84" s="1"/>
  <c r="G15" i="80"/>
  <c r="J15" i="80" s="1"/>
  <c r="G119" i="83"/>
  <c r="J119" i="83" s="1"/>
  <c r="E119" i="84" s="1"/>
  <c r="G33" i="84"/>
  <c r="J33" i="84" s="1"/>
  <c r="E33" i="85" s="1"/>
  <c r="G31" i="84"/>
  <c r="J31" i="84" s="1"/>
  <c r="E31" i="85" s="1"/>
  <c r="G48" i="84"/>
  <c r="J48" i="84" s="1"/>
  <c r="E48" i="85" s="1"/>
  <c r="G96" i="83"/>
  <c r="J96" i="83" s="1"/>
  <c r="E96" i="84" s="1"/>
  <c r="G58" i="84"/>
  <c r="J58" i="84" s="1"/>
  <c r="E58" i="85" s="1"/>
  <c r="G34" i="84"/>
  <c r="J34" i="84" s="1"/>
  <c r="E34" i="85" s="1"/>
  <c r="G44" i="84"/>
  <c r="J44" i="84" s="1"/>
  <c r="E44" i="85" s="1"/>
  <c r="G55" i="84"/>
  <c r="J55" i="84" s="1"/>
  <c r="E55" i="85" s="1"/>
  <c r="G54" i="84"/>
  <c r="J54" i="84" s="1"/>
  <c r="E54" i="85" s="1"/>
  <c r="G47" i="84"/>
  <c r="J47" i="84" s="1"/>
  <c r="E47" i="85" s="1"/>
  <c r="G59" i="84"/>
  <c r="J59" i="84" s="1"/>
  <c r="E59" i="85" s="1"/>
  <c r="G24" i="83"/>
  <c r="J24" i="83" s="1"/>
  <c r="E24" i="84" s="1"/>
  <c r="G56" i="84"/>
  <c r="J56" i="84" s="1"/>
  <c r="E56" i="85" s="1"/>
  <c r="G21" i="83"/>
  <c r="J21" i="83" s="1"/>
  <c r="E21" i="84" s="1"/>
  <c r="G19" i="83"/>
  <c r="J19" i="83" s="1"/>
  <c r="E19" i="84" s="1"/>
  <c r="G161" i="83"/>
  <c r="J161" i="83" s="1"/>
  <c r="E161" i="84" s="1"/>
  <c r="G8" i="80"/>
  <c r="J8" i="80" s="1"/>
  <c r="G26" i="83"/>
  <c r="J26" i="83" s="1"/>
  <c r="E26" i="84" s="1"/>
  <c r="G28" i="84"/>
  <c r="J28" i="84" s="1"/>
  <c r="E28" i="85" s="1"/>
  <c r="G50" i="84"/>
  <c r="J50" i="84" s="1"/>
  <c r="E50" i="85" s="1"/>
  <c r="G51" i="84"/>
  <c r="J51" i="84" s="1"/>
  <c r="E51" i="85" s="1"/>
  <c r="G40" i="84"/>
  <c r="J40" i="84" s="1"/>
  <c r="E40" i="85" s="1"/>
  <c r="G186" i="84"/>
  <c r="J186" i="84" s="1"/>
  <c r="E186" i="85" s="1"/>
  <c r="G165" i="83"/>
  <c r="J165" i="83" s="1"/>
  <c r="E165" i="84" s="1"/>
  <c r="G46" i="84"/>
  <c r="J46" i="84" s="1"/>
  <c r="E46" i="85" s="1"/>
  <c r="G30" i="84"/>
  <c r="J30" i="84" s="1"/>
  <c r="E30" i="85" s="1"/>
  <c r="G13" i="80"/>
  <c r="J13" i="80" s="1"/>
  <c r="G7" i="80"/>
  <c r="J7" i="80" s="1"/>
  <c r="E7" i="81" s="1"/>
  <c r="G23" i="83"/>
  <c r="J23" i="83" s="1"/>
  <c r="E23" i="84" s="1"/>
  <c r="G16" i="80"/>
  <c r="J16" i="80" s="1"/>
  <c r="G22" i="83"/>
  <c r="J22" i="83" s="1"/>
  <c r="E22" i="84" s="1"/>
  <c r="G37" i="84"/>
  <c r="J37" i="84" s="1"/>
  <c r="E37" i="85" s="1"/>
  <c r="G14" i="80"/>
  <c r="J14" i="80" s="1"/>
  <c r="G27" i="84"/>
  <c r="J27" i="84" s="1"/>
  <c r="E27" i="85" s="1"/>
  <c r="G52" i="84"/>
  <c r="J52" i="84" s="1"/>
  <c r="E52" i="85" s="1"/>
  <c r="G42" i="84"/>
  <c r="J42" i="84" s="1"/>
  <c r="E42" i="85" s="1"/>
  <c r="G38" i="83"/>
  <c r="J38" i="83" s="1"/>
  <c r="E38" i="84" s="1"/>
  <c r="G6" i="80"/>
  <c r="J6" i="80" s="1"/>
  <c r="E6" i="81" s="1"/>
  <c r="G36" i="84"/>
  <c r="J36" i="84" s="1"/>
  <c r="E36" i="85" s="1"/>
  <c r="G32" i="84"/>
  <c r="J32" i="84" s="1"/>
  <c r="E32" i="85" s="1"/>
  <c r="G29" i="84"/>
  <c r="J29" i="84" s="1"/>
  <c r="E29" i="85" s="1"/>
  <c r="G17" i="80"/>
  <c r="J17" i="80" s="1"/>
  <c r="G258" i="84"/>
  <c r="J258" i="84" s="1"/>
  <c r="G255" i="84"/>
  <c r="J255" i="84" s="1"/>
  <c r="G104" i="84"/>
  <c r="J104" i="84" s="1"/>
  <c r="E104" i="85" s="1"/>
  <c r="G233" i="84"/>
  <c r="J233" i="84" s="1"/>
  <c r="E233" i="85" s="1"/>
  <c r="G256" i="84"/>
  <c r="J256" i="84" s="1"/>
  <c r="G191" i="84"/>
  <c r="J191" i="84" s="1"/>
  <c r="E191" i="85" s="1"/>
  <c r="G190" i="84"/>
  <c r="J190" i="84" s="1"/>
  <c r="E190" i="85" s="1"/>
  <c r="G132" i="83"/>
  <c r="J132" i="83" s="1"/>
  <c r="E132" i="84" s="1"/>
  <c r="G135" i="83"/>
  <c r="J135" i="83" s="1"/>
  <c r="E135" i="84" s="1"/>
  <c r="G133" i="82"/>
  <c r="J133" i="82" s="1"/>
  <c r="E133" i="83" s="1"/>
  <c r="G136" i="82"/>
  <c r="J136" i="82" s="1"/>
  <c r="E152" i="97" l="1"/>
  <c r="G152" i="97" s="1"/>
  <c r="J152" i="97" s="1"/>
  <c r="E152" i="98" s="1"/>
  <c r="G152" i="98" s="1"/>
  <c r="J152" i="98" s="1"/>
  <c r="E152" i="99" s="1"/>
  <c r="G83" i="97"/>
  <c r="J83" i="97" s="1"/>
  <c r="E83" i="98" s="1"/>
  <c r="G83" i="98" s="1"/>
  <c r="J83" i="98" s="1"/>
  <c r="E83" i="99" s="1"/>
  <c r="E113" i="97"/>
  <c r="G113" i="97" s="1"/>
  <c r="J113" i="97" s="1"/>
  <c r="E113" i="98" s="1"/>
  <c r="G113" i="98" s="1"/>
  <c r="J113" i="98" s="1"/>
  <c r="E113" i="99" s="1"/>
  <c r="E208" i="97"/>
  <c r="G208" i="97" s="1"/>
  <c r="J208" i="97" s="1"/>
  <c r="E208" i="98" s="1"/>
  <c r="G208" i="98" s="1"/>
  <c r="J208" i="98" s="1"/>
  <c r="E208" i="99" s="1"/>
  <c r="E155" i="97"/>
  <c r="G155" i="97" s="1"/>
  <c r="J155" i="97" s="1"/>
  <c r="E155" i="98" s="1"/>
  <c r="G155" i="98" s="1"/>
  <c r="J155" i="98" s="1"/>
  <c r="E155" i="99" s="1"/>
  <c r="E193" i="97"/>
  <c r="G193" i="97" s="1"/>
  <c r="J193" i="97" s="1"/>
  <c r="E193" i="98" s="1"/>
  <c r="G193" i="98" s="1"/>
  <c r="J193" i="98" s="1"/>
  <c r="E193" i="99" s="1"/>
  <c r="E153" i="97"/>
  <c r="G153" i="97" s="1"/>
  <c r="J153" i="97" s="1"/>
  <c r="E153" i="98" s="1"/>
  <c r="G153" i="98" s="1"/>
  <c r="J153" i="98" s="1"/>
  <c r="E153" i="99" s="1"/>
  <c r="E181" i="97"/>
  <c r="G181" i="97" s="1"/>
  <c r="J181" i="97" s="1"/>
  <c r="E181" i="98" s="1"/>
  <c r="G181" i="98" s="1"/>
  <c r="J181" i="98" s="1"/>
  <c r="E181" i="99" s="1"/>
  <c r="E127" i="97"/>
  <c r="G127" i="97" s="1"/>
  <c r="J127" i="97" s="1"/>
  <c r="E127" i="98" s="1"/>
  <c r="G127" i="98" s="1"/>
  <c r="J127" i="98" s="1"/>
  <c r="E127" i="99" s="1"/>
  <c r="G84" i="97"/>
  <c r="J84" i="97" s="1"/>
  <c r="G84" i="98" s="1"/>
  <c r="J84" i="98" s="1"/>
  <c r="E84" i="99" s="1"/>
  <c r="E226" i="97"/>
  <c r="G226" i="97" s="1"/>
  <c r="J226" i="97" s="1"/>
  <c r="E226" i="98" s="1"/>
  <c r="G226" i="98" s="1"/>
  <c r="J226" i="98" s="1"/>
  <c r="E226" i="99" s="1"/>
  <c r="E206" i="97"/>
  <c r="G206" i="97" s="1"/>
  <c r="J206" i="97" s="1"/>
  <c r="E206" i="98" s="1"/>
  <c r="G206" i="98" s="1"/>
  <c r="J206" i="98" s="1"/>
  <c r="E206" i="99" s="1"/>
  <c r="E126" i="97"/>
  <c r="G126" i="97" s="1"/>
  <c r="J126" i="97" s="1"/>
  <c r="E126" i="98" s="1"/>
  <c r="G126" i="98" s="1"/>
  <c r="J126" i="98" s="1"/>
  <c r="E126" i="99" s="1"/>
  <c r="E194" i="97"/>
  <c r="G194" i="97" s="1"/>
  <c r="J194" i="97" s="1"/>
  <c r="E194" i="98" s="1"/>
  <c r="G194" i="98" s="1"/>
  <c r="J194" i="98" s="1"/>
  <c r="E194" i="99" s="1"/>
  <c r="G245" i="102"/>
  <c r="J245" i="102" s="1"/>
  <c r="E245" i="103" s="1"/>
  <c r="E237" i="102"/>
  <c r="G237" i="102" s="1"/>
  <c r="J237" i="102" s="1"/>
  <c r="E125" i="97"/>
  <c r="G125" i="97" s="1"/>
  <c r="J125" i="97" s="1"/>
  <c r="E125" i="98" s="1"/>
  <c r="G125" i="98" s="1"/>
  <c r="J125" i="98" s="1"/>
  <c r="E125" i="99" s="1"/>
  <c r="E151" i="97"/>
  <c r="G151" i="97" s="1"/>
  <c r="J151" i="97" s="1"/>
  <c r="E151" i="98" s="1"/>
  <c r="G151" i="98" s="1"/>
  <c r="J151" i="98" s="1"/>
  <c r="E151" i="99" s="1"/>
  <c r="G252" i="97"/>
  <c r="J252" i="97" s="1"/>
  <c r="E252" i="98" s="1"/>
  <c r="E239" i="97"/>
  <c r="E213" i="97"/>
  <c r="G213" i="97" s="1"/>
  <c r="J213" i="97" s="1"/>
  <c r="E213" i="98" s="1"/>
  <c r="G213" i="98" s="1"/>
  <c r="J213" i="98" s="1"/>
  <c r="E213" i="99" s="1"/>
  <c r="E177" i="97"/>
  <c r="G177" i="97" s="1"/>
  <c r="J177" i="97" s="1"/>
  <c r="E177" i="98" s="1"/>
  <c r="G177" i="98" s="1"/>
  <c r="J177" i="98" s="1"/>
  <c r="E177" i="99" s="1"/>
  <c r="E205" i="97"/>
  <c r="G205" i="97" s="1"/>
  <c r="J205" i="97" s="1"/>
  <c r="E205" i="98" s="1"/>
  <c r="G205" i="98" s="1"/>
  <c r="J205" i="98" s="1"/>
  <c r="E205" i="99" s="1"/>
  <c r="E148" i="97"/>
  <c r="G148" i="97" s="1"/>
  <c r="J148" i="97" s="1"/>
  <c r="E148" i="98" s="1"/>
  <c r="G148" i="98" s="1"/>
  <c r="J148" i="98" s="1"/>
  <c r="E148" i="99" s="1"/>
  <c r="G246" i="84"/>
  <c r="J246" i="84" s="1"/>
  <c r="E238" i="84"/>
  <c r="G238" i="84" s="1"/>
  <c r="J238" i="84" s="1"/>
  <c r="G86" i="83"/>
  <c r="J86" i="83" s="1"/>
  <c r="E86" i="84" s="1"/>
  <c r="G87" i="83"/>
  <c r="J87" i="83" s="1"/>
  <c r="G231" i="96"/>
  <c r="J231" i="96" s="1"/>
  <c r="G227" i="83"/>
  <c r="J227" i="83" s="1"/>
  <c r="E227" i="84" s="1"/>
  <c r="G235" i="83"/>
  <c r="J235" i="83" s="1"/>
  <c r="G232" i="93"/>
  <c r="J232" i="93" s="1"/>
  <c r="G241" i="93"/>
  <c r="J241" i="93" s="1"/>
  <c r="G249" i="94" s="1"/>
  <c r="J249" i="94" s="1"/>
  <c r="G240" i="93"/>
  <c r="J240" i="93" s="1"/>
  <c r="G230" i="84"/>
  <c r="J230" i="84" s="1"/>
  <c r="G234" i="83"/>
  <c r="J234" i="83" s="1"/>
  <c r="E234" i="84" s="1"/>
  <c r="G247" i="83"/>
  <c r="J247" i="83" s="1"/>
  <c r="G242" i="84" s="1"/>
  <c r="J242" i="84" s="1"/>
  <c r="G250" i="85" s="1"/>
  <c r="J250" i="85" s="1"/>
  <c r="G229" i="103"/>
  <c r="J229" i="103" s="1"/>
  <c r="E229" i="104" s="1"/>
  <c r="G228" i="83"/>
  <c r="J228" i="83" s="1"/>
  <c r="E228" i="84" s="1"/>
  <c r="G236" i="83"/>
  <c r="J236" i="83" s="1"/>
  <c r="G253" i="84"/>
  <c r="J253" i="84" s="1"/>
  <c r="G259" i="83"/>
  <c r="J259" i="83" s="1"/>
  <c r="G173" i="83"/>
  <c r="J173" i="83" s="1"/>
  <c r="E173" i="84" s="1"/>
  <c r="G174" i="83"/>
  <c r="J174" i="83" s="1"/>
  <c r="E174" i="84" s="1"/>
  <c r="G103" i="83"/>
  <c r="J103" i="83" s="1"/>
  <c r="E103" i="84" s="1"/>
  <c r="G102" i="83"/>
  <c r="J102" i="83" s="1"/>
  <c r="E102" i="84" s="1"/>
  <c r="G9" i="96"/>
  <c r="J9" i="96" s="1"/>
  <c r="G10" i="96"/>
  <c r="J10" i="96" s="1"/>
  <c r="G203" i="96"/>
  <c r="J203" i="96" s="1"/>
  <c r="G128" i="96"/>
  <c r="J128" i="96" s="1"/>
  <c r="G202" i="96"/>
  <c r="J202" i="96" s="1"/>
  <c r="G212" i="96"/>
  <c r="J212" i="96" s="1"/>
  <c r="G149" i="96"/>
  <c r="J149" i="96" s="1"/>
  <c r="G156" i="96"/>
  <c r="J156" i="96" s="1"/>
  <c r="G209" i="96"/>
  <c r="J209" i="96" s="1"/>
  <c r="G182" i="96"/>
  <c r="J182" i="96" s="1"/>
  <c r="G147" i="96"/>
  <c r="J147" i="96" s="1"/>
  <c r="G196" i="96"/>
  <c r="J196" i="96" s="1"/>
  <c r="G210" i="96"/>
  <c r="J210" i="96" s="1"/>
  <c r="G157" i="96"/>
  <c r="J157" i="96" s="1"/>
  <c r="G150" i="96"/>
  <c r="J150" i="96" s="1"/>
  <c r="G195" i="96"/>
  <c r="J195" i="96" s="1"/>
  <c r="G197" i="96"/>
  <c r="J197" i="96" s="1"/>
  <c r="G39" i="96"/>
  <c r="J39" i="96" s="1"/>
  <c r="G204" i="96"/>
  <c r="J204" i="96" s="1"/>
  <c r="G11" i="96"/>
  <c r="J11" i="96" s="1"/>
  <c r="G211" i="96"/>
  <c r="J211" i="96" s="1"/>
  <c r="G198" i="97"/>
  <c r="J198" i="97" s="1"/>
  <c r="E198" i="98" s="1"/>
  <c r="G97" i="85"/>
  <c r="J97" i="85" s="1"/>
  <c r="G131" i="81"/>
  <c r="J131" i="81" s="1"/>
  <c r="G134" i="81"/>
  <c r="J134" i="81" s="1"/>
  <c r="E134" i="82" s="1"/>
  <c r="G254" i="83"/>
  <c r="J254" i="83" s="1"/>
  <c r="G248" i="83"/>
  <c r="J248" i="83" s="1"/>
  <c r="G82" i="83"/>
  <c r="J82" i="83" s="1"/>
  <c r="E82" i="84" s="1"/>
  <c r="G108" i="84"/>
  <c r="J108" i="84" s="1"/>
  <c r="E108" i="85" s="1"/>
  <c r="G120" i="84"/>
  <c r="J120" i="84" s="1"/>
  <c r="E120" i="85" s="1"/>
  <c r="G74" i="84"/>
  <c r="J74" i="84" s="1"/>
  <c r="E74" i="85" s="1"/>
  <c r="G145" i="84"/>
  <c r="J145" i="84" s="1"/>
  <c r="E145" i="85" s="1"/>
  <c r="G67" i="84"/>
  <c r="J67" i="84" s="1"/>
  <c r="E67" i="85" s="1"/>
  <c r="G176" i="84"/>
  <c r="J176" i="84" s="1"/>
  <c r="E176" i="85" s="1"/>
  <c r="G92" i="84"/>
  <c r="J92" i="84" s="1"/>
  <c r="E92" i="85" s="1"/>
  <c r="G81" i="84"/>
  <c r="J81" i="84" s="1"/>
  <c r="E81" i="85" s="1"/>
  <c r="G163" i="84"/>
  <c r="J163" i="84" s="1"/>
  <c r="E163" i="85" s="1"/>
  <c r="G192" i="84"/>
  <c r="J192" i="84" s="1"/>
  <c r="E192" i="85" s="1"/>
  <c r="G112" i="84"/>
  <c r="J112" i="84" s="1"/>
  <c r="E112" i="85" s="1"/>
  <c r="G220" i="84"/>
  <c r="J220" i="84" s="1"/>
  <c r="E220" i="85" s="1"/>
  <c r="G185" i="84"/>
  <c r="J185" i="84" s="1"/>
  <c r="E185" i="85" s="1"/>
  <c r="G184" i="84"/>
  <c r="J184" i="84" s="1"/>
  <c r="E184" i="85" s="1"/>
  <c r="G159" i="84"/>
  <c r="J159" i="84" s="1"/>
  <c r="E159" i="85" s="1"/>
  <c r="G69" i="84"/>
  <c r="J69" i="84" s="1"/>
  <c r="E69" i="85" s="1"/>
  <c r="G183" i="84"/>
  <c r="J183" i="84" s="1"/>
  <c r="E183" i="85" s="1"/>
  <c r="G98" i="84"/>
  <c r="J98" i="84" s="1"/>
  <c r="E98" i="85" s="1"/>
  <c r="G168" i="84"/>
  <c r="J168" i="84" s="1"/>
  <c r="E168" i="85" s="1"/>
  <c r="G68" i="84"/>
  <c r="J68" i="84" s="1"/>
  <c r="E68" i="85" s="1"/>
  <c r="G222" i="84"/>
  <c r="J222" i="84" s="1"/>
  <c r="E222" i="85" s="1"/>
  <c r="G89" i="84"/>
  <c r="J89" i="84" s="1"/>
  <c r="E89" i="85" s="1"/>
  <c r="G162" i="84"/>
  <c r="J162" i="84" s="1"/>
  <c r="E162" i="85" s="1"/>
  <c r="G61" i="84"/>
  <c r="J61" i="84" s="1"/>
  <c r="E61" i="85" s="1"/>
  <c r="G166" i="84"/>
  <c r="J166" i="84" s="1"/>
  <c r="E166" i="85" s="1"/>
  <c r="G123" i="84"/>
  <c r="J123" i="84" s="1"/>
  <c r="E123" i="85" s="1"/>
  <c r="G70" i="93"/>
  <c r="J70" i="93" s="1"/>
  <c r="G71" i="93"/>
  <c r="J71" i="93" s="1"/>
  <c r="G106" i="84"/>
  <c r="J106" i="84" s="1"/>
  <c r="E106" i="85" s="1"/>
  <c r="G223" i="84"/>
  <c r="J223" i="84" s="1"/>
  <c r="E223" i="85" s="1"/>
  <c r="G121" i="84"/>
  <c r="J121" i="84" s="1"/>
  <c r="E121" i="85" s="1"/>
  <c r="G91" i="84"/>
  <c r="J91" i="84" s="1"/>
  <c r="E91" i="85" s="1"/>
  <c r="G118" i="84"/>
  <c r="J118" i="84" s="1"/>
  <c r="E118" i="85" s="1"/>
  <c r="G175" i="93"/>
  <c r="J175" i="93" s="1"/>
  <c r="G215" i="84"/>
  <c r="J215" i="84" s="1"/>
  <c r="E215" i="85" s="1"/>
  <c r="G143" i="84"/>
  <c r="J143" i="84" s="1"/>
  <c r="E143" i="85" s="1"/>
  <c r="G117" i="84"/>
  <c r="J117" i="84" s="1"/>
  <c r="E117" i="85" s="1"/>
  <c r="G101" i="84"/>
  <c r="J101" i="84" s="1"/>
  <c r="E101" i="85" s="1"/>
  <c r="G79" i="84"/>
  <c r="J79" i="84" s="1"/>
  <c r="E79" i="85" s="1"/>
  <c r="G62" i="84"/>
  <c r="J62" i="84" s="1"/>
  <c r="E62" i="85" s="1"/>
  <c r="G111" i="84"/>
  <c r="J111" i="84" s="1"/>
  <c r="E111" i="85" s="1"/>
  <c r="G172" i="84"/>
  <c r="J172" i="84" s="1"/>
  <c r="E172" i="85" s="1"/>
  <c r="G100" i="84"/>
  <c r="J100" i="84" s="1"/>
  <c r="E100" i="85" s="1"/>
  <c r="G85" i="84"/>
  <c r="J85" i="84" s="1"/>
  <c r="E85" i="85" s="1"/>
  <c r="G64" i="84"/>
  <c r="J64" i="84" s="1"/>
  <c r="E64" i="85" s="1"/>
  <c r="G65" i="84"/>
  <c r="J65" i="84" s="1"/>
  <c r="E65" i="85" s="1"/>
  <c r="G116" i="84"/>
  <c r="J116" i="84" s="1"/>
  <c r="E116" i="85" s="1"/>
  <c r="G170" i="84"/>
  <c r="J170" i="84" s="1"/>
  <c r="E170" i="85" s="1"/>
  <c r="G66" i="84"/>
  <c r="J66" i="84" s="1"/>
  <c r="E66" i="85" s="1"/>
  <c r="G158" i="84"/>
  <c r="J158" i="84" s="1"/>
  <c r="E158" i="85" s="1"/>
  <c r="G179" i="84"/>
  <c r="J179" i="84" s="1"/>
  <c r="E179" i="85" s="1"/>
  <c r="G225" i="84"/>
  <c r="J225" i="84" s="1"/>
  <c r="E225" i="85" s="1"/>
  <c r="G140" i="84"/>
  <c r="J140" i="84" s="1"/>
  <c r="E140" i="85" s="1"/>
  <c r="G72" i="84"/>
  <c r="J72" i="84" s="1"/>
  <c r="E72" i="85" s="1"/>
  <c r="G80" i="84"/>
  <c r="J80" i="84" s="1"/>
  <c r="E80" i="85" s="1"/>
  <c r="G137" i="84"/>
  <c r="J137" i="84" s="1"/>
  <c r="E137" i="85" s="1"/>
  <c r="G164" i="84"/>
  <c r="J164" i="84" s="1"/>
  <c r="E164" i="85" s="1"/>
  <c r="G154" i="84"/>
  <c r="J154" i="84" s="1"/>
  <c r="E154" i="85" s="1"/>
  <c r="G144" i="84"/>
  <c r="J144" i="84" s="1"/>
  <c r="E144" i="85" s="1"/>
  <c r="G90" i="84"/>
  <c r="J90" i="84" s="1"/>
  <c r="E90" i="85" s="1"/>
  <c r="G115" i="84"/>
  <c r="J115" i="84" s="1"/>
  <c r="E115" i="85" s="1"/>
  <c r="G167" i="84"/>
  <c r="J167" i="84" s="1"/>
  <c r="E167" i="85" s="1"/>
  <c r="G73" i="84"/>
  <c r="J73" i="84" s="1"/>
  <c r="E73" i="85" s="1"/>
  <c r="G78" i="84"/>
  <c r="J78" i="84" s="1"/>
  <c r="E78" i="85" s="1"/>
  <c r="G130" i="84"/>
  <c r="J130" i="84" s="1"/>
  <c r="E130" i="85" s="1"/>
  <c r="G138" i="84"/>
  <c r="J138" i="84" s="1"/>
  <c r="E138" i="85" s="1"/>
  <c r="G141" i="84"/>
  <c r="J141" i="84" s="1"/>
  <c r="E141" i="85" s="1"/>
  <c r="G107" i="84"/>
  <c r="J107" i="84" s="1"/>
  <c r="E107" i="85" s="1"/>
  <c r="G139" i="84"/>
  <c r="J139" i="84" s="1"/>
  <c r="E139" i="85" s="1"/>
  <c r="G142" i="84"/>
  <c r="J142" i="84" s="1"/>
  <c r="E142" i="85" s="1"/>
  <c r="G99" i="84"/>
  <c r="J99" i="84" s="1"/>
  <c r="E99" i="85" s="1"/>
  <c r="G146" i="84"/>
  <c r="J146" i="84" s="1"/>
  <c r="E146" i="85" s="1"/>
  <c r="G224" i="84"/>
  <c r="J224" i="84" s="1"/>
  <c r="E224" i="85" s="1"/>
  <c r="G93" i="84"/>
  <c r="J93" i="84" s="1"/>
  <c r="E93" i="85" s="1"/>
  <c r="G171" i="84"/>
  <c r="J171" i="84" s="1"/>
  <c r="E171" i="85" s="1"/>
  <c r="G95" i="84"/>
  <c r="J95" i="84" s="1"/>
  <c r="E95" i="85" s="1"/>
  <c r="G180" i="84"/>
  <c r="J180" i="84" s="1"/>
  <c r="E180" i="85" s="1"/>
  <c r="G110" i="84"/>
  <c r="J110" i="84" s="1"/>
  <c r="E110" i="85" s="1"/>
  <c r="G77" i="84"/>
  <c r="J77" i="84" s="1"/>
  <c r="E77" i="85" s="1"/>
  <c r="G160" i="84"/>
  <c r="J160" i="84" s="1"/>
  <c r="E160" i="85" s="1"/>
  <c r="G54" i="85"/>
  <c r="J54" i="85" s="1"/>
  <c r="E54" i="86" s="1"/>
  <c r="G48" i="85"/>
  <c r="J48" i="85" s="1"/>
  <c r="E48" i="86" s="1"/>
  <c r="G36" i="85"/>
  <c r="J36" i="85" s="1"/>
  <c r="E36" i="86" s="1"/>
  <c r="G23" i="84"/>
  <c r="J23" i="84" s="1"/>
  <c r="E23" i="85" s="1"/>
  <c r="G34" i="85"/>
  <c r="J34" i="85" s="1"/>
  <c r="E34" i="86" s="1"/>
  <c r="G214" i="83"/>
  <c r="J214" i="83" s="1"/>
  <c r="E214" i="84" s="1"/>
  <c r="G52" i="85"/>
  <c r="J52" i="85" s="1"/>
  <c r="E52" i="86" s="1"/>
  <c r="G13" i="81"/>
  <c r="J13" i="81" s="1"/>
  <c r="G19" i="84"/>
  <c r="J19" i="84" s="1"/>
  <c r="E19" i="85" s="1"/>
  <c r="G32" i="85"/>
  <c r="J32" i="85" s="1"/>
  <c r="E32" i="86" s="1"/>
  <c r="G14" i="81"/>
  <c r="J14" i="81" s="1"/>
  <c r="G46" i="85"/>
  <c r="J46" i="85" s="1"/>
  <c r="E46" i="86" s="1"/>
  <c r="G26" i="84"/>
  <c r="J26" i="84" s="1"/>
  <c r="E26" i="85" s="1"/>
  <c r="G56" i="85"/>
  <c r="J56" i="85" s="1"/>
  <c r="E56" i="86" s="1"/>
  <c r="G22" i="84"/>
  <c r="J22" i="84" s="1"/>
  <c r="E22" i="85" s="1"/>
  <c r="G40" i="85"/>
  <c r="J40" i="85" s="1"/>
  <c r="E40" i="86" s="1"/>
  <c r="G57" i="85"/>
  <c r="J57" i="85" s="1"/>
  <c r="E57" i="86" s="1"/>
  <c r="G17" i="81"/>
  <c r="J17" i="81" s="1"/>
  <c r="G28" i="85"/>
  <c r="J28" i="85" s="1"/>
  <c r="E28" i="86" s="1"/>
  <c r="G47" i="85"/>
  <c r="J47" i="85" s="1"/>
  <c r="E47" i="86" s="1"/>
  <c r="G33" i="85"/>
  <c r="J33" i="85" s="1"/>
  <c r="E33" i="86" s="1"/>
  <c r="G6" i="81"/>
  <c r="J6" i="81" s="1"/>
  <c r="E6" i="82" s="1"/>
  <c r="G21" i="84"/>
  <c r="J21" i="84" s="1"/>
  <c r="E21" i="85" s="1"/>
  <c r="G24" i="84"/>
  <c r="J24" i="84" s="1"/>
  <c r="E24" i="85" s="1"/>
  <c r="G55" i="85"/>
  <c r="J55" i="85" s="1"/>
  <c r="E55" i="86" s="1"/>
  <c r="G58" i="85"/>
  <c r="J58" i="85" s="1"/>
  <c r="E58" i="86" s="1"/>
  <c r="G31" i="85"/>
  <c r="J31" i="85" s="1"/>
  <c r="E31" i="86" s="1"/>
  <c r="G15" i="81"/>
  <c r="J15" i="81" s="1"/>
  <c r="G41" i="85"/>
  <c r="J41" i="85" s="1"/>
  <c r="E41" i="86" s="1"/>
  <c r="G53" i="85"/>
  <c r="J53" i="85" s="1"/>
  <c r="E53" i="86" s="1"/>
  <c r="G25" i="84"/>
  <c r="J25" i="84" s="1"/>
  <c r="E25" i="85" s="1"/>
  <c r="G18" i="81"/>
  <c r="J18" i="81" s="1"/>
  <c r="G29" i="85"/>
  <c r="J29" i="85" s="1"/>
  <c r="E29" i="86" s="1"/>
  <c r="G27" i="85"/>
  <c r="J27" i="85" s="1"/>
  <c r="E27" i="86" s="1"/>
  <c r="G37" i="85"/>
  <c r="J37" i="85" s="1"/>
  <c r="E37" i="86" s="1"/>
  <c r="G30" i="85"/>
  <c r="J30" i="85" s="1"/>
  <c r="E30" i="86" s="1"/>
  <c r="G8" i="81"/>
  <c r="J8" i="81" s="1"/>
  <c r="G186" i="85"/>
  <c r="J186" i="85" s="1"/>
  <c r="E186" i="86" s="1"/>
  <c r="G42" i="85"/>
  <c r="J42" i="85" s="1"/>
  <c r="E42" i="86" s="1"/>
  <c r="G16" i="81"/>
  <c r="J16" i="81" s="1"/>
  <c r="G7" i="81"/>
  <c r="J7" i="81" s="1"/>
  <c r="E7" i="82" s="1"/>
  <c r="G51" i="85"/>
  <c r="J51" i="85" s="1"/>
  <c r="E51" i="86" s="1"/>
  <c r="G50" i="85"/>
  <c r="J50" i="85" s="1"/>
  <c r="E50" i="86" s="1"/>
  <c r="G59" i="85"/>
  <c r="J59" i="85" s="1"/>
  <c r="E59" i="86" s="1"/>
  <c r="G44" i="85"/>
  <c r="J44" i="85" s="1"/>
  <c r="E44" i="86" s="1"/>
  <c r="G43" i="85"/>
  <c r="J43" i="85" s="1"/>
  <c r="E43" i="86" s="1"/>
  <c r="G49" i="85"/>
  <c r="J49" i="85" s="1"/>
  <c r="E49" i="86" s="1"/>
  <c r="G20" i="84"/>
  <c r="J20" i="84" s="1"/>
  <c r="E20" i="85" s="1"/>
  <c r="G233" i="85"/>
  <c r="J233" i="85" s="1"/>
  <c r="E233" i="86" s="1"/>
  <c r="G255" i="85"/>
  <c r="J255" i="85" s="1"/>
  <c r="G104" i="85"/>
  <c r="J104" i="85" s="1"/>
  <c r="E104" i="86" s="1"/>
  <c r="G256" i="85"/>
  <c r="J256" i="85" s="1"/>
  <c r="G258" i="85"/>
  <c r="J258" i="85" s="1"/>
  <c r="G191" i="85"/>
  <c r="J191" i="85" s="1"/>
  <c r="E191" i="86" s="1"/>
  <c r="G190" i="85"/>
  <c r="J190" i="85" s="1"/>
  <c r="E190" i="86" s="1"/>
  <c r="G133" i="83"/>
  <c r="J133" i="83" s="1"/>
  <c r="E133" i="84" s="1"/>
  <c r="G136" i="83"/>
  <c r="J136" i="83" s="1"/>
  <c r="E136" i="84" s="1"/>
  <c r="G132" i="84"/>
  <c r="J132" i="84" s="1"/>
  <c r="E132" i="85" s="1"/>
  <c r="G135" i="84"/>
  <c r="J135" i="84" s="1"/>
  <c r="E135" i="85" s="1"/>
  <c r="Z36" i="8"/>
  <c r="E204" i="97" l="1"/>
  <c r="G204" i="97" s="1"/>
  <c r="J204" i="97" s="1"/>
  <c r="E204" i="98" s="1"/>
  <c r="G204" i="98" s="1"/>
  <c r="J204" i="98" s="1"/>
  <c r="E204" i="99" s="1"/>
  <c r="E147" i="97"/>
  <c r="G147" i="97" s="1"/>
  <c r="J147" i="97" s="1"/>
  <c r="E147" i="98" s="1"/>
  <c r="G147" i="98" s="1"/>
  <c r="J147" i="98" s="1"/>
  <c r="E147" i="99" s="1"/>
  <c r="E203" i="97"/>
  <c r="G203" i="97" s="1"/>
  <c r="J203" i="97" s="1"/>
  <c r="E203" i="98" s="1"/>
  <c r="G203" i="98" s="1"/>
  <c r="J203" i="98" s="1"/>
  <c r="E203" i="99" s="1"/>
  <c r="G245" i="103"/>
  <c r="J245" i="103" s="1"/>
  <c r="E237" i="103"/>
  <c r="G237" i="103" s="1"/>
  <c r="J237" i="103" s="1"/>
  <c r="E202" i="97"/>
  <c r="G202" i="97" s="1"/>
  <c r="J202" i="97" s="1"/>
  <c r="E202" i="98" s="1"/>
  <c r="G202" i="98" s="1"/>
  <c r="J202" i="98" s="1"/>
  <c r="E202" i="99" s="1"/>
  <c r="E39" i="97"/>
  <c r="G39" i="97" s="1"/>
  <c r="J39" i="97" s="1"/>
  <c r="E39" i="98" s="1"/>
  <c r="G39" i="98" s="1"/>
  <c r="J39" i="98" s="1"/>
  <c r="E39" i="99" s="1"/>
  <c r="G182" i="97"/>
  <c r="J182" i="97" s="1"/>
  <c r="E182" i="98" s="1"/>
  <c r="G182" i="98" s="1"/>
  <c r="J182" i="98" s="1"/>
  <c r="E182" i="99" s="1"/>
  <c r="E182" i="97"/>
  <c r="E10" i="97"/>
  <c r="G10" i="97" s="1"/>
  <c r="J10" i="97" s="1"/>
  <c r="E10" i="98" s="1"/>
  <c r="G10" i="98" s="1"/>
  <c r="J10" i="98" s="1"/>
  <c r="E10" i="99" s="1"/>
  <c r="E211" i="97"/>
  <c r="G211" i="97" s="1"/>
  <c r="J211" i="97" s="1"/>
  <c r="E211" i="98" s="1"/>
  <c r="G211" i="98" s="1"/>
  <c r="J211" i="98" s="1"/>
  <c r="E211" i="99" s="1"/>
  <c r="E128" i="97"/>
  <c r="G128" i="97" s="1"/>
  <c r="J128" i="97" s="1"/>
  <c r="E128" i="98" s="1"/>
  <c r="G128" i="98" s="1"/>
  <c r="J128" i="98" s="1"/>
  <c r="E128" i="99" s="1"/>
  <c r="E197" i="97"/>
  <c r="G197" i="97" s="1"/>
  <c r="J197" i="97" s="1"/>
  <c r="E197" i="98" s="1"/>
  <c r="G197" i="98" s="1"/>
  <c r="J197" i="98" s="1"/>
  <c r="E197" i="99" s="1"/>
  <c r="E209" i="97"/>
  <c r="G209" i="97" s="1"/>
  <c r="J209" i="97" s="1"/>
  <c r="E9" i="97"/>
  <c r="G9" i="97" s="1"/>
  <c r="J9" i="97" s="1"/>
  <c r="E9" i="98" s="1"/>
  <c r="G9" i="98" s="1"/>
  <c r="J9" i="98" s="1"/>
  <c r="E9" i="99" s="1"/>
  <c r="E195" i="97"/>
  <c r="G195" i="97" s="1"/>
  <c r="J195" i="97" s="1"/>
  <c r="G195" i="98" s="1"/>
  <c r="J195" i="98" s="1"/>
  <c r="E195" i="99" s="1"/>
  <c r="E156" i="97"/>
  <c r="G156" i="97" s="1"/>
  <c r="J156" i="97" s="1"/>
  <c r="E156" i="98" s="1"/>
  <c r="G156" i="98" s="1"/>
  <c r="J156" i="98" s="1"/>
  <c r="E156" i="99" s="1"/>
  <c r="E196" i="97"/>
  <c r="G196" i="97" s="1"/>
  <c r="J196" i="97" s="1"/>
  <c r="E196" i="98" s="1"/>
  <c r="G196" i="98" s="1"/>
  <c r="J196" i="98" s="1"/>
  <c r="E196" i="99" s="1"/>
  <c r="E150" i="97"/>
  <c r="G150" i="97" s="1"/>
  <c r="J150" i="97" s="1"/>
  <c r="E150" i="98" s="1"/>
  <c r="G150" i="98" s="1"/>
  <c r="J150" i="98" s="1"/>
  <c r="E150" i="99" s="1"/>
  <c r="E149" i="97"/>
  <c r="G149" i="97" s="1"/>
  <c r="J149" i="97" s="1"/>
  <c r="E149" i="98" s="1"/>
  <c r="G149" i="98" s="1"/>
  <c r="J149" i="98" s="1"/>
  <c r="E149" i="99" s="1"/>
  <c r="E210" i="97"/>
  <c r="G210" i="97" s="1"/>
  <c r="J210" i="97" s="1"/>
  <c r="E210" i="98" s="1"/>
  <c r="G210" i="98" s="1"/>
  <c r="J210" i="98" s="1"/>
  <c r="E210" i="99" s="1"/>
  <c r="G11" i="97"/>
  <c r="J11" i="97" s="1"/>
  <c r="E11" i="98" s="1"/>
  <c r="G11" i="98" s="1"/>
  <c r="J11" i="98" s="1"/>
  <c r="E11" i="99" s="1"/>
  <c r="E157" i="97"/>
  <c r="G157" i="97" s="1"/>
  <c r="J157" i="97" s="1"/>
  <c r="E157" i="98" s="1"/>
  <c r="G157" i="98" s="1"/>
  <c r="J157" i="98" s="1"/>
  <c r="E157" i="99" s="1"/>
  <c r="E212" i="97"/>
  <c r="G212" i="97" s="1"/>
  <c r="J212" i="97" s="1"/>
  <c r="E212" i="98" s="1"/>
  <c r="G212" i="98" s="1"/>
  <c r="J212" i="98" s="1"/>
  <c r="E212" i="99" s="1"/>
  <c r="E231" i="97"/>
  <c r="G231" i="97" s="1"/>
  <c r="J231" i="97" s="1"/>
  <c r="E231" i="98" s="1"/>
  <c r="G231" i="98" s="1"/>
  <c r="J231" i="98" s="1"/>
  <c r="G243" i="84"/>
  <c r="J243" i="84" s="1"/>
  <c r="G251" i="85" s="1"/>
  <c r="J251" i="85" s="1"/>
  <c r="E235" i="84"/>
  <c r="G246" i="85"/>
  <c r="J246" i="85" s="1"/>
  <c r="E238" i="85"/>
  <c r="G238" i="85" s="1"/>
  <c r="J238" i="85" s="1"/>
  <c r="G88" i="84"/>
  <c r="J88" i="84" s="1"/>
  <c r="E88" i="85" s="1"/>
  <c r="E87" i="84"/>
  <c r="G87" i="84" s="1"/>
  <c r="J87" i="84" s="1"/>
  <c r="E97" i="86"/>
  <c r="G97" i="86" s="1"/>
  <c r="J97" i="86" s="1"/>
  <c r="E97" i="87" s="1"/>
  <c r="G97" i="87" s="1"/>
  <c r="J97" i="87" s="1"/>
  <c r="E230" i="85"/>
  <c r="G230" i="85" s="1"/>
  <c r="J230" i="85" s="1"/>
  <c r="E230" i="86" s="1"/>
  <c r="G244" i="84"/>
  <c r="J244" i="84" s="1"/>
  <c r="E236" i="84"/>
  <c r="G236" i="84" s="1"/>
  <c r="J236" i="84" s="1"/>
  <c r="G86" i="84"/>
  <c r="J86" i="84" s="1"/>
  <c r="G239" i="97"/>
  <c r="J239" i="97" s="1"/>
  <c r="G228" i="84"/>
  <c r="J228" i="84" s="1"/>
  <c r="G232" i="94"/>
  <c r="J232" i="94" s="1"/>
  <c r="G241" i="94"/>
  <c r="J241" i="94" s="1"/>
  <c r="G249" i="95" s="1"/>
  <c r="J249" i="95" s="1"/>
  <c r="G240" i="94"/>
  <c r="J240" i="94" s="1"/>
  <c r="G229" i="104"/>
  <c r="J229" i="104" s="1"/>
  <c r="E229" i="105" s="1"/>
  <c r="G234" i="84"/>
  <c r="J234" i="84" s="1"/>
  <c r="E234" i="85" s="1"/>
  <c r="G247" i="84"/>
  <c r="J247" i="84" s="1"/>
  <c r="G242" i="85" s="1"/>
  <c r="J242" i="85" s="1"/>
  <c r="G250" i="86" s="1"/>
  <c r="J250" i="86" s="1"/>
  <c r="G227" i="84"/>
  <c r="J227" i="84" s="1"/>
  <c r="G235" i="84"/>
  <c r="J235" i="84" s="1"/>
  <c r="G253" i="85"/>
  <c r="J253" i="85" s="1"/>
  <c r="G259" i="84"/>
  <c r="J259" i="84" s="1"/>
  <c r="G173" i="84"/>
  <c r="J173" i="84" s="1"/>
  <c r="E173" i="85" s="1"/>
  <c r="G174" i="84"/>
  <c r="J174" i="84" s="1"/>
  <c r="E174" i="85" s="1"/>
  <c r="G103" i="84"/>
  <c r="J103" i="84" s="1"/>
  <c r="E103" i="85" s="1"/>
  <c r="G102" i="84"/>
  <c r="J102" i="84" s="1"/>
  <c r="E102" i="85" s="1"/>
  <c r="G177" i="99"/>
  <c r="J177" i="99" s="1"/>
  <c r="G125" i="99"/>
  <c r="J125" i="99" s="1"/>
  <c r="G206" i="99"/>
  <c r="J206" i="99" s="1"/>
  <c r="G127" i="99"/>
  <c r="J127" i="99" s="1"/>
  <c r="G83" i="99"/>
  <c r="J83" i="99" s="1"/>
  <c r="G153" i="99"/>
  <c r="J153" i="99" s="1"/>
  <c r="G181" i="99"/>
  <c r="J181" i="99" s="1"/>
  <c r="G84" i="99"/>
  <c r="J84" i="99" s="1"/>
  <c r="G226" i="99"/>
  <c r="J226" i="99" s="1"/>
  <c r="G148" i="99"/>
  <c r="J148" i="99" s="1"/>
  <c r="G213" i="99"/>
  <c r="J213" i="99" s="1"/>
  <c r="G155" i="99"/>
  <c r="J155" i="99" s="1"/>
  <c r="G151" i="99"/>
  <c r="J151" i="99" s="1"/>
  <c r="G152" i="99"/>
  <c r="J152" i="99" s="1"/>
  <c r="G208" i="99"/>
  <c r="J208" i="99" s="1"/>
  <c r="G113" i="99"/>
  <c r="J113" i="99" s="1"/>
  <c r="G193" i="99"/>
  <c r="J193" i="99" s="1"/>
  <c r="G205" i="99"/>
  <c r="J205" i="99" s="1"/>
  <c r="G194" i="99"/>
  <c r="J194" i="99" s="1"/>
  <c r="G126" i="99"/>
  <c r="J126" i="99" s="1"/>
  <c r="G198" i="98"/>
  <c r="J198" i="98" s="1"/>
  <c r="E198" i="99" s="1"/>
  <c r="G93" i="85"/>
  <c r="J93" i="85" s="1"/>
  <c r="G144" i="85"/>
  <c r="J144" i="85" s="1"/>
  <c r="G85" i="85"/>
  <c r="J85" i="85" s="1"/>
  <c r="G106" i="85"/>
  <c r="J106" i="85" s="1"/>
  <c r="G89" i="85"/>
  <c r="J89" i="85" s="1"/>
  <c r="G159" i="85"/>
  <c r="J159" i="85" s="1"/>
  <c r="G92" i="85"/>
  <c r="J92" i="85" s="1"/>
  <c r="G160" i="85"/>
  <c r="J160" i="85" s="1"/>
  <c r="G224" i="85"/>
  <c r="J224" i="85" s="1"/>
  <c r="G138" i="85"/>
  <c r="J138" i="85" s="1"/>
  <c r="G154" i="85"/>
  <c r="J154" i="85" s="1"/>
  <c r="G179" i="85"/>
  <c r="J179" i="85" s="1"/>
  <c r="G100" i="85"/>
  <c r="J100" i="85" s="1"/>
  <c r="G143" i="85"/>
  <c r="J143" i="85" s="1"/>
  <c r="G222" i="85"/>
  <c r="J222" i="85" s="1"/>
  <c r="G184" i="85"/>
  <c r="J184" i="85" s="1"/>
  <c r="G176" i="85"/>
  <c r="J176" i="85" s="1"/>
  <c r="G77" i="85"/>
  <c r="J77" i="85" s="1"/>
  <c r="G146" i="85"/>
  <c r="J146" i="85" s="1"/>
  <c r="G130" i="85"/>
  <c r="J130" i="85" s="1"/>
  <c r="G164" i="85"/>
  <c r="J164" i="85" s="1"/>
  <c r="G158" i="85"/>
  <c r="J158" i="85" s="1"/>
  <c r="G215" i="85"/>
  <c r="J215" i="85" s="1"/>
  <c r="G68" i="85"/>
  <c r="J68" i="85" s="1"/>
  <c r="G185" i="85"/>
  <c r="J185" i="85" s="1"/>
  <c r="G67" i="85"/>
  <c r="J67" i="85" s="1"/>
  <c r="G99" i="85"/>
  <c r="J99" i="85" s="1"/>
  <c r="G78" i="85"/>
  <c r="J78" i="85" s="1"/>
  <c r="G137" i="85"/>
  <c r="J137" i="85" s="1"/>
  <c r="G66" i="85"/>
  <c r="J66" i="85" s="1"/>
  <c r="G172" i="85"/>
  <c r="J172" i="85" s="1"/>
  <c r="G123" i="85"/>
  <c r="J123" i="85" s="1"/>
  <c r="G168" i="85"/>
  <c r="J168" i="85" s="1"/>
  <c r="G220" i="85"/>
  <c r="J220" i="85" s="1"/>
  <c r="G145" i="85"/>
  <c r="J145" i="85" s="1"/>
  <c r="G142" i="85"/>
  <c r="J142" i="85" s="1"/>
  <c r="G73" i="85"/>
  <c r="J73" i="85" s="1"/>
  <c r="G80" i="85"/>
  <c r="J80" i="85" s="1"/>
  <c r="G170" i="85"/>
  <c r="J170" i="85" s="1"/>
  <c r="G118" i="85"/>
  <c r="J118" i="85" s="1"/>
  <c r="G166" i="85"/>
  <c r="J166" i="85" s="1"/>
  <c r="G74" i="85"/>
  <c r="J74" i="85" s="1"/>
  <c r="G180" i="85"/>
  <c r="J180" i="85" s="1"/>
  <c r="G139" i="85"/>
  <c r="J139" i="85" s="1"/>
  <c r="G167" i="85"/>
  <c r="J167" i="85" s="1"/>
  <c r="G72" i="85"/>
  <c r="J72" i="85" s="1"/>
  <c r="G62" i="85"/>
  <c r="J62" i="85" s="1"/>
  <c r="G91" i="85"/>
  <c r="J91" i="85" s="1"/>
  <c r="G98" i="85"/>
  <c r="J98" i="85" s="1"/>
  <c r="G192" i="85"/>
  <c r="J192" i="85" s="1"/>
  <c r="G120" i="85"/>
  <c r="J120" i="85" s="1"/>
  <c r="G95" i="85"/>
  <c r="J95" i="85" s="1"/>
  <c r="G140" i="85"/>
  <c r="J140" i="85" s="1"/>
  <c r="G65" i="85"/>
  <c r="J65" i="85" s="1"/>
  <c r="G79" i="85"/>
  <c r="J79" i="85" s="1"/>
  <c r="G121" i="85"/>
  <c r="J121" i="85" s="1"/>
  <c r="G61" i="85"/>
  <c r="J61" i="85" s="1"/>
  <c r="G183" i="85"/>
  <c r="J183" i="85" s="1"/>
  <c r="G163" i="85"/>
  <c r="J163" i="85" s="1"/>
  <c r="G171" i="85"/>
  <c r="J171" i="85" s="1"/>
  <c r="G141" i="85"/>
  <c r="J141" i="85" s="1"/>
  <c r="G90" i="85"/>
  <c r="J90" i="85" s="1"/>
  <c r="G225" i="85"/>
  <c r="J225" i="85" s="1"/>
  <c r="G64" i="85"/>
  <c r="J64" i="85" s="1"/>
  <c r="G101" i="85"/>
  <c r="J101" i="85" s="1"/>
  <c r="G223" i="85"/>
  <c r="J223" i="85" s="1"/>
  <c r="G162" i="85"/>
  <c r="J162" i="85" s="1"/>
  <c r="G69" i="85"/>
  <c r="J69" i="85" s="1"/>
  <c r="G81" i="85"/>
  <c r="J81" i="85" s="1"/>
  <c r="G82" i="84"/>
  <c r="J82" i="84" s="1"/>
  <c r="E82" i="85" s="1"/>
  <c r="G248" i="84"/>
  <c r="J248" i="84" s="1"/>
  <c r="G254" i="84"/>
  <c r="J254" i="84" s="1"/>
  <c r="G131" i="82"/>
  <c r="J131" i="82" s="1"/>
  <c r="G134" i="82"/>
  <c r="J134" i="82" s="1"/>
  <c r="E134" i="83" s="1"/>
  <c r="G116" i="85"/>
  <c r="J116" i="85" s="1"/>
  <c r="E116" i="86" s="1"/>
  <c r="G71" i="94"/>
  <c r="J71" i="94" s="1"/>
  <c r="G117" i="85"/>
  <c r="J117" i="85" s="1"/>
  <c r="E117" i="86" s="1"/>
  <c r="G111" i="85"/>
  <c r="J111" i="85" s="1"/>
  <c r="E111" i="86" s="1"/>
  <c r="G112" i="85"/>
  <c r="J112" i="85" s="1"/>
  <c r="E112" i="86" s="1"/>
  <c r="G110" i="85"/>
  <c r="J110" i="85" s="1"/>
  <c r="E110" i="86" s="1"/>
  <c r="G122" i="84"/>
  <c r="J122" i="84" s="1"/>
  <c r="E122" i="85" s="1"/>
  <c r="G221" i="84"/>
  <c r="J221" i="84" s="1"/>
  <c r="E221" i="85" s="1"/>
  <c r="G165" i="84"/>
  <c r="J165" i="84" s="1"/>
  <c r="E165" i="85" s="1"/>
  <c r="G96" i="84"/>
  <c r="J96" i="84" s="1"/>
  <c r="E96" i="85" s="1"/>
  <c r="G107" i="85"/>
  <c r="J107" i="85" s="1"/>
  <c r="E107" i="86" s="1"/>
  <c r="G115" i="85"/>
  <c r="J115" i="85" s="1"/>
  <c r="E115" i="86" s="1"/>
  <c r="G70" i="94"/>
  <c r="J70" i="94" s="1"/>
  <c r="G108" i="85"/>
  <c r="J108" i="85" s="1"/>
  <c r="E108" i="86" s="1"/>
  <c r="G119" i="84"/>
  <c r="J119" i="84" s="1"/>
  <c r="E119" i="85" s="1"/>
  <c r="G161" i="84"/>
  <c r="J161" i="84" s="1"/>
  <c r="E161" i="85" s="1"/>
  <c r="G38" i="84"/>
  <c r="J38" i="84" s="1"/>
  <c r="E38" i="85" s="1"/>
  <c r="G175" i="94"/>
  <c r="J175" i="94" s="1"/>
  <c r="G18" i="82"/>
  <c r="J18" i="82" s="1"/>
  <c r="G24" i="85"/>
  <c r="J24" i="85" s="1"/>
  <c r="E24" i="86" s="1"/>
  <c r="G17" i="82"/>
  <c r="J17" i="82" s="1"/>
  <c r="G8" i="82"/>
  <c r="J8" i="82" s="1"/>
  <c r="G23" i="85"/>
  <c r="J23" i="85" s="1"/>
  <c r="E23" i="86" s="1"/>
  <c r="G21" i="85"/>
  <c r="J21" i="85" s="1"/>
  <c r="E21" i="86" s="1"/>
  <c r="G7" i="82"/>
  <c r="J7" i="82" s="1"/>
  <c r="E7" i="83" s="1"/>
  <c r="G26" i="85"/>
  <c r="J26" i="85" s="1"/>
  <c r="E26" i="86" s="1"/>
  <c r="G20" i="85"/>
  <c r="J20" i="85" s="1"/>
  <c r="E20" i="86" s="1"/>
  <c r="G16" i="82"/>
  <c r="J16" i="82" s="1"/>
  <c r="G15" i="82"/>
  <c r="J15" i="82" s="1"/>
  <c r="G6" i="82"/>
  <c r="J6" i="82" s="1"/>
  <c r="E6" i="83" s="1"/>
  <c r="G22" i="85"/>
  <c r="J22" i="85" s="1"/>
  <c r="E22" i="86" s="1"/>
  <c r="G14" i="82"/>
  <c r="J14" i="82" s="1"/>
  <c r="G19" i="85"/>
  <c r="J19" i="85" s="1"/>
  <c r="E19" i="86" s="1"/>
  <c r="G186" i="86"/>
  <c r="J186" i="86" s="1"/>
  <c r="E186" i="87" s="1"/>
  <c r="G25" i="85"/>
  <c r="J25" i="85" s="1"/>
  <c r="E25" i="86" s="1"/>
  <c r="G13" i="82"/>
  <c r="J13" i="82" s="1"/>
  <c r="G255" i="86"/>
  <c r="J255" i="86" s="1"/>
  <c r="G104" i="86"/>
  <c r="J104" i="86" s="1"/>
  <c r="E104" i="87" s="1"/>
  <c r="G258" i="86"/>
  <c r="J258" i="86" s="1"/>
  <c r="G256" i="86"/>
  <c r="J256" i="86" s="1"/>
  <c r="G233" i="86"/>
  <c r="J233" i="86" s="1"/>
  <c r="E233" i="87" s="1"/>
  <c r="G191" i="86"/>
  <c r="J191" i="86" s="1"/>
  <c r="E191" i="87" s="1"/>
  <c r="G190" i="86"/>
  <c r="J190" i="86" s="1"/>
  <c r="E190" i="87" s="1"/>
  <c r="G132" i="85"/>
  <c r="J132" i="85" s="1"/>
  <c r="E132" i="86" s="1"/>
  <c r="G135" i="85"/>
  <c r="J135" i="85" s="1"/>
  <c r="E135" i="86" s="1"/>
  <c r="G133" i="84"/>
  <c r="J133" i="84" s="1"/>
  <c r="E133" i="85" s="1"/>
  <c r="G136" i="84"/>
  <c r="J136" i="84" s="1"/>
  <c r="E136" i="85" s="1"/>
  <c r="C5" i="64"/>
  <c r="E5" i="64" s="1"/>
  <c r="G5" i="64" s="1"/>
  <c r="E209" i="98" l="1"/>
  <c r="G209" i="98" s="1"/>
  <c r="J209" i="98" s="1"/>
  <c r="E209" i="99" s="1"/>
  <c r="G209" i="99" s="1"/>
  <c r="J209" i="99" s="1"/>
  <c r="G245" i="104"/>
  <c r="J245" i="104" s="1"/>
  <c r="E245" i="105" s="1"/>
  <c r="E237" i="104"/>
  <c r="G237" i="104" s="1"/>
  <c r="J237" i="104" s="1"/>
  <c r="E205" i="100"/>
  <c r="G205" i="100" s="1"/>
  <c r="J205" i="100" s="1"/>
  <c r="E206" i="100"/>
  <c r="G206" i="100" s="1"/>
  <c r="J206" i="100" s="1"/>
  <c r="E193" i="100"/>
  <c r="G193" i="100" s="1"/>
  <c r="J193" i="100" s="1"/>
  <c r="E226" i="100"/>
  <c r="G226" i="100" s="1"/>
  <c r="J226" i="100" s="1"/>
  <c r="E125" i="100"/>
  <c r="G125" i="100" s="1"/>
  <c r="J125" i="100" s="1"/>
  <c r="E213" i="100"/>
  <c r="G213" i="100" s="1"/>
  <c r="J213" i="100" s="1"/>
  <c r="E148" i="100"/>
  <c r="G148" i="100" s="1"/>
  <c r="J148" i="100" s="1"/>
  <c r="E113" i="100"/>
  <c r="G113" i="100" s="1"/>
  <c r="J113" i="100" s="1"/>
  <c r="E84" i="100"/>
  <c r="G84" i="100" s="1"/>
  <c r="J84" i="100" s="1"/>
  <c r="E177" i="100"/>
  <c r="G177" i="100" s="1"/>
  <c r="J177" i="100" s="1"/>
  <c r="E127" i="100"/>
  <c r="G127" i="100" s="1"/>
  <c r="J127" i="100" s="1"/>
  <c r="E181" i="100"/>
  <c r="G181" i="100" s="1"/>
  <c r="J181" i="100" s="1"/>
  <c r="E152" i="100"/>
  <c r="G152" i="100" s="1"/>
  <c r="J152" i="100" s="1"/>
  <c r="E153" i="100"/>
  <c r="G153" i="100" s="1"/>
  <c r="J153" i="100" s="1"/>
  <c r="E194" i="100"/>
  <c r="G194" i="100" s="1"/>
  <c r="J194" i="100" s="1"/>
  <c r="E231" i="99"/>
  <c r="G231" i="99" s="1"/>
  <c r="J231" i="99" s="1"/>
  <c r="E151" i="100"/>
  <c r="G151" i="100" s="1"/>
  <c r="J151" i="100" s="1"/>
  <c r="E83" i="100"/>
  <c r="G83" i="100" s="1"/>
  <c r="J83" i="100" s="1"/>
  <c r="G252" i="98"/>
  <c r="J252" i="98" s="1"/>
  <c r="E239" i="98"/>
  <c r="G239" i="98" s="1"/>
  <c r="J239" i="98" s="1"/>
  <c r="E208" i="100"/>
  <c r="G208" i="100" s="1"/>
  <c r="J208" i="100" s="1"/>
  <c r="E126" i="100"/>
  <c r="G126" i="100" s="1"/>
  <c r="J126" i="100" s="1"/>
  <c r="E155" i="100"/>
  <c r="G155" i="100" s="1"/>
  <c r="J155" i="100" s="1"/>
  <c r="G246" i="86"/>
  <c r="J246" i="86" s="1"/>
  <c r="E238" i="86"/>
  <c r="G244" i="85"/>
  <c r="J244" i="85" s="1"/>
  <c r="E236" i="85"/>
  <c r="G236" i="85" s="1"/>
  <c r="J236" i="85" s="1"/>
  <c r="E101" i="86"/>
  <c r="G101" i="86" s="1"/>
  <c r="J101" i="86" s="1"/>
  <c r="E101" i="87" s="1"/>
  <c r="G101" i="87" s="1"/>
  <c r="J101" i="87" s="1"/>
  <c r="E61" i="86"/>
  <c r="G61" i="86" s="1"/>
  <c r="J61" i="86" s="1"/>
  <c r="E61" i="87" s="1"/>
  <c r="G61" i="87" s="1"/>
  <c r="J61" i="87" s="1"/>
  <c r="E98" i="86"/>
  <c r="G98" i="86" s="1"/>
  <c r="J98" i="86" s="1"/>
  <c r="E98" i="87" s="1"/>
  <c r="G98" i="87" s="1"/>
  <c r="J98" i="87" s="1"/>
  <c r="E220" i="86"/>
  <c r="G220" i="86" s="1"/>
  <c r="J220" i="86" s="1"/>
  <c r="E220" i="87" s="1"/>
  <c r="G220" i="87" s="1"/>
  <c r="J220" i="87" s="1"/>
  <c r="E67" i="86"/>
  <c r="G67" i="86" s="1"/>
  <c r="J67" i="86" s="1"/>
  <c r="E67" i="87" s="1"/>
  <c r="G67" i="87" s="1"/>
  <c r="J67" i="87" s="1"/>
  <c r="E146" i="86"/>
  <c r="G146" i="86" s="1"/>
  <c r="J146" i="86" s="1"/>
  <c r="E146" i="87" s="1"/>
  <c r="G146" i="87" s="1"/>
  <c r="J146" i="87" s="1"/>
  <c r="E154" i="86"/>
  <c r="G154" i="86" s="1"/>
  <c r="J154" i="86" s="1"/>
  <c r="E154" i="87" s="1"/>
  <c r="G154" i="87" s="1"/>
  <c r="J154" i="87" s="1"/>
  <c r="E85" i="86"/>
  <c r="G85" i="86" s="1"/>
  <c r="J85" i="86" s="1"/>
  <c r="E85" i="87" s="1"/>
  <c r="G85" i="87" s="1"/>
  <c r="J85" i="87" s="1"/>
  <c r="E64" i="86"/>
  <c r="G64" i="86" s="1"/>
  <c r="J64" i="86" s="1"/>
  <c r="E64" i="87" s="1"/>
  <c r="G64" i="87" s="1"/>
  <c r="J64" i="87" s="1"/>
  <c r="E121" i="86"/>
  <c r="G121" i="86" s="1"/>
  <c r="J121" i="86" s="1"/>
  <c r="E121" i="87" s="1"/>
  <c r="G121" i="87" s="1"/>
  <c r="J121" i="87" s="1"/>
  <c r="E91" i="86"/>
  <c r="G91" i="86" s="1"/>
  <c r="J91" i="86" s="1"/>
  <c r="E91" i="87" s="1"/>
  <c r="G91" i="87" s="1"/>
  <c r="J91" i="87" s="1"/>
  <c r="E166" i="86"/>
  <c r="G166" i="86" s="1"/>
  <c r="J166" i="86" s="1"/>
  <c r="E166" i="87" s="1"/>
  <c r="G166" i="87" s="1"/>
  <c r="J166" i="87" s="1"/>
  <c r="E168" i="86"/>
  <c r="G168" i="86" s="1"/>
  <c r="J168" i="86" s="1"/>
  <c r="E168" i="87" s="1"/>
  <c r="G168" i="87" s="1"/>
  <c r="J168" i="87" s="1"/>
  <c r="E138" i="86"/>
  <c r="G138" i="86" s="1"/>
  <c r="J138" i="86" s="1"/>
  <c r="E138" i="87" s="1"/>
  <c r="G138" i="87" s="1"/>
  <c r="J138" i="87" s="1"/>
  <c r="E144" i="86"/>
  <c r="G144" i="86" s="1"/>
  <c r="J144" i="86" s="1"/>
  <c r="E144" i="87" s="1"/>
  <c r="G144" i="87" s="1"/>
  <c r="J144" i="87" s="1"/>
  <c r="E225" i="86"/>
  <c r="G225" i="86" s="1"/>
  <c r="J225" i="86" s="1"/>
  <c r="E225" i="87" s="1"/>
  <c r="G225" i="87" s="1"/>
  <c r="J225" i="87" s="1"/>
  <c r="E118" i="86"/>
  <c r="G118" i="86" s="1"/>
  <c r="J118" i="86" s="1"/>
  <c r="E118" i="87" s="1"/>
  <c r="G118" i="87" s="1"/>
  <c r="J118" i="87" s="1"/>
  <c r="E123" i="86"/>
  <c r="G123" i="86" s="1"/>
  <c r="J123" i="86" s="1"/>
  <c r="E123" i="87" s="1"/>
  <c r="G123" i="87" s="1"/>
  <c r="J123" i="87" s="1"/>
  <c r="E68" i="86"/>
  <c r="G68" i="86" s="1"/>
  <c r="J68" i="86" s="1"/>
  <c r="E68" i="87" s="1"/>
  <c r="G68" i="87" s="1"/>
  <c r="J68" i="87" s="1"/>
  <c r="E176" i="86"/>
  <c r="G176" i="86" s="1"/>
  <c r="J176" i="86" s="1"/>
  <c r="E176" i="87" s="1"/>
  <c r="G176" i="87" s="1"/>
  <c r="J176" i="87" s="1"/>
  <c r="E224" i="86"/>
  <c r="G224" i="86" s="1"/>
  <c r="J224" i="86" s="1"/>
  <c r="E224" i="87" s="1"/>
  <c r="G224" i="87" s="1"/>
  <c r="J224" i="87" s="1"/>
  <c r="G224" i="88" s="1"/>
  <c r="J224" i="88" s="1"/>
  <c r="G88" i="85"/>
  <c r="J88" i="85" s="1"/>
  <c r="E88" i="86" s="1"/>
  <c r="E87" i="85"/>
  <c r="G87" i="85" s="1"/>
  <c r="J87" i="85" s="1"/>
  <c r="E90" i="86"/>
  <c r="G90" i="86" s="1"/>
  <c r="J90" i="86" s="1"/>
  <c r="E90" i="87" s="1"/>
  <c r="G90" i="87" s="1"/>
  <c r="J90" i="87" s="1"/>
  <c r="E65" i="86"/>
  <c r="G65" i="86" s="1"/>
  <c r="J65" i="86" s="1"/>
  <c r="E65" i="87" s="1"/>
  <c r="G65" i="87" s="1"/>
  <c r="J65" i="87" s="1"/>
  <c r="E170" i="86"/>
  <c r="G170" i="86" s="1"/>
  <c r="J170" i="86" s="1"/>
  <c r="E170" i="87" s="1"/>
  <c r="G170" i="87" s="1"/>
  <c r="J170" i="87" s="1"/>
  <c r="E172" i="86"/>
  <c r="G172" i="86" s="1"/>
  <c r="J172" i="86" s="1"/>
  <c r="E172" i="87" s="1"/>
  <c r="G172" i="87" s="1"/>
  <c r="J172" i="87" s="1"/>
  <c r="E215" i="86"/>
  <c r="G215" i="86" s="1"/>
  <c r="J215" i="86" s="1"/>
  <c r="E215" i="87" s="1"/>
  <c r="G215" i="87" s="1"/>
  <c r="J215" i="87" s="1"/>
  <c r="E184" i="86"/>
  <c r="G184" i="86" s="1"/>
  <c r="J184" i="86" s="1"/>
  <c r="E184" i="87" s="1"/>
  <c r="G184" i="87" s="1"/>
  <c r="J184" i="87" s="1"/>
  <c r="E160" i="86"/>
  <c r="G160" i="86" s="1"/>
  <c r="J160" i="86" s="1"/>
  <c r="E160" i="87" s="1"/>
  <c r="G160" i="87" s="1"/>
  <c r="J160" i="87" s="1"/>
  <c r="E93" i="86"/>
  <c r="G93" i="86" s="1"/>
  <c r="J93" i="86" s="1"/>
  <c r="E93" i="87" s="1"/>
  <c r="G93" i="87" s="1"/>
  <c r="J93" i="87" s="1"/>
  <c r="E86" i="85"/>
  <c r="G86" i="85" s="1"/>
  <c r="J86" i="85" s="1"/>
  <c r="E81" i="86"/>
  <c r="G81" i="86" s="1"/>
  <c r="J81" i="86" s="1"/>
  <c r="E81" i="87" s="1"/>
  <c r="G81" i="87" s="1"/>
  <c r="J81" i="87" s="1"/>
  <c r="E141" i="86"/>
  <c r="G141" i="86" s="1"/>
  <c r="J141" i="86" s="1"/>
  <c r="E141" i="87" s="1"/>
  <c r="G141" i="87" s="1"/>
  <c r="J141" i="87" s="1"/>
  <c r="E140" i="86"/>
  <c r="G140" i="86" s="1"/>
  <c r="J140" i="86" s="1"/>
  <c r="E140" i="87" s="1"/>
  <c r="G140" i="87" s="1"/>
  <c r="J140" i="87" s="1"/>
  <c r="E167" i="86"/>
  <c r="G167" i="86" s="1"/>
  <c r="J167" i="86" s="1"/>
  <c r="E167" i="87" s="1"/>
  <c r="G167" i="87" s="1"/>
  <c r="J167" i="87" s="1"/>
  <c r="E66" i="86"/>
  <c r="G66" i="86" s="1"/>
  <c r="J66" i="86" s="1"/>
  <c r="E66" i="87" s="1"/>
  <c r="G66" i="87" s="1"/>
  <c r="J66" i="87" s="1"/>
  <c r="E222" i="86"/>
  <c r="G222" i="86" s="1"/>
  <c r="J222" i="86" s="1"/>
  <c r="E222" i="87" s="1"/>
  <c r="G222" i="87" s="1"/>
  <c r="J222" i="87" s="1"/>
  <c r="E92" i="86"/>
  <c r="G92" i="86" s="1"/>
  <c r="J92" i="86" s="1"/>
  <c r="E92" i="87" s="1"/>
  <c r="G92" i="87" s="1"/>
  <c r="J92" i="87" s="1"/>
  <c r="G243" i="85"/>
  <c r="J243" i="85" s="1"/>
  <c r="G251" i="86" s="1"/>
  <c r="J251" i="86" s="1"/>
  <c r="E235" i="85"/>
  <c r="E69" i="86"/>
  <c r="G69" i="86" s="1"/>
  <c r="J69" i="86" s="1"/>
  <c r="E69" i="87" s="1"/>
  <c r="G69" i="87" s="1"/>
  <c r="J69" i="87" s="1"/>
  <c r="E171" i="86"/>
  <c r="G171" i="86" s="1"/>
  <c r="J171" i="86" s="1"/>
  <c r="E171" i="87" s="1"/>
  <c r="G171" i="87" s="1"/>
  <c r="J171" i="87" s="1"/>
  <c r="E95" i="86"/>
  <c r="G95" i="86" s="1"/>
  <c r="J95" i="86" s="1"/>
  <c r="E95" i="87" s="1"/>
  <c r="G95" i="87" s="1"/>
  <c r="J95" i="87" s="1"/>
  <c r="E139" i="86"/>
  <c r="G139" i="86" s="1"/>
  <c r="J139" i="86" s="1"/>
  <c r="E139" i="87" s="1"/>
  <c r="G139" i="87" s="1"/>
  <c r="J139" i="87" s="1"/>
  <c r="E73" i="86"/>
  <c r="G73" i="86" s="1"/>
  <c r="J73" i="86" s="1"/>
  <c r="E73" i="87" s="1"/>
  <c r="G73" i="87" s="1"/>
  <c r="J73" i="87" s="1"/>
  <c r="E137" i="86"/>
  <c r="G137" i="86" s="1"/>
  <c r="J137" i="86" s="1"/>
  <c r="E137" i="87" s="1"/>
  <c r="G137" i="87" s="1"/>
  <c r="J137" i="87" s="1"/>
  <c r="E158" i="86"/>
  <c r="G158" i="86" s="1"/>
  <c r="J158" i="86" s="1"/>
  <c r="E158" i="87" s="1"/>
  <c r="G158" i="87" s="1"/>
  <c r="J158" i="87" s="1"/>
  <c r="E143" i="86"/>
  <c r="G143" i="86" s="1"/>
  <c r="J143" i="86" s="1"/>
  <c r="E143" i="87" s="1"/>
  <c r="G143" i="87" s="1"/>
  <c r="J143" i="87" s="1"/>
  <c r="E159" i="86"/>
  <c r="G159" i="86" s="1"/>
  <c r="J159" i="86" s="1"/>
  <c r="E159" i="87" s="1"/>
  <c r="G159" i="87" s="1"/>
  <c r="J159" i="87" s="1"/>
  <c r="G235" i="85"/>
  <c r="J235" i="85" s="1"/>
  <c r="E227" i="85"/>
  <c r="G227" i="85" s="1"/>
  <c r="J227" i="85" s="1"/>
  <c r="E227" i="86" s="1"/>
  <c r="G227" i="86" s="1"/>
  <c r="J227" i="86" s="1"/>
  <c r="E162" i="86"/>
  <c r="G162" i="86" s="1"/>
  <c r="J162" i="86" s="1"/>
  <c r="E162" i="87" s="1"/>
  <c r="G162" i="87" s="1"/>
  <c r="J162" i="87" s="1"/>
  <c r="E163" i="86"/>
  <c r="G163" i="86" s="1"/>
  <c r="J163" i="86" s="1"/>
  <c r="E163" i="87" s="1"/>
  <c r="G163" i="87" s="1"/>
  <c r="J163" i="87" s="1"/>
  <c r="E120" i="86"/>
  <c r="G120" i="86" s="1"/>
  <c r="J120" i="86" s="1"/>
  <c r="E120" i="87" s="1"/>
  <c r="G120" i="87" s="1"/>
  <c r="J120" i="87" s="1"/>
  <c r="E180" i="86"/>
  <c r="G180" i="86" s="1"/>
  <c r="J180" i="86" s="1"/>
  <c r="E180" i="87" s="1"/>
  <c r="G180" i="87" s="1"/>
  <c r="J180" i="87" s="1"/>
  <c r="E142" i="86"/>
  <c r="G142" i="86" s="1"/>
  <c r="J142" i="86" s="1"/>
  <c r="E142" i="87" s="1"/>
  <c r="G142" i="87" s="1"/>
  <c r="J142" i="87" s="1"/>
  <c r="E78" i="86"/>
  <c r="G78" i="86" s="1"/>
  <c r="J78" i="86" s="1"/>
  <c r="E78" i="87" s="1"/>
  <c r="G78" i="87" s="1"/>
  <c r="J78" i="87" s="1"/>
  <c r="E164" i="86"/>
  <c r="G164" i="86" s="1"/>
  <c r="J164" i="86" s="1"/>
  <c r="E164" i="87" s="1"/>
  <c r="G164" i="87" s="1"/>
  <c r="J164" i="87" s="1"/>
  <c r="E100" i="86"/>
  <c r="G100" i="86" s="1"/>
  <c r="J100" i="86" s="1"/>
  <c r="E100" i="87" s="1"/>
  <c r="G100" i="87" s="1"/>
  <c r="J100" i="87" s="1"/>
  <c r="E89" i="86"/>
  <c r="G89" i="86" s="1"/>
  <c r="J89" i="86" s="1"/>
  <c r="E89" i="87" s="1"/>
  <c r="G89" i="87" s="1"/>
  <c r="J89" i="87" s="1"/>
  <c r="E228" i="85"/>
  <c r="G228" i="85" s="1"/>
  <c r="J228" i="85" s="1"/>
  <c r="E228" i="86" s="1"/>
  <c r="G228" i="86" s="1"/>
  <c r="J228" i="86" s="1"/>
  <c r="E223" i="86"/>
  <c r="G223" i="86" s="1"/>
  <c r="J223" i="86" s="1"/>
  <c r="E223" i="87" s="1"/>
  <c r="G223" i="87" s="1"/>
  <c r="J223" i="87" s="1"/>
  <c r="E183" i="86"/>
  <c r="G183" i="86" s="1"/>
  <c r="J183" i="86" s="1"/>
  <c r="E183" i="87" s="1"/>
  <c r="G183" i="87" s="1"/>
  <c r="J183" i="87" s="1"/>
  <c r="E192" i="86"/>
  <c r="G192" i="86" s="1"/>
  <c r="J192" i="86" s="1"/>
  <c r="E192" i="87" s="1"/>
  <c r="G192" i="87" s="1"/>
  <c r="J192" i="87" s="1"/>
  <c r="E145" i="86"/>
  <c r="G145" i="86" s="1"/>
  <c r="J145" i="86" s="1"/>
  <c r="E145" i="87" s="1"/>
  <c r="G145" i="87" s="1"/>
  <c r="J145" i="87" s="1"/>
  <c r="E130" i="86"/>
  <c r="G130" i="86" s="1"/>
  <c r="J130" i="86" s="1"/>
  <c r="E130" i="87" s="1"/>
  <c r="G130" i="87" s="1"/>
  <c r="J130" i="87" s="1"/>
  <c r="E179" i="86"/>
  <c r="G179" i="86" s="1"/>
  <c r="J179" i="86" s="1"/>
  <c r="E179" i="87" s="1"/>
  <c r="G179" i="87" s="1"/>
  <c r="J179" i="87" s="1"/>
  <c r="E106" i="86"/>
  <c r="G106" i="86" s="1"/>
  <c r="J106" i="86" s="1"/>
  <c r="E106" i="87" s="1"/>
  <c r="G106" i="87" s="1"/>
  <c r="J106" i="87" s="1"/>
  <c r="E185" i="86"/>
  <c r="G185" i="86" s="1"/>
  <c r="J185" i="86" s="1"/>
  <c r="E185" i="87" s="1"/>
  <c r="G185" i="87" s="1"/>
  <c r="J185" i="87" s="1"/>
  <c r="E72" i="86"/>
  <c r="G72" i="86" s="1"/>
  <c r="J72" i="86" s="1"/>
  <c r="E72" i="87" s="1"/>
  <c r="G72" i="87" s="1"/>
  <c r="J72" i="87" s="1"/>
  <c r="E74" i="86"/>
  <c r="G74" i="86" s="1"/>
  <c r="J74" i="86" s="1"/>
  <c r="E74" i="87" s="1"/>
  <c r="G74" i="87" s="1"/>
  <c r="J74" i="87" s="1"/>
  <c r="E99" i="86"/>
  <c r="G99" i="86" s="1"/>
  <c r="J99" i="86" s="1"/>
  <c r="E99" i="87" s="1"/>
  <c r="G99" i="87" s="1"/>
  <c r="J99" i="87" s="1"/>
  <c r="E80" i="86"/>
  <c r="G80" i="86" s="1"/>
  <c r="J80" i="86" s="1"/>
  <c r="E80" i="87" s="1"/>
  <c r="G80" i="87" s="1"/>
  <c r="J80" i="87" s="1"/>
  <c r="E79" i="86"/>
  <c r="G79" i="86" s="1"/>
  <c r="J79" i="86" s="1"/>
  <c r="E79" i="87" s="1"/>
  <c r="G79" i="87" s="1"/>
  <c r="J79" i="87" s="1"/>
  <c r="E77" i="86"/>
  <c r="G77" i="86" s="1"/>
  <c r="J77" i="86" s="1"/>
  <c r="E77" i="87" s="1"/>
  <c r="G77" i="87" s="1"/>
  <c r="J77" i="87" s="1"/>
  <c r="E62" i="86"/>
  <c r="G62" i="86" s="1"/>
  <c r="J62" i="86" s="1"/>
  <c r="E62" i="87" s="1"/>
  <c r="G62" i="87" s="1"/>
  <c r="J62" i="87" s="1"/>
  <c r="G229" i="105"/>
  <c r="J229" i="105" s="1"/>
  <c r="E229" i="106" s="1"/>
  <c r="G230" i="86"/>
  <c r="J230" i="86" s="1"/>
  <c r="G238" i="86"/>
  <c r="J238" i="86" s="1"/>
  <c r="G232" i="95"/>
  <c r="J232" i="95" s="1"/>
  <c r="G241" i="95"/>
  <c r="J241" i="95" s="1"/>
  <c r="G249" i="96" s="1"/>
  <c r="J249" i="96" s="1"/>
  <c r="E249" i="97" s="1"/>
  <c r="G240" i="95"/>
  <c r="J240" i="95" s="1"/>
  <c r="G234" i="85"/>
  <c r="J234" i="85" s="1"/>
  <c r="E234" i="86" s="1"/>
  <c r="G247" i="85"/>
  <c r="J247" i="85" s="1"/>
  <c r="G242" i="86" s="1"/>
  <c r="J242" i="86" s="1"/>
  <c r="G250" i="87" s="1"/>
  <c r="J250" i="87" s="1"/>
  <c r="G253" i="86"/>
  <c r="J253" i="86" s="1"/>
  <c r="G259" i="85"/>
  <c r="J259" i="85" s="1"/>
  <c r="G173" i="85"/>
  <c r="J173" i="85" s="1"/>
  <c r="E173" i="86" s="1"/>
  <c r="G174" i="85"/>
  <c r="J174" i="85" s="1"/>
  <c r="E174" i="86" s="1"/>
  <c r="G103" i="85"/>
  <c r="J103" i="85" s="1"/>
  <c r="E103" i="86" s="1"/>
  <c r="G102" i="85"/>
  <c r="J102" i="85" s="1"/>
  <c r="E102" i="86" s="1"/>
  <c r="G150" i="99"/>
  <c r="J150" i="99" s="1"/>
  <c r="G211" i="99"/>
  <c r="J211" i="99" s="1"/>
  <c r="G9" i="99"/>
  <c r="J9" i="99" s="1"/>
  <c r="G195" i="99"/>
  <c r="J195" i="99" s="1"/>
  <c r="G149" i="99"/>
  <c r="J149" i="99" s="1"/>
  <c r="G10" i="99"/>
  <c r="J10" i="99" s="1"/>
  <c r="G128" i="99"/>
  <c r="J128" i="99" s="1"/>
  <c r="G198" i="99"/>
  <c r="J198" i="99" s="1"/>
  <c r="G197" i="99"/>
  <c r="J197" i="99" s="1"/>
  <c r="G156" i="99"/>
  <c r="J156" i="99" s="1"/>
  <c r="G39" i="99"/>
  <c r="J39" i="99" s="1"/>
  <c r="G196" i="99"/>
  <c r="J196" i="99" s="1"/>
  <c r="G202" i="99"/>
  <c r="J202" i="99" s="1"/>
  <c r="G210" i="99"/>
  <c r="J210" i="99" s="1"/>
  <c r="G157" i="99"/>
  <c r="J157" i="99" s="1"/>
  <c r="G203" i="99"/>
  <c r="J203" i="99" s="1"/>
  <c r="G11" i="99"/>
  <c r="J11" i="99" s="1"/>
  <c r="G147" i="99"/>
  <c r="J147" i="99" s="1"/>
  <c r="G182" i="99"/>
  <c r="J182" i="99" s="1"/>
  <c r="G204" i="99"/>
  <c r="J204" i="99" s="1"/>
  <c r="G212" i="99"/>
  <c r="J212" i="99" s="1"/>
  <c r="G97" i="88"/>
  <c r="J97" i="88" s="1"/>
  <c r="G97" i="89" s="1"/>
  <c r="J97" i="89" s="1"/>
  <c r="G119" i="85"/>
  <c r="J119" i="85" s="1"/>
  <c r="G96" i="85"/>
  <c r="J96" i="85" s="1"/>
  <c r="G21" i="86"/>
  <c r="J21" i="86" s="1"/>
  <c r="G38" i="85"/>
  <c r="J38" i="85" s="1"/>
  <c r="G26" i="86"/>
  <c r="J26" i="86" s="1"/>
  <c r="G122" i="85"/>
  <c r="J122" i="85" s="1"/>
  <c r="G22" i="86"/>
  <c r="J22" i="86" s="1"/>
  <c r="G23" i="86"/>
  <c r="J23" i="86" s="1"/>
  <c r="G165" i="85"/>
  <c r="J165" i="85" s="1"/>
  <c r="G161" i="85"/>
  <c r="J161" i="85" s="1"/>
  <c r="G221" i="85"/>
  <c r="J221" i="85" s="1"/>
  <c r="G25" i="86"/>
  <c r="J25" i="86" s="1"/>
  <c r="G24" i="86"/>
  <c r="J24" i="86" s="1"/>
  <c r="G20" i="86"/>
  <c r="J20" i="86" s="1"/>
  <c r="G19" i="86"/>
  <c r="J19" i="86" s="1"/>
  <c r="G131" i="83"/>
  <c r="J131" i="83" s="1"/>
  <c r="E131" i="84" s="1"/>
  <c r="G134" i="83"/>
  <c r="J134" i="83" s="1"/>
  <c r="E134" i="84" s="1"/>
  <c r="G254" i="85"/>
  <c r="J254" i="85" s="1"/>
  <c r="G248" i="85"/>
  <c r="J248" i="85" s="1"/>
  <c r="G82" i="85"/>
  <c r="J82" i="85" s="1"/>
  <c r="E82" i="86" s="1"/>
  <c r="G112" i="86"/>
  <c r="J112" i="86" s="1"/>
  <c r="E112" i="87" s="1"/>
  <c r="G107" i="86"/>
  <c r="J107" i="86" s="1"/>
  <c r="E107" i="87" s="1"/>
  <c r="G108" i="86"/>
  <c r="J108" i="86" s="1"/>
  <c r="E108" i="87" s="1"/>
  <c r="G175" i="95"/>
  <c r="J175" i="95" s="1"/>
  <c r="G116" i="86"/>
  <c r="J116" i="86" s="1"/>
  <c r="E116" i="87" s="1"/>
  <c r="G58" i="86"/>
  <c r="J58" i="86" s="1"/>
  <c r="E58" i="87" s="1"/>
  <c r="G55" i="86"/>
  <c r="J55" i="86" s="1"/>
  <c r="E55" i="87" s="1"/>
  <c r="G48" i="86"/>
  <c r="J48" i="86" s="1"/>
  <c r="E48" i="87" s="1"/>
  <c r="G43" i="86"/>
  <c r="J43" i="86" s="1"/>
  <c r="E43" i="87" s="1"/>
  <c r="G34" i="86"/>
  <c r="J34" i="86" s="1"/>
  <c r="E34" i="87" s="1"/>
  <c r="G57" i="86"/>
  <c r="J57" i="86" s="1"/>
  <c r="E57" i="87" s="1"/>
  <c r="G36" i="86"/>
  <c r="J36" i="86" s="1"/>
  <c r="E36" i="87" s="1"/>
  <c r="G214" i="84"/>
  <c r="J214" i="84" s="1"/>
  <c r="E214" i="85" s="1"/>
  <c r="G56" i="86"/>
  <c r="J56" i="86" s="1"/>
  <c r="E56" i="87" s="1"/>
  <c r="G52" i="86"/>
  <c r="J52" i="86" s="1"/>
  <c r="E52" i="87" s="1"/>
  <c r="G32" i="86"/>
  <c r="J32" i="86" s="1"/>
  <c r="E32" i="87" s="1"/>
  <c r="G59" i="86"/>
  <c r="J59" i="86" s="1"/>
  <c r="E59" i="87" s="1"/>
  <c r="G29" i="86"/>
  <c r="J29" i="86" s="1"/>
  <c r="E29" i="87" s="1"/>
  <c r="G27" i="86"/>
  <c r="J27" i="86" s="1"/>
  <c r="E27" i="87" s="1"/>
  <c r="G53" i="86"/>
  <c r="J53" i="86" s="1"/>
  <c r="E53" i="87" s="1"/>
  <c r="G49" i="86"/>
  <c r="J49" i="86" s="1"/>
  <c r="E49" i="87" s="1"/>
  <c r="G51" i="86"/>
  <c r="J51" i="86" s="1"/>
  <c r="E51" i="87" s="1"/>
  <c r="G47" i="86"/>
  <c r="J47" i="86" s="1"/>
  <c r="E47" i="87" s="1"/>
  <c r="G30" i="86"/>
  <c r="J30" i="86" s="1"/>
  <c r="E30" i="87" s="1"/>
  <c r="G31" i="86"/>
  <c r="J31" i="86" s="1"/>
  <c r="E31" i="87" s="1"/>
  <c r="G42" i="86"/>
  <c r="J42" i="86" s="1"/>
  <c r="E42" i="87" s="1"/>
  <c r="G41" i="86"/>
  <c r="J41" i="86" s="1"/>
  <c r="G46" i="86"/>
  <c r="J46" i="86" s="1"/>
  <c r="E46" i="87" s="1"/>
  <c r="G70" i="95"/>
  <c r="J70" i="95" s="1"/>
  <c r="G111" i="86"/>
  <c r="J111" i="86" s="1"/>
  <c r="E111" i="87" s="1"/>
  <c r="G71" i="95"/>
  <c r="J71" i="95" s="1"/>
  <c r="G40" i="86"/>
  <c r="J40" i="86" s="1"/>
  <c r="E40" i="87" s="1"/>
  <c r="G44" i="86"/>
  <c r="J44" i="86" s="1"/>
  <c r="E44" i="87" s="1"/>
  <c r="G37" i="86"/>
  <c r="J37" i="86" s="1"/>
  <c r="E37" i="87" s="1"/>
  <c r="G54" i="86"/>
  <c r="J54" i="86" s="1"/>
  <c r="E54" i="87" s="1"/>
  <c r="G33" i="86"/>
  <c r="J33" i="86" s="1"/>
  <c r="E33" i="87" s="1"/>
  <c r="G50" i="86"/>
  <c r="J50" i="86" s="1"/>
  <c r="E50" i="87" s="1"/>
  <c r="G28" i="86"/>
  <c r="J28" i="86" s="1"/>
  <c r="E28" i="87" s="1"/>
  <c r="G115" i="86"/>
  <c r="J115" i="86" s="1"/>
  <c r="E115" i="87" s="1"/>
  <c r="G110" i="86"/>
  <c r="J110" i="86" s="1"/>
  <c r="E110" i="87" s="1"/>
  <c r="G117" i="86"/>
  <c r="J117" i="86" s="1"/>
  <c r="E117" i="87" s="1"/>
  <c r="G6" i="83"/>
  <c r="J6" i="83" s="1"/>
  <c r="E6" i="84" s="1"/>
  <c r="G18" i="83"/>
  <c r="J18" i="83" s="1"/>
  <c r="E18" i="84" s="1"/>
  <c r="G17" i="83"/>
  <c r="J17" i="83" s="1"/>
  <c r="E17" i="84" s="1"/>
  <c r="G15" i="83"/>
  <c r="J15" i="83" s="1"/>
  <c r="E15" i="84" s="1"/>
  <c r="G7" i="83"/>
  <c r="J7" i="83" s="1"/>
  <c r="E7" i="84" s="1"/>
  <c r="G13" i="83"/>
  <c r="J13" i="83" s="1"/>
  <c r="E13" i="84" s="1"/>
  <c r="G8" i="83"/>
  <c r="J8" i="83" s="1"/>
  <c r="E8" i="84" s="1"/>
  <c r="G186" i="87"/>
  <c r="J186" i="87" s="1"/>
  <c r="G14" i="83"/>
  <c r="J14" i="83" s="1"/>
  <c r="E14" i="84" s="1"/>
  <c r="G16" i="83"/>
  <c r="J16" i="83" s="1"/>
  <c r="E16" i="84" s="1"/>
  <c r="G258" i="87"/>
  <c r="J258" i="87" s="1"/>
  <c r="G233" i="87"/>
  <c r="J233" i="87" s="1"/>
  <c r="G256" i="87"/>
  <c r="J256" i="87" s="1"/>
  <c r="G255" i="87"/>
  <c r="J255" i="87" s="1"/>
  <c r="G104" i="87"/>
  <c r="J104" i="87" s="1"/>
  <c r="G191" i="87"/>
  <c r="J191" i="87" s="1"/>
  <c r="G190" i="87"/>
  <c r="J190" i="87" s="1"/>
  <c r="G133" i="85"/>
  <c r="J133" i="85" s="1"/>
  <c r="E133" i="86" s="1"/>
  <c r="G136" i="85"/>
  <c r="J136" i="85" s="1"/>
  <c r="E136" i="86" s="1"/>
  <c r="G132" i="86"/>
  <c r="J132" i="86" s="1"/>
  <c r="E132" i="87" s="1"/>
  <c r="G135" i="86"/>
  <c r="J135" i="86" s="1"/>
  <c r="E135" i="87" s="1"/>
  <c r="C31" i="64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E83" i="101" l="1"/>
  <c r="G83" i="101" s="1"/>
  <c r="J83" i="101" s="1"/>
  <c r="E125" i="101"/>
  <c r="G125" i="101" s="1"/>
  <c r="J125" i="101" s="1"/>
  <c r="E193" i="101"/>
  <c r="G193" i="101" s="1"/>
  <c r="J193" i="101" s="1"/>
  <c r="E151" i="101"/>
  <c r="G151" i="101" s="1"/>
  <c r="J151" i="101" s="1"/>
  <c r="E226" i="101"/>
  <c r="G226" i="101" s="1"/>
  <c r="J226" i="101" s="1"/>
  <c r="E126" i="101"/>
  <c r="G126" i="101" s="1"/>
  <c r="J126" i="101" s="1"/>
  <c r="E113" i="101"/>
  <c r="G113" i="101" s="1"/>
  <c r="J113" i="101" s="1"/>
  <c r="E205" i="101"/>
  <c r="G205" i="101" s="1"/>
  <c r="J205" i="101" s="1"/>
  <c r="E177" i="101"/>
  <c r="G177" i="101" s="1"/>
  <c r="J177" i="101" s="1"/>
  <c r="E206" i="101"/>
  <c r="G206" i="101" s="1"/>
  <c r="J206" i="101" s="1"/>
  <c r="E208" i="101"/>
  <c r="G208" i="101" s="1"/>
  <c r="J208" i="101" s="1"/>
  <c r="E153" i="101"/>
  <c r="G153" i="101" s="1"/>
  <c r="J153" i="101" s="1"/>
  <c r="E155" i="101"/>
  <c r="G155" i="101" s="1"/>
  <c r="J155" i="101" s="1"/>
  <c r="E152" i="101"/>
  <c r="G152" i="101" s="1"/>
  <c r="J152" i="101" s="1"/>
  <c r="E84" i="101"/>
  <c r="G84" i="101" s="1"/>
  <c r="J84" i="101" s="1"/>
  <c r="E181" i="101"/>
  <c r="G181" i="101" s="1"/>
  <c r="J181" i="101" s="1"/>
  <c r="E213" i="101"/>
  <c r="G213" i="101" s="1"/>
  <c r="J213" i="101" s="1"/>
  <c r="E209" i="100"/>
  <c r="G209" i="100" s="1"/>
  <c r="J209" i="100" s="1"/>
  <c r="E149" i="100"/>
  <c r="G149" i="100" s="1"/>
  <c r="J149" i="100" s="1"/>
  <c r="E195" i="100"/>
  <c r="G195" i="100" s="1"/>
  <c r="J195" i="100" s="1"/>
  <c r="E182" i="100"/>
  <c r="G182" i="100" s="1"/>
  <c r="J182" i="100" s="1"/>
  <c r="E39" i="100"/>
  <c r="G39" i="100" s="1"/>
  <c r="J39" i="100" s="1"/>
  <c r="E9" i="100"/>
  <c r="G9" i="100" s="1"/>
  <c r="J9" i="100" s="1"/>
  <c r="E210" i="100"/>
  <c r="G210" i="100" s="1"/>
  <c r="J210" i="100" s="1"/>
  <c r="E212" i="100"/>
  <c r="G212" i="100" s="1"/>
  <c r="J212" i="100" s="1"/>
  <c r="E196" i="100"/>
  <c r="G196" i="100" s="1"/>
  <c r="J196" i="100" s="1"/>
  <c r="E147" i="100"/>
  <c r="G147" i="100" s="1"/>
  <c r="J147" i="100" s="1"/>
  <c r="E156" i="100"/>
  <c r="G156" i="100" s="1"/>
  <c r="J156" i="100" s="1"/>
  <c r="E211" i="100"/>
  <c r="G211" i="100" s="1"/>
  <c r="J211" i="100" s="1"/>
  <c r="G245" i="105"/>
  <c r="J245" i="105" s="1"/>
  <c r="E237" i="105"/>
  <c r="G237" i="105" s="1"/>
  <c r="J237" i="105" s="1"/>
  <c r="E11" i="100"/>
  <c r="G11" i="100" s="1"/>
  <c r="J11" i="100" s="1"/>
  <c r="E197" i="100"/>
  <c r="G197" i="100" s="1"/>
  <c r="J197" i="100" s="1"/>
  <c r="E150" i="100"/>
  <c r="G150" i="100" s="1"/>
  <c r="J150" i="100" s="1"/>
  <c r="E204" i="100"/>
  <c r="G204" i="100" s="1"/>
  <c r="J204" i="100" s="1"/>
  <c r="E203" i="100"/>
  <c r="G203" i="100" s="1"/>
  <c r="J203" i="100" s="1"/>
  <c r="E198" i="100"/>
  <c r="G198" i="100" s="1"/>
  <c r="J198" i="100" s="1"/>
  <c r="E231" i="100"/>
  <c r="G231" i="100" s="1"/>
  <c r="J231" i="100" s="1"/>
  <c r="E231" i="101" s="1"/>
  <c r="G231" i="101" s="1"/>
  <c r="J231" i="101" s="1"/>
  <c r="E231" i="102" s="1"/>
  <c r="G252" i="99"/>
  <c r="J252" i="99" s="1"/>
  <c r="E239" i="99"/>
  <c r="G239" i="99" s="1"/>
  <c r="J239" i="99" s="1"/>
  <c r="E239" i="100" s="1"/>
  <c r="G239" i="100" s="1"/>
  <c r="J239" i="100" s="1"/>
  <c r="E239" i="101" s="1"/>
  <c r="G239" i="101" s="1"/>
  <c r="J239" i="101" s="1"/>
  <c r="E239" i="102" s="1"/>
  <c r="E10" i="100"/>
  <c r="G10" i="100" s="1"/>
  <c r="J10" i="100" s="1"/>
  <c r="E202" i="100"/>
  <c r="G202" i="100" s="1"/>
  <c r="J202" i="100" s="1"/>
  <c r="E157" i="100"/>
  <c r="G157" i="100" s="1"/>
  <c r="J157" i="100" s="1"/>
  <c r="E128" i="100"/>
  <c r="G128" i="100" s="1"/>
  <c r="J128" i="100" s="1"/>
  <c r="E194" i="101"/>
  <c r="G194" i="101" s="1"/>
  <c r="J194" i="101" s="1"/>
  <c r="E127" i="101"/>
  <c r="G127" i="101" s="1"/>
  <c r="J127" i="101" s="1"/>
  <c r="E148" i="101"/>
  <c r="G148" i="101" s="1"/>
  <c r="J148" i="101" s="1"/>
  <c r="G244" i="86"/>
  <c r="J244" i="86" s="1"/>
  <c r="E236" i="86"/>
  <c r="G236" i="86" s="1"/>
  <c r="J236" i="86" s="1"/>
  <c r="G88" i="86"/>
  <c r="J88" i="86" s="1"/>
  <c r="E88" i="87" s="1"/>
  <c r="E87" i="86"/>
  <c r="E25" i="87"/>
  <c r="G25" i="87" s="1"/>
  <c r="J25" i="87" s="1"/>
  <c r="E38" i="86"/>
  <c r="G38" i="86" s="1"/>
  <c r="J38" i="86" s="1"/>
  <c r="E38" i="87" s="1"/>
  <c r="G38" i="87" s="1"/>
  <c r="J38" i="87" s="1"/>
  <c r="E221" i="86"/>
  <c r="G221" i="86" s="1"/>
  <c r="J221" i="86" s="1"/>
  <c r="E221" i="87" s="1"/>
  <c r="G221" i="87" s="1"/>
  <c r="J221" i="87" s="1"/>
  <c r="E161" i="86"/>
  <c r="G161" i="86" s="1"/>
  <c r="J161" i="86" s="1"/>
  <c r="E161" i="87" s="1"/>
  <c r="G161" i="87" s="1"/>
  <c r="J161" i="87" s="1"/>
  <c r="E96" i="86"/>
  <c r="G96" i="86" s="1"/>
  <c r="J96" i="86" s="1"/>
  <c r="E96" i="87" s="1"/>
  <c r="G96" i="87" s="1"/>
  <c r="J96" i="87" s="1"/>
  <c r="E165" i="86"/>
  <c r="G165" i="86" s="1"/>
  <c r="J165" i="86" s="1"/>
  <c r="E165" i="87" s="1"/>
  <c r="G165" i="87" s="1"/>
  <c r="J165" i="87" s="1"/>
  <c r="E119" i="86"/>
  <c r="G119" i="86" s="1"/>
  <c r="J119" i="86" s="1"/>
  <c r="E119" i="87" s="1"/>
  <c r="G119" i="87" s="1"/>
  <c r="J119" i="87" s="1"/>
  <c r="E227" i="87"/>
  <c r="G227" i="87" s="1"/>
  <c r="J227" i="87" s="1"/>
  <c r="G235" i="88" s="1"/>
  <c r="J235" i="88" s="1"/>
  <c r="G243" i="89" s="1"/>
  <c r="J243" i="89" s="1"/>
  <c r="G251" i="90" s="1"/>
  <c r="J251" i="90" s="1"/>
  <c r="G243" i="86"/>
  <c r="J243" i="86" s="1"/>
  <c r="G251" i="87" s="1"/>
  <c r="J251" i="87" s="1"/>
  <c r="E235" i="86"/>
  <c r="G235" i="86" s="1"/>
  <c r="J235" i="86" s="1"/>
  <c r="E19" i="87"/>
  <c r="G19" i="87" s="1"/>
  <c r="J19" i="87" s="1"/>
  <c r="G246" i="87"/>
  <c r="J246" i="87" s="1"/>
  <c r="E238" i="87"/>
  <c r="E228" i="87"/>
  <c r="G228" i="87" s="1"/>
  <c r="J228" i="87" s="1"/>
  <c r="G236" i="88" s="1"/>
  <c r="J236" i="88" s="1"/>
  <c r="G244" i="89" s="1"/>
  <c r="J244" i="89" s="1"/>
  <c r="E122" i="86"/>
  <c r="G122" i="86" s="1"/>
  <c r="J122" i="86" s="1"/>
  <c r="E122" i="87" s="1"/>
  <c r="G122" i="87" s="1"/>
  <c r="J122" i="87" s="1"/>
  <c r="G238" i="87"/>
  <c r="J238" i="87" s="1"/>
  <c r="G246" i="88" s="1"/>
  <c r="J246" i="88" s="1"/>
  <c r="E230" i="87"/>
  <c r="G230" i="87" s="1"/>
  <c r="J230" i="87" s="1"/>
  <c r="G238" i="88" s="1"/>
  <c r="J238" i="88" s="1"/>
  <c r="G246" i="89" s="1"/>
  <c r="J246" i="89" s="1"/>
  <c r="E26" i="87"/>
  <c r="G26" i="87" s="1"/>
  <c r="J26" i="87" s="1"/>
  <c r="E86" i="86"/>
  <c r="G86" i="86" s="1"/>
  <c r="J86" i="86" s="1"/>
  <c r="E86" i="87" s="1"/>
  <c r="G86" i="87" s="1"/>
  <c r="J86" i="87" s="1"/>
  <c r="G87" i="88" s="1"/>
  <c r="J87" i="88" s="1"/>
  <c r="G88" i="89" s="1"/>
  <c r="J88" i="89" s="1"/>
  <c r="E20" i="87"/>
  <c r="G20" i="87" s="1"/>
  <c r="J20" i="87" s="1"/>
  <c r="E23" i="87"/>
  <c r="G23" i="87" s="1"/>
  <c r="J23" i="87" s="1"/>
  <c r="E21" i="87"/>
  <c r="G21" i="87" s="1"/>
  <c r="J21" i="87" s="1"/>
  <c r="E24" i="87"/>
  <c r="G24" i="87" s="1"/>
  <c r="J24" i="87" s="1"/>
  <c r="E22" i="87"/>
  <c r="G22" i="87" s="1"/>
  <c r="J22" i="87" s="1"/>
  <c r="G87" i="86"/>
  <c r="J87" i="86" s="1"/>
  <c r="G234" i="86"/>
  <c r="J234" i="86" s="1"/>
  <c r="E234" i="87" s="1"/>
  <c r="G247" i="86"/>
  <c r="J247" i="86" s="1"/>
  <c r="G242" i="87" s="1"/>
  <c r="J242" i="87" s="1"/>
  <c r="G250" i="88" s="1"/>
  <c r="J250" i="88" s="1"/>
  <c r="G229" i="106"/>
  <c r="J229" i="106" s="1"/>
  <c r="E229" i="107" s="1"/>
  <c r="G241" i="96"/>
  <c r="J241" i="96" s="1"/>
  <c r="G240" i="96"/>
  <c r="J240" i="96" s="1"/>
  <c r="E240" i="97" s="1"/>
  <c r="G232" i="96"/>
  <c r="J232" i="96" s="1"/>
  <c r="E232" i="97" s="1"/>
  <c r="G253" i="87"/>
  <c r="J253" i="87" s="1"/>
  <c r="G259" i="86"/>
  <c r="J259" i="86" s="1"/>
  <c r="G173" i="86"/>
  <c r="J173" i="86" s="1"/>
  <c r="E173" i="87" s="1"/>
  <c r="G174" i="86"/>
  <c r="J174" i="86" s="1"/>
  <c r="E174" i="87" s="1"/>
  <c r="G103" i="86"/>
  <c r="J103" i="86" s="1"/>
  <c r="E103" i="87" s="1"/>
  <c r="G102" i="86"/>
  <c r="J102" i="86" s="1"/>
  <c r="E102" i="87" s="1"/>
  <c r="G175" i="96"/>
  <c r="J175" i="96" s="1"/>
  <c r="G71" i="96"/>
  <c r="J71" i="96" s="1"/>
  <c r="G70" i="96"/>
  <c r="J70" i="96" s="1"/>
  <c r="G90" i="88"/>
  <c r="J90" i="88" s="1"/>
  <c r="G90" i="89" s="1"/>
  <c r="J90" i="89" s="1"/>
  <c r="G185" i="88"/>
  <c r="J185" i="88" s="1"/>
  <c r="G185" i="89" s="1"/>
  <c r="J185" i="89" s="1"/>
  <c r="G222" i="88"/>
  <c r="J222" i="88" s="1"/>
  <c r="G222" i="89" s="1"/>
  <c r="J222" i="89" s="1"/>
  <c r="G20" i="88"/>
  <c r="J20" i="88" s="1"/>
  <c r="G20" i="89" s="1"/>
  <c r="J20" i="89" s="1"/>
  <c r="G137" i="88"/>
  <c r="J137" i="88" s="1"/>
  <c r="G137" i="89" s="1"/>
  <c r="J137" i="89" s="1"/>
  <c r="G168" i="88"/>
  <c r="J168" i="88" s="1"/>
  <c r="G168" i="89" s="1"/>
  <c r="J168" i="89" s="1"/>
  <c r="G89" i="88"/>
  <c r="J89" i="88" s="1"/>
  <c r="G89" i="89" s="1"/>
  <c r="J89" i="89" s="1"/>
  <c r="G143" i="88"/>
  <c r="J143" i="88" s="1"/>
  <c r="G143" i="89" s="1"/>
  <c r="J143" i="89" s="1"/>
  <c r="G172" i="88"/>
  <c r="J172" i="88" s="1"/>
  <c r="G172" i="89" s="1"/>
  <c r="J172" i="89" s="1"/>
  <c r="G180" i="88"/>
  <c r="J180" i="88" s="1"/>
  <c r="G180" i="89" s="1"/>
  <c r="J180" i="89" s="1"/>
  <c r="G23" i="88"/>
  <c r="J23" i="88" s="1"/>
  <c r="G23" i="89" s="1"/>
  <c r="J23" i="89" s="1"/>
  <c r="G144" i="88"/>
  <c r="J144" i="88" s="1"/>
  <c r="G144" i="89" s="1"/>
  <c r="J144" i="89" s="1"/>
  <c r="G154" i="88"/>
  <c r="J154" i="88" s="1"/>
  <c r="G154" i="89" s="1"/>
  <c r="J154" i="89" s="1"/>
  <c r="G230" i="88"/>
  <c r="J230" i="88" s="1"/>
  <c r="G98" i="88"/>
  <c r="J98" i="88" s="1"/>
  <c r="G98" i="89" s="1"/>
  <c r="J98" i="89" s="1"/>
  <c r="G120" i="88"/>
  <c r="J120" i="88" s="1"/>
  <c r="G120" i="89" s="1"/>
  <c r="J120" i="89" s="1"/>
  <c r="G228" i="88"/>
  <c r="J228" i="88" s="1"/>
  <c r="G145" i="88"/>
  <c r="J145" i="88" s="1"/>
  <c r="G145" i="89" s="1"/>
  <c r="J145" i="89" s="1"/>
  <c r="G65" i="88"/>
  <c r="J65" i="88" s="1"/>
  <c r="G65" i="89" s="1"/>
  <c r="J65" i="89" s="1"/>
  <c r="G25" i="88"/>
  <c r="J25" i="88" s="1"/>
  <c r="G25" i="89" s="1"/>
  <c r="J25" i="89" s="1"/>
  <c r="G66" i="88"/>
  <c r="J66" i="88" s="1"/>
  <c r="G66" i="89" s="1"/>
  <c r="J66" i="89" s="1"/>
  <c r="G123" i="88"/>
  <c r="J123" i="88" s="1"/>
  <c r="G123" i="89" s="1"/>
  <c r="J123" i="89" s="1"/>
  <c r="G179" i="88"/>
  <c r="J179" i="88" s="1"/>
  <c r="G179" i="89" s="1"/>
  <c r="J179" i="89" s="1"/>
  <c r="G164" i="88"/>
  <c r="J164" i="88" s="1"/>
  <c r="G164" i="89" s="1"/>
  <c r="J164" i="89" s="1"/>
  <c r="G78" i="88"/>
  <c r="J78" i="88" s="1"/>
  <c r="G78" i="89" s="1"/>
  <c r="J78" i="89" s="1"/>
  <c r="G183" i="88"/>
  <c r="J183" i="88" s="1"/>
  <c r="G183" i="89" s="1"/>
  <c r="J183" i="89" s="1"/>
  <c r="G72" i="88"/>
  <c r="J72" i="88" s="1"/>
  <c r="G72" i="89" s="1"/>
  <c r="J72" i="89" s="1"/>
  <c r="G176" i="88"/>
  <c r="J176" i="88" s="1"/>
  <c r="G176" i="89" s="1"/>
  <c r="J176" i="89" s="1"/>
  <c r="G91" i="88"/>
  <c r="J91" i="88" s="1"/>
  <c r="G91" i="89" s="1"/>
  <c r="J91" i="89" s="1"/>
  <c r="G121" i="88"/>
  <c r="J121" i="88" s="1"/>
  <c r="G121" i="89" s="1"/>
  <c r="J121" i="89" s="1"/>
  <c r="G101" i="88"/>
  <c r="J101" i="88" s="1"/>
  <c r="G101" i="89" s="1"/>
  <c r="J101" i="89" s="1"/>
  <c r="G167" i="88"/>
  <c r="J167" i="88" s="1"/>
  <c r="G167" i="89" s="1"/>
  <c r="J167" i="89" s="1"/>
  <c r="G86" i="88"/>
  <c r="J86" i="88" s="1"/>
  <c r="G73" i="88"/>
  <c r="J73" i="88" s="1"/>
  <c r="G73" i="89" s="1"/>
  <c r="J73" i="89" s="1"/>
  <c r="G184" i="88"/>
  <c r="J184" i="88" s="1"/>
  <c r="G184" i="89" s="1"/>
  <c r="J184" i="89" s="1"/>
  <c r="G93" i="88"/>
  <c r="J93" i="88" s="1"/>
  <c r="G93" i="89" s="1"/>
  <c r="J93" i="89" s="1"/>
  <c r="G141" i="88"/>
  <c r="J141" i="88" s="1"/>
  <c r="G141" i="89" s="1"/>
  <c r="J141" i="89" s="1"/>
  <c r="G166" i="88"/>
  <c r="J166" i="88" s="1"/>
  <c r="G166" i="89" s="1"/>
  <c r="J166" i="89" s="1"/>
  <c r="G215" i="88"/>
  <c r="J215" i="88" s="1"/>
  <c r="G215" i="89" s="1"/>
  <c r="J215" i="89" s="1"/>
  <c r="G225" i="88"/>
  <c r="J225" i="88" s="1"/>
  <c r="G225" i="89" s="1"/>
  <c r="J225" i="89" s="1"/>
  <c r="G41" i="87"/>
  <c r="J41" i="87" s="1"/>
  <c r="G41" i="88" s="1"/>
  <c r="J41" i="88" s="1"/>
  <c r="G28" i="87"/>
  <c r="J28" i="87" s="1"/>
  <c r="G28" i="88" s="1"/>
  <c r="J28" i="88" s="1"/>
  <c r="G42" i="87"/>
  <c r="J42" i="87" s="1"/>
  <c r="G42" i="88" s="1"/>
  <c r="J42" i="88" s="1"/>
  <c r="G53" i="87"/>
  <c r="J53" i="87" s="1"/>
  <c r="G53" i="88" s="1"/>
  <c r="J53" i="88" s="1"/>
  <c r="G34" i="87"/>
  <c r="J34" i="87" s="1"/>
  <c r="G34" i="88" s="1"/>
  <c r="J34" i="88" s="1"/>
  <c r="G107" i="87"/>
  <c r="J107" i="87" s="1"/>
  <c r="G58" i="87"/>
  <c r="J58" i="87" s="1"/>
  <c r="G58" i="88" s="1"/>
  <c r="J58" i="88" s="1"/>
  <c r="G26" i="88"/>
  <c r="J26" i="88" s="1"/>
  <c r="G26" i="89" s="1"/>
  <c r="J26" i="89" s="1"/>
  <c r="G50" i="87"/>
  <c r="J50" i="87" s="1"/>
  <c r="G50" i="88" s="1"/>
  <c r="J50" i="88" s="1"/>
  <c r="G31" i="87"/>
  <c r="J31" i="87" s="1"/>
  <c r="G31" i="88" s="1"/>
  <c r="J31" i="88" s="1"/>
  <c r="G27" i="87"/>
  <c r="J27" i="87" s="1"/>
  <c r="G27" i="88" s="1"/>
  <c r="J27" i="88" s="1"/>
  <c r="G52" i="87"/>
  <c r="J52" i="87" s="1"/>
  <c r="G52" i="88" s="1"/>
  <c r="J52" i="88" s="1"/>
  <c r="G116" i="87"/>
  <c r="J116" i="87" s="1"/>
  <c r="G32" i="87"/>
  <c r="J32" i="87" s="1"/>
  <c r="G32" i="88" s="1"/>
  <c r="J32" i="88" s="1"/>
  <c r="G40" i="87"/>
  <c r="J40" i="87" s="1"/>
  <c r="G40" i="88" s="1"/>
  <c r="J40" i="88" s="1"/>
  <c r="G30" i="87"/>
  <c r="J30" i="87" s="1"/>
  <c r="G30" i="88" s="1"/>
  <c r="J30" i="88" s="1"/>
  <c r="G29" i="87"/>
  <c r="J29" i="87" s="1"/>
  <c r="G29" i="88" s="1"/>
  <c r="J29" i="88" s="1"/>
  <c r="G56" i="87"/>
  <c r="J56" i="87" s="1"/>
  <c r="G56" i="88" s="1"/>
  <c r="J56" i="88" s="1"/>
  <c r="G112" i="87"/>
  <c r="J112" i="87" s="1"/>
  <c r="G92" i="88"/>
  <c r="J92" i="88" s="1"/>
  <c r="G92" i="89" s="1"/>
  <c r="J92" i="89" s="1"/>
  <c r="G171" i="88"/>
  <c r="J171" i="88" s="1"/>
  <c r="G171" i="89" s="1"/>
  <c r="J171" i="89" s="1"/>
  <c r="G170" i="88"/>
  <c r="J170" i="88" s="1"/>
  <c r="G170" i="89" s="1"/>
  <c r="J170" i="89" s="1"/>
  <c r="G81" i="88"/>
  <c r="J81" i="88" s="1"/>
  <c r="G81" i="89" s="1"/>
  <c r="J81" i="89" s="1"/>
  <c r="G62" i="88"/>
  <c r="J62" i="88" s="1"/>
  <c r="G62" i="89" s="1"/>
  <c r="J62" i="89" s="1"/>
  <c r="G67" i="88"/>
  <c r="J67" i="88" s="1"/>
  <c r="G67" i="89" s="1"/>
  <c r="J67" i="89" s="1"/>
  <c r="G118" i="88"/>
  <c r="J118" i="88" s="1"/>
  <c r="G118" i="89" s="1"/>
  <c r="J118" i="89" s="1"/>
  <c r="G85" i="88"/>
  <c r="J85" i="88" s="1"/>
  <c r="G85" i="89" s="1"/>
  <c r="J85" i="89" s="1"/>
  <c r="G130" i="88"/>
  <c r="J130" i="88" s="1"/>
  <c r="G130" i="89" s="1"/>
  <c r="J130" i="89" s="1"/>
  <c r="G223" i="88"/>
  <c r="J223" i="88" s="1"/>
  <c r="G223" i="89" s="1"/>
  <c r="J223" i="89" s="1"/>
  <c r="G95" i="88"/>
  <c r="J95" i="88" s="1"/>
  <c r="G95" i="89" s="1"/>
  <c r="J95" i="89" s="1"/>
  <c r="G99" i="88"/>
  <c r="J99" i="88" s="1"/>
  <c r="G99" i="89" s="1"/>
  <c r="J99" i="89" s="1"/>
  <c r="G61" i="88"/>
  <c r="J61" i="88" s="1"/>
  <c r="G61" i="89" s="1"/>
  <c r="J61" i="89" s="1"/>
  <c r="G163" i="88"/>
  <c r="J163" i="88" s="1"/>
  <c r="G163" i="89" s="1"/>
  <c r="J163" i="89" s="1"/>
  <c r="G159" i="88"/>
  <c r="J159" i="88" s="1"/>
  <c r="G159" i="89" s="1"/>
  <c r="J159" i="89" s="1"/>
  <c r="G142" i="88"/>
  <c r="J142" i="88" s="1"/>
  <c r="G142" i="89" s="1"/>
  <c r="J142" i="89" s="1"/>
  <c r="G160" i="88"/>
  <c r="J160" i="88" s="1"/>
  <c r="G160" i="89" s="1"/>
  <c r="J160" i="89" s="1"/>
  <c r="G57" i="87"/>
  <c r="J57" i="87" s="1"/>
  <c r="G57" i="88" s="1"/>
  <c r="J57" i="88" s="1"/>
  <c r="G117" i="87"/>
  <c r="J117" i="87" s="1"/>
  <c r="G33" i="87"/>
  <c r="J33" i="87" s="1"/>
  <c r="G33" i="88" s="1"/>
  <c r="J33" i="88" s="1"/>
  <c r="G43" i="87"/>
  <c r="J43" i="87" s="1"/>
  <c r="G43" i="88" s="1"/>
  <c r="J43" i="88" s="1"/>
  <c r="G108" i="87"/>
  <c r="J108" i="87" s="1"/>
  <c r="G110" i="87"/>
  <c r="J110" i="87" s="1"/>
  <c r="G54" i="87"/>
  <c r="J54" i="87" s="1"/>
  <c r="G54" i="88" s="1"/>
  <c r="J54" i="88" s="1"/>
  <c r="G111" i="87"/>
  <c r="J111" i="87" s="1"/>
  <c r="G47" i="87"/>
  <c r="J47" i="87" s="1"/>
  <c r="G47" i="88" s="1"/>
  <c r="J47" i="88" s="1"/>
  <c r="G214" i="85"/>
  <c r="J214" i="85" s="1"/>
  <c r="G48" i="87"/>
  <c r="J48" i="87" s="1"/>
  <c r="G48" i="88" s="1"/>
  <c r="J48" i="88" s="1"/>
  <c r="G49" i="87"/>
  <c r="J49" i="87" s="1"/>
  <c r="G49" i="88" s="1"/>
  <c r="J49" i="88" s="1"/>
  <c r="G24" i="88"/>
  <c r="J24" i="88" s="1"/>
  <c r="G24" i="89" s="1"/>
  <c r="J24" i="89" s="1"/>
  <c r="G22" i="88"/>
  <c r="J22" i="88" s="1"/>
  <c r="G22" i="89" s="1"/>
  <c r="J22" i="89" s="1"/>
  <c r="G19" i="88"/>
  <c r="J19" i="88" s="1"/>
  <c r="G19" i="89" s="1"/>
  <c r="J19" i="89" s="1"/>
  <c r="G115" i="87"/>
  <c r="J115" i="87" s="1"/>
  <c r="G37" i="87"/>
  <c r="J37" i="87" s="1"/>
  <c r="G37" i="88" s="1"/>
  <c r="J37" i="88" s="1"/>
  <c r="G59" i="87"/>
  <c r="J59" i="87" s="1"/>
  <c r="G59" i="88" s="1"/>
  <c r="J59" i="88" s="1"/>
  <c r="G36" i="87"/>
  <c r="J36" i="87" s="1"/>
  <c r="G36" i="88" s="1"/>
  <c r="J36" i="88" s="1"/>
  <c r="G21" i="88"/>
  <c r="J21" i="88" s="1"/>
  <c r="G21" i="89" s="1"/>
  <c r="J21" i="89" s="1"/>
  <c r="G44" i="87"/>
  <c r="J44" i="87" s="1"/>
  <c r="G44" i="88" s="1"/>
  <c r="J44" i="88" s="1"/>
  <c r="G46" i="87"/>
  <c r="J46" i="87" s="1"/>
  <c r="G46" i="88" s="1"/>
  <c r="J46" i="88" s="1"/>
  <c r="G51" i="87"/>
  <c r="J51" i="87" s="1"/>
  <c r="G51" i="88" s="1"/>
  <c r="J51" i="88" s="1"/>
  <c r="G55" i="87"/>
  <c r="J55" i="87" s="1"/>
  <c r="G55" i="88" s="1"/>
  <c r="J55" i="88" s="1"/>
  <c r="G139" i="88"/>
  <c r="J139" i="88" s="1"/>
  <c r="G139" i="89" s="1"/>
  <c r="J139" i="89" s="1"/>
  <c r="G69" i="88"/>
  <c r="J69" i="88" s="1"/>
  <c r="G69" i="89" s="1"/>
  <c r="J69" i="89" s="1"/>
  <c r="G68" i="88"/>
  <c r="J68" i="88" s="1"/>
  <c r="G68" i="89" s="1"/>
  <c r="J68" i="89" s="1"/>
  <c r="G140" i="88"/>
  <c r="J140" i="88" s="1"/>
  <c r="G140" i="89" s="1"/>
  <c r="J140" i="89" s="1"/>
  <c r="G77" i="88"/>
  <c r="J77" i="88" s="1"/>
  <c r="G77" i="89" s="1"/>
  <c r="J77" i="89" s="1"/>
  <c r="G138" i="88"/>
  <c r="J138" i="88" s="1"/>
  <c r="G138" i="89" s="1"/>
  <c r="J138" i="89" s="1"/>
  <c r="G146" i="88"/>
  <c r="J146" i="88" s="1"/>
  <c r="G146" i="89" s="1"/>
  <c r="J146" i="89" s="1"/>
  <c r="G106" i="88"/>
  <c r="J106" i="88" s="1"/>
  <c r="G106" i="89" s="1"/>
  <c r="J106" i="89" s="1"/>
  <c r="G220" i="88"/>
  <c r="J220" i="88" s="1"/>
  <c r="G220" i="89" s="1"/>
  <c r="J220" i="89" s="1"/>
  <c r="G64" i="88"/>
  <c r="J64" i="88" s="1"/>
  <c r="G64" i="89" s="1"/>
  <c r="J64" i="89" s="1"/>
  <c r="G162" i="88"/>
  <c r="J162" i="88" s="1"/>
  <c r="G162" i="89" s="1"/>
  <c r="J162" i="89" s="1"/>
  <c r="G100" i="88"/>
  <c r="J100" i="88" s="1"/>
  <c r="G100" i="89" s="1"/>
  <c r="J100" i="89" s="1"/>
  <c r="G74" i="88"/>
  <c r="J74" i="88" s="1"/>
  <c r="G74" i="89" s="1"/>
  <c r="J74" i="89" s="1"/>
  <c r="G192" i="88"/>
  <c r="J192" i="88" s="1"/>
  <c r="G192" i="89" s="1"/>
  <c r="J192" i="89" s="1"/>
  <c r="G80" i="88"/>
  <c r="J80" i="88" s="1"/>
  <c r="G80" i="89" s="1"/>
  <c r="J80" i="89" s="1"/>
  <c r="G158" i="88"/>
  <c r="J158" i="88" s="1"/>
  <c r="G158" i="89" s="1"/>
  <c r="J158" i="89" s="1"/>
  <c r="G227" i="88"/>
  <c r="J227" i="88" s="1"/>
  <c r="G79" i="88"/>
  <c r="J79" i="88" s="1"/>
  <c r="G79" i="89" s="1"/>
  <c r="J79" i="89" s="1"/>
  <c r="G248" i="86"/>
  <c r="J248" i="86" s="1"/>
  <c r="G82" i="86"/>
  <c r="J82" i="86" s="1"/>
  <c r="E82" i="87" s="1"/>
  <c r="G254" i="86"/>
  <c r="J254" i="86" s="1"/>
  <c r="G131" i="84"/>
  <c r="J131" i="84" s="1"/>
  <c r="E131" i="85" s="1"/>
  <c r="G134" i="84"/>
  <c r="J134" i="84" s="1"/>
  <c r="E134" i="85" s="1"/>
  <c r="G224" i="89"/>
  <c r="J224" i="89" s="1"/>
  <c r="G97" i="90"/>
  <c r="J97" i="90" s="1"/>
  <c r="G18" i="84"/>
  <c r="J18" i="84" s="1"/>
  <c r="E18" i="85" s="1"/>
  <c r="G16" i="84"/>
  <c r="J16" i="84" s="1"/>
  <c r="E16" i="85" s="1"/>
  <c r="G13" i="84"/>
  <c r="J13" i="84" s="1"/>
  <c r="E13" i="85" s="1"/>
  <c r="G7" i="84"/>
  <c r="J7" i="84" s="1"/>
  <c r="E7" i="85" s="1"/>
  <c r="G15" i="84"/>
  <c r="J15" i="84" s="1"/>
  <c r="E15" i="85" s="1"/>
  <c r="G186" i="88"/>
  <c r="J186" i="88" s="1"/>
  <c r="G14" i="84"/>
  <c r="J14" i="84" s="1"/>
  <c r="E14" i="85" s="1"/>
  <c r="G6" i="84"/>
  <c r="J6" i="84" s="1"/>
  <c r="E6" i="85" s="1"/>
  <c r="G17" i="84"/>
  <c r="J17" i="84" s="1"/>
  <c r="E17" i="85" s="1"/>
  <c r="G8" i="84"/>
  <c r="J8" i="84" s="1"/>
  <c r="E8" i="85" s="1"/>
  <c r="G233" i="88"/>
  <c r="J233" i="88" s="1"/>
  <c r="G255" i="88"/>
  <c r="J255" i="88" s="1"/>
  <c r="G104" i="88"/>
  <c r="J104" i="88" s="1"/>
  <c r="G258" i="88"/>
  <c r="J258" i="88" s="1"/>
  <c r="G256" i="88"/>
  <c r="J256" i="88" s="1"/>
  <c r="G191" i="88"/>
  <c r="J191" i="88" s="1"/>
  <c r="G190" i="88"/>
  <c r="J190" i="88" s="1"/>
  <c r="G133" i="86"/>
  <c r="J133" i="86" s="1"/>
  <c r="E133" i="87" s="1"/>
  <c r="G136" i="86"/>
  <c r="J136" i="86" s="1"/>
  <c r="E136" i="87" s="1"/>
  <c r="G132" i="87"/>
  <c r="J132" i="87" s="1"/>
  <c r="G135" i="87"/>
  <c r="J135" i="87" s="1"/>
  <c r="C186" i="64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E212" i="101" l="1"/>
  <c r="G212" i="101" s="1"/>
  <c r="J212" i="101" s="1"/>
  <c r="E153" i="102"/>
  <c r="G153" i="102" s="1"/>
  <c r="J153" i="102" s="1"/>
  <c r="E126" i="102"/>
  <c r="G126" i="102" s="1"/>
  <c r="J126" i="102" s="1"/>
  <c r="E128" i="101"/>
  <c r="G128" i="101" s="1"/>
  <c r="J128" i="101" s="1"/>
  <c r="E198" i="101"/>
  <c r="G198" i="101" s="1"/>
  <c r="J198" i="101" s="1"/>
  <c r="E210" i="101"/>
  <c r="G210" i="101" s="1"/>
  <c r="J210" i="101" s="1"/>
  <c r="E209" i="101"/>
  <c r="G209" i="101" s="1"/>
  <c r="J209" i="101" s="1"/>
  <c r="E226" i="102"/>
  <c r="G226" i="102" s="1"/>
  <c r="J226" i="102" s="1"/>
  <c r="E157" i="101"/>
  <c r="G157" i="101" s="1"/>
  <c r="J157" i="101" s="1"/>
  <c r="E213" i="102"/>
  <c r="G213" i="102" s="1"/>
  <c r="J213" i="102" s="1"/>
  <c r="E151" i="102"/>
  <c r="G151" i="102" s="1"/>
  <c r="J151" i="102" s="1"/>
  <c r="E196" i="101"/>
  <c r="G196" i="101" s="1"/>
  <c r="J196" i="101" s="1"/>
  <c r="E202" i="101"/>
  <c r="G202" i="101" s="1"/>
  <c r="J202" i="101" s="1"/>
  <c r="E211" i="101"/>
  <c r="G211" i="101" s="1"/>
  <c r="J211" i="101" s="1"/>
  <c r="E181" i="102"/>
  <c r="G181" i="102" s="1"/>
  <c r="J181" i="102" s="1"/>
  <c r="E206" i="102"/>
  <c r="G206" i="102" s="1"/>
  <c r="J206" i="102" s="1"/>
  <c r="E204" i="101"/>
  <c r="G204" i="101" s="1"/>
  <c r="J204" i="101" s="1"/>
  <c r="E156" i="101"/>
  <c r="G156" i="101" s="1"/>
  <c r="J156" i="101" s="1"/>
  <c r="E39" i="101"/>
  <c r="G39" i="101" s="1"/>
  <c r="J39" i="101" s="1"/>
  <c r="E177" i="102"/>
  <c r="G177" i="102" s="1"/>
  <c r="J177" i="102" s="1"/>
  <c r="E148" i="102"/>
  <c r="G148" i="102" s="1"/>
  <c r="J148" i="102" s="1"/>
  <c r="E150" i="101"/>
  <c r="G150" i="101" s="1"/>
  <c r="J150" i="101" s="1"/>
  <c r="E182" i="101"/>
  <c r="G182" i="101" s="1"/>
  <c r="J182" i="101" s="1"/>
  <c r="E205" i="102"/>
  <c r="G205" i="102" s="1"/>
  <c r="J205" i="102" s="1"/>
  <c r="E125" i="102"/>
  <c r="G125" i="102" s="1"/>
  <c r="J125" i="102" s="1"/>
  <c r="E155" i="102"/>
  <c r="G155" i="102" s="1"/>
  <c r="J155" i="102" s="1"/>
  <c r="E127" i="102"/>
  <c r="G127" i="102" s="1"/>
  <c r="J127" i="102" s="1"/>
  <c r="E197" i="101"/>
  <c r="G197" i="101" s="1"/>
  <c r="J197" i="101" s="1"/>
  <c r="E195" i="101"/>
  <c r="G195" i="101" s="1"/>
  <c r="J195" i="101" s="1"/>
  <c r="E152" i="102"/>
  <c r="G152" i="102" s="1"/>
  <c r="J152" i="102" s="1"/>
  <c r="G83" i="102"/>
  <c r="J83" i="102" s="1"/>
  <c r="E175" i="97"/>
  <c r="G175" i="97" s="1"/>
  <c r="J175" i="97" s="1"/>
  <c r="E175" i="98" s="1"/>
  <c r="G175" i="98" s="1"/>
  <c r="J175" i="98" s="1"/>
  <c r="E175" i="99" s="1"/>
  <c r="G249" i="97"/>
  <c r="J249" i="97" s="1"/>
  <c r="E249" i="98" s="1"/>
  <c r="E241" i="97"/>
  <c r="E10" i="101"/>
  <c r="G10" i="101" s="1"/>
  <c r="J10" i="101" s="1"/>
  <c r="E149" i="101"/>
  <c r="G149" i="101" s="1"/>
  <c r="J149" i="101" s="1"/>
  <c r="G84" i="102"/>
  <c r="J84" i="102" s="1"/>
  <c r="E208" i="102"/>
  <c r="G208" i="102" s="1"/>
  <c r="J208" i="102" s="1"/>
  <c r="E113" i="102"/>
  <c r="G113" i="102" s="1"/>
  <c r="J113" i="102" s="1"/>
  <c r="E193" i="102"/>
  <c r="G193" i="102" s="1"/>
  <c r="J193" i="102" s="1"/>
  <c r="E71" i="97"/>
  <c r="G71" i="97" s="1"/>
  <c r="J71" i="97" s="1"/>
  <c r="E71" i="98" s="1"/>
  <c r="G71" i="98" s="1"/>
  <c r="J71" i="98" s="1"/>
  <c r="E71" i="99" s="1"/>
  <c r="E194" i="102"/>
  <c r="G194" i="102" s="1"/>
  <c r="J194" i="102" s="1"/>
  <c r="E203" i="101"/>
  <c r="G203" i="101" s="1"/>
  <c r="J203" i="101" s="1"/>
  <c r="G245" i="106"/>
  <c r="J245" i="106" s="1"/>
  <c r="E245" i="107" s="1"/>
  <c r="E237" i="106"/>
  <c r="G237" i="106" s="1"/>
  <c r="J237" i="106" s="1"/>
  <c r="E9" i="101"/>
  <c r="G9" i="101" s="1"/>
  <c r="J9" i="101" s="1"/>
  <c r="E147" i="101"/>
  <c r="G147" i="101" s="1"/>
  <c r="J147" i="101" s="1"/>
  <c r="E11" i="101"/>
  <c r="G11" i="101" s="1"/>
  <c r="J11" i="101" s="1"/>
  <c r="E70" i="97"/>
  <c r="G70" i="97" s="1"/>
  <c r="J70" i="97" s="1"/>
  <c r="E70" i="98" s="1"/>
  <c r="G70" i="98" s="1"/>
  <c r="J70" i="98" s="1"/>
  <c r="E70" i="99" s="1"/>
  <c r="G243" i="87"/>
  <c r="J243" i="87" s="1"/>
  <c r="G251" i="88" s="1"/>
  <c r="J251" i="88" s="1"/>
  <c r="E235" i="87"/>
  <c r="G235" i="87" s="1"/>
  <c r="J235" i="87" s="1"/>
  <c r="G243" i="88" s="1"/>
  <c r="J243" i="88" s="1"/>
  <c r="G251" i="89" s="1"/>
  <c r="J251" i="89" s="1"/>
  <c r="G88" i="87"/>
  <c r="J88" i="87" s="1"/>
  <c r="E87" i="87"/>
  <c r="G87" i="87" s="1"/>
  <c r="J87" i="87" s="1"/>
  <c r="G88" i="88" s="1"/>
  <c r="J88" i="88" s="1"/>
  <c r="E214" i="86"/>
  <c r="G214" i="86" s="1"/>
  <c r="J214" i="86" s="1"/>
  <c r="E214" i="87" s="1"/>
  <c r="G214" i="87" s="1"/>
  <c r="J214" i="87" s="1"/>
  <c r="G244" i="87"/>
  <c r="J244" i="87" s="1"/>
  <c r="E236" i="87"/>
  <c r="G236" i="87" s="1"/>
  <c r="J236" i="87" s="1"/>
  <c r="G244" i="88" s="1"/>
  <c r="J244" i="88" s="1"/>
  <c r="G86" i="89"/>
  <c r="J86" i="89" s="1"/>
  <c r="G87" i="89"/>
  <c r="J87" i="89" s="1"/>
  <c r="G88" i="90" s="1"/>
  <c r="J88" i="90" s="1"/>
  <c r="G230" i="89"/>
  <c r="J230" i="89" s="1"/>
  <c r="G238" i="89"/>
  <c r="J238" i="89" s="1"/>
  <c r="G246" i="90" s="1"/>
  <c r="J246" i="90" s="1"/>
  <c r="G229" i="107"/>
  <c r="J229" i="107" s="1"/>
  <c r="G234" i="87"/>
  <c r="J234" i="87" s="1"/>
  <c r="G247" i="87"/>
  <c r="J247" i="87" s="1"/>
  <c r="G242" i="88" s="1"/>
  <c r="J242" i="88" s="1"/>
  <c r="G250" i="89" s="1"/>
  <c r="J250" i="89" s="1"/>
  <c r="G228" i="89"/>
  <c r="J228" i="89" s="1"/>
  <c r="G236" i="89"/>
  <c r="J236" i="89" s="1"/>
  <c r="G244" i="90" s="1"/>
  <c r="J244" i="90" s="1"/>
  <c r="G227" i="89"/>
  <c r="J227" i="89" s="1"/>
  <c r="G235" i="89"/>
  <c r="J235" i="89" s="1"/>
  <c r="G243" i="90" s="1"/>
  <c r="J243" i="90" s="1"/>
  <c r="G251" i="91" s="1"/>
  <c r="J251" i="91" s="1"/>
  <c r="G232" i="97"/>
  <c r="J232" i="97" s="1"/>
  <c r="E232" i="98" s="1"/>
  <c r="G241" i="97"/>
  <c r="J241" i="97" s="1"/>
  <c r="G240" i="97"/>
  <c r="J240" i="97" s="1"/>
  <c r="E240" i="98" s="1"/>
  <c r="G231" i="102"/>
  <c r="J231" i="102" s="1"/>
  <c r="E231" i="103" s="1"/>
  <c r="G239" i="102"/>
  <c r="J239" i="102" s="1"/>
  <c r="E239" i="103" s="1"/>
  <c r="G253" i="88"/>
  <c r="J253" i="88" s="1"/>
  <c r="G259" i="87"/>
  <c r="J259" i="87" s="1"/>
  <c r="G173" i="87"/>
  <c r="J173" i="87" s="1"/>
  <c r="G174" i="87"/>
  <c r="J174" i="87" s="1"/>
  <c r="G103" i="87"/>
  <c r="J103" i="87" s="1"/>
  <c r="G102" i="87"/>
  <c r="J102" i="87" s="1"/>
  <c r="G19" i="90"/>
  <c r="J19" i="90" s="1"/>
  <c r="G20" i="90"/>
  <c r="J20" i="90" s="1"/>
  <c r="G24" i="90"/>
  <c r="J24" i="90" s="1"/>
  <c r="G111" i="88"/>
  <c r="J111" i="88" s="1"/>
  <c r="G111" i="89" s="1"/>
  <c r="J111" i="89" s="1"/>
  <c r="G116" i="88"/>
  <c r="J116" i="88" s="1"/>
  <c r="G116" i="89" s="1"/>
  <c r="J116" i="89" s="1"/>
  <c r="G22" i="90"/>
  <c r="J22" i="90" s="1"/>
  <c r="G26" i="90"/>
  <c r="J26" i="90" s="1"/>
  <c r="G25" i="90"/>
  <c r="J25" i="90" s="1"/>
  <c r="G115" i="88"/>
  <c r="J115" i="88" s="1"/>
  <c r="G115" i="89" s="1"/>
  <c r="J115" i="89" s="1"/>
  <c r="G21" i="90"/>
  <c r="J21" i="90" s="1"/>
  <c r="G73" i="90"/>
  <c r="J73" i="90" s="1"/>
  <c r="G38" i="88"/>
  <c r="J38" i="88" s="1"/>
  <c r="G38" i="89" s="1"/>
  <c r="J38" i="89" s="1"/>
  <c r="G165" i="88"/>
  <c r="J165" i="88" s="1"/>
  <c r="G165" i="89" s="1"/>
  <c r="J165" i="89" s="1"/>
  <c r="G107" i="88"/>
  <c r="J107" i="88" s="1"/>
  <c r="G107" i="89" s="1"/>
  <c r="J107" i="89" s="1"/>
  <c r="G107" i="90" s="1"/>
  <c r="J107" i="90" s="1"/>
  <c r="G107" i="91" s="1"/>
  <c r="J107" i="91" s="1"/>
  <c r="G23" i="90"/>
  <c r="J23" i="90" s="1"/>
  <c r="G119" i="88"/>
  <c r="J119" i="88" s="1"/>
  <c r="G119" i="89" s="1"/>
  <c r="J119" i="89" s="1"/>
  <c r="G96" i="88"/>
  <c r="J96" i="88" s="1"/>
  <c r="G96" i="89" s="1"/>
  <c r="J96" i="89" s="1"/>
  <c r="G122" i="88"/>
  <c r="J122" i="88" s="1"/>
  <c r="G122" i="89" s="1"/>
  <c r="J122" i="89" s="1"/>
  <c r="G110" i="88"/>
  <c r="J110" i="88" s="1"/>
  <c r="G110" i="89" s="1"/>
  <c r="J110" i="89" s="1"/>
  <c r="G117" i="88"/>
  <c r="J117" i="88" s="1"/>
  <c r="G117" i="89" s="1"/>
  <c r="J117" i="89" s="1"/>
  <c r="G112" i="88"/>
  <c r="J112" i="88" s="1"/>
  <c r="G112" i="89" s="1"/>
  <c r="J112" i="89" s="1"/>
  <c r="G221" i="88"/>
  <c r="J221" i="88" s="1"/>
  <c r="G221" i="89" s="1"/>
  <c r="J221" i="89" s="1"/>
  <c r="G108" i="88"/>
  <c r="J108" i="88" s="1"/>
  <c r="G108" i="89" s="1"/>
  <c r="J108" i="89" s="1"/>
  <c r="G161" i="88"/>
  <c r="J161" i="88" s="1"/>
  <c r="G161" i="89" s="1"/>
  <c r="J161" i="89" s="1"/>
  <c r="G90" i="90"/>
  <c r="J90" i="90" s="1"/>
  <c r="G134" i="85"/>
  <c r="J134" i="85" s="1"/>
  <c r="E134" i="86" s="1"/>
  <c r="G131" i="85"/>
  <c r="J131" i="85" s="1"/>
  <c r="E131" i="86" s="1"/>
  <c r="G254" i="87"/>
  <c r="J254" i="87" s="1"/>
  <c r="G248" i="87"/>
  <c r="J248" i="87" s="1"/>
  <c r="G82" i="87"/>
  <c r="J82" i="87" s="1"/>
  <c r="G220" i="90"/>
  <c r="J220" i="90" s="1"/>
  <c r="G64" i="90"/>
  <c r="J64" i="90" s="1"/>
  <c r="G99" i="90"/>
  <c r="J99" i="90" s="1"/>
  <c r="G192" i="90"/>
  <c r="J192" i="90" s="1"/>
  <c r="G30" i="89"/>
  <c r="J30" i="89" s="1"/>
  <c r="G27" i="89"/>
  <c r="J27" i="89" s="1"/>
  <c r="G138" i="90"/>
  <c r="J138" i="90" s="1"/>
  <c r="G44" i="89"/>
  <c r="J44" i="89" s="1"/>
  <c r="G89" i="90"/>
  <c r="J89" i="90" s="1"/>
  <c r="G222" i="90"/>
  <c r="J222" i="90" s="1"/>
  <c r="G139" i="90"/>
  <c r="J139" i="90" s="1"/>
  <c r="G106" i="90"/>
  <c r="J106" i="90" s="1"/>
  <c r="G140" i="90"/>
  <c r="J140" i="90" s="1"/>
  <c r="G49" i="89"/>
  <c r="J49" i="89" s="1"/>
  <c r="G48" i="89"/>
  <c r="J48" i="89" s="1"/>
  <c r="G123" i="90"/>
  <c r="J123" i="90" s="1"/>
  <c r="G78" i="90"/>
  <c r="J78" i="90" s="1"/>
  <c r="G100" i="90"/>
  <c r="J100" i="90" s="1"/>
  <c r="G65" i="90"/>
  <c r="J65" i="90" s="1"/>
  <c r="G79" i="90"/>
  <c r="J79" i="90" s="1"/>
  <c r="G74" i="90"/>
  <c r="J74" i="90" s="1"/>
  <c r="G37" i="89"/>
  <c r="J37" i="89" s="1"/>
  <c r="G166" i="90"/>
  <c r="J166" i="90" s="1"/>
  <c r="G50" i="89"/>
  <c r="J50" i="89" s="1"/>
  <c r="G176" i="90"/>
  <c r="J176" i="90" s="1"/>
  <c r="G52" i="89"/>
  <c r="J52" i="89" s="1"/>
  <c r="G184" i="90"/>
  <c r="J184" i="90" s="1"/>
  <c r="G145" i="90"/>
  <c r="J145" i="90" s="1"/>
  <c r="G91" i="90"/>
  <c r="J91" i="90" s="1"/>
  <c r="G118" i="90"/>
  <c r="J118" i="90" s="1"/>
  <c r="G55" i="89"/>
  <c r="J55" i="89" s="1"/>
  <c r="G224" i="90"/>
  <c r="J224" i="90" s="1"/>
  <c r="G67" i="90"/>
  <c r="J67" i="90" s="1"/>
  <c r="G144" i="90"/>
  <c r="J144" i="90" s="1"/>
  <c r="G69" i="90"/>
  <c r="J69" i="90" s="1"/>
  <c r="G146" i="90"/>
  <c r="J146" i="90" s="1"/>
  <c r="G98" i="90"/>
  <c r="J98" i="90" s="1"/>
  <c r="G143" i="90"/>
  <c r="J143" i="90" s="1"/>
  <c r="G93" i="90"/>
  <c r="J93" i="90" s="1"/>
  <c r="G36" i="89"/>
  <c r="J36" i="89" s="1"/>
  <c r="G80" i="90"/>
  <c r="J80" i="90" s="1"/>
  <c r="G41" i="89"/>
  <c r="J41" i="89" s="1"/>
  <c r="G47" i="89"/>
  <c r="J47" i="89" s="1"/>
  <c r="G142" i="90"/>
  <c r="J142" i="90" s="1"/>
  <c r="G58" i="89"/>
  <c r="J58" i="89" s="1"/>
  <c r="G163" i="90"/>
  <c r="J163" i="90" s="1"/>
  <c r="G137" i="90"/>
  <c r="J137" i="90" s="1"/>
  <c r="G130" i="90"/>
  <c r="J130" i="90" s="1"/>
  <c r="G33" i="89"/>
  <c r="J33" i="89" s="1"/>
  <c r="G72" i="90"/>
  <c r="J72" i="90" s="1"/>
  <c r="G85" i="90"/>
  <c r="J85" i="90" s="1"/>
  <c r="G170" i="90"/>
  <c r="J170" i="90" s="1"/>
  <c r="G185" i="90"/>
  <c r="J185" i="90" s="1"/>
  <c r="G66" i="90"/>
  <c r="J66" i="90" s="1"/>
  <c r="G141" i="90"/>
  <c r="J141" i="90" s="1"/>
  <c r="G154" i="90"/>
  <c r="J154" i="90" s="1"/>
  <c r="G101" i="90"/>
  <c r="J101" i="90" s="1"/>
  <c r="G42" i="89"/>
  <c r="J42" i="89" s="1"/>
  <c r="G54" i="89"/>
  <c r="J54" i="89" s="1"/>
  <c r="G31" i="89"/>
  <c r="J31" i="89" s="1"/>
  <c r="G225" i="90"/>
  <c r="J225" i="90" s="1"/>
  <c r="G61" i="90"/>
  <c r="J61" i="90" s="1"/>
  <c r="G168" i="90"/>
  <c r="J168" i="90" s="1"/>
  <c r="G81" i="90"/>
  <c r="J81" i="90" s="1"/>
  <c r="G32" i="89"/>
  <c r="J32" i="89" s="1"/>
  <c r="G59" i="89"/>
  <c r="J59" i="89" s="1"/>
  <c r="G167" i="90"/>
  <c r="J167" i="90" s="1"/>
  <c r="G183" i="90"/>
  <c r="J183" i="90" s="1"/>
  <c r="G223" i="90"/>
  <c r="J223" i="90" s="1"/>
  <c r="G120" i="90"/>
  <c r="J120" i="90" s="1"/>
  <c r="G215" i="90"/>
  <c r="J215" i="90" s="1"/>
  <c r="G159" i="90"/>
  <c r="J159" i="90" s="1"/>
  <c r="G40" i="89"/>
  <c r="J40" i="89" s="1"/>
  <c r="G34" i="89"/>
  <c r="J34" i="89" s="1"/>
  <c r="G53" i="89"/>
  <c r="J53" i="89" s="1"/>
  <c r="G180" i="90"/>
  <c r="J180" i="90" s="1"/>
  <c r="G68" i="90"/>
  <c r="J68" i="90" s="1"/>
  <c r="G46" i="89"/>
  <c r="J46" i="89" s="1"/>
  <c r="G29" i="89"/>
  <c r="J29" i="89" s="1"/>
  <c r="G77" i="90"/>
  <c r="J77" i="90" s="1"/>
  <c r="G92" i="90"/>
  <c r="J92" i="90" s="1"/>
  <c r="G160" i="90"/>
  <c r="J160" i="90" s="1"/>
  <c r="G121" i="90"/>
  <c r="J121" i="90" s="1"/>
  <c r="G95" i="90"/>
  <c r="J95" i="90" s="1"/>
  <c r="G171" i="90"/>
  <c r="J171" i="90" s="1"/>
  <c r="G162" i="90"/>
  <c r="J162" i="90" s="1"/>
  <c r="G164" i="90"/>
  <c r="J164" i="90" s="1"/>
  <c r="G172" i="90"/>
  <c r="J172" i="90" s="1"/>
  <c r="G158" i="90"/>
  <c r="J158" i="90" s="1"/>
  <c r="G62" i="90"/>
  <c r="J62" i="90" s="1"/>
  <c r="G179" i="90"/>
  <c r="J179" i="90" s="1"/>
  <c r="G97" i="91"/>
  <c r="J97" i="91" s="1"/>
  <c r="G28" i="89"/>
  <c r="J28" i="89" s="1"/>
  <c r="G56" i="89"/>
  <c r="J56" i="89" s="1"/>
  <c r="G57" i="89"/>
  <c r="J57" i="89" s="1"/>
  <c r="G51" i="89"/>
  <c r="J51" i="89" s="1"/>
  <c r="G43" i="89"/>
  <c r="J43" i="89" s="1"/>
  <c r="G7" i="85"/>
  <c r="J7" i="85" s="1"/>
  <c r="E7" i="86" s="1"/>
  <c r="G17" i="85"/>
  <c r="J17" i="85" s="1"/>
  <c r="E17" i="86" s="1"/>
  <c r="G16" i="85"/>
  <c r="J16" i="85" s="1"/>
  <c r="E16" i="86" s="1"/>
  <c r="G15" i="85"/>
  <c r="J15" i="85" s="1"/>
  <c r="E15" i="86" s="1"/>
  <c r="G6" i="85"/>
  <c r="J6" i="85" s="1"/>
  <c r="E6" i="86" s="1"/>
  <c r="G18" i="85"/>
  <c r="J18" i="85" s="1"/>
  <c r="E18" i="86" s="1"/>
  <c r="G13" i="85"/>
  <c r="J13" i="85" s="1"/>
  <c r="E13" i="86" s="1"/>
  <c r="G14" i="85"/>
  <c r="J14" i="85" s="1"/>
  <c r="E14" i="86" s="1"/>
  <c r="G8" i="85"/>
  <c r="J8" i="85" s="1"/>
  <c r="E8" i="86" s="1"/>
  <c r="G186" i="89"/>
  <c r="J186" i="89" s="1"/>
  <c r="G258" i="89"/>
  <c r="J258" i="89" s="1"/>
  <c r="G255" i="89"/>
  <c r="J255" i="89" s="1"/>
  <c r="G104" i="89"/>
  <c r="J104" i="89" s="1"/>
  <c r="G233" i="89"/>
  <c r="J233" i="89" s="1"/>
  <c r="G256" i="89"/>
  <c r="J256" i="89" s="1"/>
  <c r="G191" i="89"/>
  <c r="J191" i="89" s="1"/>
  <c r="G190" i="89"/>
  <c r="J190" i="89" s="1"/>
  <c r="G132" i="88"/>
  <c r="J132" i="88" s="1"/>
  <c r="G135" i="88"/>
  <c r="J135" i="88" s="1"/>
  <c r="G133" i="87"/>
  <c r="J133" i="87" s="1"/>
  <c r="G136" i="87"/>
  <c r="J136" i="87" s="1"/>
  <c r="C87" i="64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E206" i="103" l="1"/>
  <c r="G206" i="103" s="1"/>
  <c r="J206" i="103" s="1"/>
  <c r="E83" i="103"/>
  <c r="G83" i="103" s="1"/>
  <c r="J83" i="103" s="1"/>
  <c r="E181" i="103"/>
  <c r="G181" i="103" s="1"/>
  <c r="J181" i="103" s="1"/>
  <c r="E84" i="103"/>
  <c r="G84" i="103" s="1"/>
  <c r="J84" i="103" s="1"/>
  <c r="E177" i="103"/>
  <c r="G177" i="103" s="1"/>
  <c r="J177" i="103" s="1"/>
  <c r="E128" i="102"/>
  <c r="G128" i="102" s="1"/>
  <c r="J128" i="102" s="1"/>
  <c r="E39" i="102"/>
  <c r="G39" i="102" s="1"/>
  <c r="J39" i="102" s="1"/>
  <c r="E205" i="103"/>
  <c r="G205" i="103" s="1"/>
  <c r="J205" i="103" s="1"/>
  <c r="E226" i="103"/>
  <c r="G226" i="103" s="1"/>
  <c r="J226" i="103" s="1"/>
  <c r="E126" i="103"/>
  <c r="G126" i="103" s="1"/>
  <c r="J126" i="103" s="1"/>
  <c r="E9" i="102"/>
  <c r="G9" i="102" s="1"/>
  <c r="J9" i="102" s="1"/>
  <c r="E193" i="103"/>
  <c r="G193" i="103" s="1"/>
  <c r="J193" i="103" s="1"/>
  <c r="E182" i="102"/>
  <c r="G182" i="102" s="1"/>
  <c r="J182" i="102" s="1"/>
  <c r="E209" i="102"/>
  <c r="G209" i="102" s="1"/>
  <c r="J209" i="102" s="1"/>
  <c r="E197" i="102"/>
  <c r="G197" i="102" s="1"/>
  <c r="J197" i="102" s="1"/>
  <c r="E196" i="102"/>
  <c r="G196" i="102" s="1"/>
  <c r="J196" i="102" s="1"/>
  <c r="E149" i="102"/>
  <c r="G149" i="102" s="1"/>
  <c r="J149" i="102" s="1"/>
  <c r="E127" i="103"/>
  <c r="G127" i="103" s="1"/>
  <c r="J127" i="103" s="1"/>
  <c r="E151" i="103"/>
  <c r="G151" i="103" s="1"/>
  <c r="J151" i="103" s="1"/>
  <c r="G245" i="107"/>
  <c r="J245" i="107" s="1"/>
  <c r="E237" i="107"/>
  <c r="G237" i="107" s="1"/>
  <c r="J237" i="107" s="1"/>
  <c r="G249" i="98"/>
  <c r="J249" i="98" s="1"/>
  <c r="E241" i="98"/>
  <c r="G241" i="98" s="1"/>
  <c r="J241" i="98" s="1"/>
  <c r="E11" i="102"/>
  <c r="G11" i="102" s="1"/>
  <c r="J11" i="102" s="1"/>
  <c r="E203" i="102"/>
  <c r="G203" i="102" s="1"/>
  <c r="J203" i="102" s="1"/>
  <c r="E113" i="103"/>
  <c r="G113" i="103" s="1"/>
  <c r="J113" i="103" s="1"/>
  <c r="E113" i="104" s="1"/>
  <c r="G113" i="104" s="1"/>
  <c r="J113" i="104" s="1"/>
  <c r="E10" i="102"/>
  <c r="G10" i="102" s="1"/>
  <c r="J10" i="102" s="1"/>
  <c r="E152" i="103"/>
  <c r="G152" i="103" s="1"/>
  <c r="J152" i="103" s="1"/>
  <c r="E155" i="103"/>
  <c r="G155" i="103" s="1"/>
  <c r="J155" i="103" s="1"/>
  <c r="E150" i="102"/>
  <c r="G150" i="102" s="1"/>
  <c r="J150" i="102" s="1"/>
  <c r="E156" i="102"/>
  <c r="G156" i="102" s="1"/>
  <c r="J156" i="102" s="1"/>
  <c r="E211" i="102"/>
  <c r="G211" i="102" s="1"/>
  <c r="J211" i="102" s="1"/>
  <c r="E213" i="103"/>
  <c r="G213" i="103" s="1"/>
  <c r="J213" i="103" s="1"/>
  <c r="E210" i="102"/>
  <c r="G210" i="102" s="1"/>
  <c r="J210" i="102" s="1"/>
  <c r="E153" i="103"/>
  <c r="G153" i="103" s="1"/>
  <c r="J153" i="103" s="1"/>
  <c r="E147" i="102"/>
  <c r="G147" i="102" s="1"/>
  <c r="J147" i="102" s="1"/>
  <c r="E194" i="103"/>
  <c r="G194" i="103" s="1"/>
  <c r="J194" i="103" s="1"/>
  <c r="E208" i="103"/>
  <c r="G208" i="103" s="1"/>
  <c r="J208" i="103" s="1"/>
  <c r="E195" i="102"/>
  <c r="G195" i="102" s="1"/>
  <c r="J195" i="102" s="1"/>
  <c r="E125" i="103"/>
  <c r="G125" i="103" s="1"/>
  <c r="J125" i="103" s="1"/>
  <c r="E148" i="103"/>
  <c r="G148" i="103" s="1"/>
  <c r="J148" i="103" s="1"/>
  <c r="E204" i="102"/>
  <c r="G204" i="102" s="1"/>
  <c r="J204" i="102" s="1"/>
  <c r="E202" i="102"/>
  <c r="G202" i="102" s="1"/>
  <c r="J202" i="102" s="1"/>
  <c r="E157" i="102"/>
  <c r="G157" i="102" s="1"/>
  <c r="J157" i="102" s="1"/>
  <c r="E198" i="102"/>
  <c r="G198" i="102" s="1"/>
  <c r="J198" i="102" s="1"/>
  <c r="E212" i="102"/>
  <c r="G212" i="102" s="1"/>
  <c r="J212" i="102" s="1"/>
  <c r="G86" i="90"/>
  <c r="J86" i="90" s="1"/>
  <c r="G87" i="90"/>
  <c r="J87" i="90" s="1"/>
  <c r="G88" i="91" s="1"/>
  <c r="J88" i="91" s="1"/>
  <c r="G228" i="90"/>
  <c r="J228" i="90" s="1"/>
  <c r="G236" i="90"/>
  <c r="J236" i="90" s="1"/>
  <c r="G244" i="91" s="1"/>
  <c r="J244" i="91" s="1"/>
  <c r="G234" i="88"/>
  <c r="J234" i="88" s="1"/>
  <c r="G247" i="88"/>
  <c r="J247" i="88" s="1"/>
  <c r="G242" i="89" s="1"/>
  <c r="J242" i="89" s="1"/>
  <c r="G250" i="90" s="1"/>
  <c r="J250" i="90" s="1"/>
  <c r="G240" i="98"/>
  <c r="J240" i="98" s="1"/>
  <c r="E240" i="99" s="1"/>
  <c r="G232" i="98"/>
  <c r="J232" i="98" s="1"/>
  <c r="E232" i="99" s="1"/>
  <c r="G231" i="103"/>
  <c r="J231" i="103" s="1"/>
  <c r="E231" i="104" s="1"/>
  <c r="G239" i="103"/>
  <c r="J239" i="103" s="1"/>
  <c r="E239" i="104" s="1"/>
  <c r="G227" i="90"/>
  <c r="J227" i="90" s="1"/>
  <c r="G235" i="90"/>
  <c r="J235" i="90" s="1"/>
  <c r="G243" i="91" s="1"/>
  <c r="J243" i="91" s="1"/>
  <c r="G251" i="92" s="1"/>
  <c r="J251" i="92" s="1"/>
  <c r="G230" i="90"/>
  <c r="J230" i="90" s="1"/>
  <c r="G238" i="90"/>
  <c r="J238" i="90" s="1"/>
  <c r="G246" i="91" s="1"/>
  <c r="J246" i="91" s="1"/>
  <c r="G253" i="89"/>
  <c r="J253" i="89" s="1"/>
  <c r="G259" i="88"/>
  <c r="J259" i="88" s="1"/>
  <c r="G173" i="88"/>
  <c r="J173" i="88" s="1"/>
  <c r="G174" i="88"/>
  <c r="J174" i="88" s="1"/>
  <c r="G103" i="88"/>
  <c r="J103" i="88" s="1"/>
  <c r="G102" i="88"/>
  <c r="J102" i="88" s="1"/>
  <c r="G175" i="99"/>
  <c r="J175" i="99" s="1"/>
  <c r="G70" i="99"/>
  <c r="J70" i="99" s="1"/>
  <c r="G71" i="99"/>
  <c r="J71" i="99" s="1"/>
  <c r="G23" i="91"/>
  <c r="J23" i="91" s="1"/>
  <c r="G110" i="90"/>
  <c r="J110" i="90" s="1"/>
  <c r="G110" i="91" s="1"/>
  <c r="J110" i="91" s="1"/>
  <c r="G110" i="92" s="1"/>
  <c r="J110" i="92" s="1"/>
  <c r="G111" i="90"/>
  <c r="J111" i="90" s="1"/>
  <c r="G111" i="91" s="1"/>
  <c r="J111" i="91" s="1"/>
  <c r="G111" i="92" s="1"/>
  <c r="J111" i="92" s="1"/>
  <c r="G108" i="90"/>
  <c r="J108" i="90" s="1"/>
  <c r="G108" i="91" s="1"/>
  <c r="J108" i="91" s="1"/>
  <c r="G108" i="92" s="1"/>
  <c r="J108" i="92" s="1"/>
  <c r="G25" i="91"/>
  <c r="J25" i="91" s="1"/>
  <c r="G26" i="91"/>
  <c r="J26" i="91" s="1"/>
  <c r="G24" i="91"/>
  <c r="J24" i="91" s="1"/>
  <c r="G13" i="86"/>
  <c r="J13" i="86" s="1"/>
  <c r="G18" i="86"/>
  <c r="J18" i="86" s="1"/>
  <c r="G6" i="86"/>
  <c r="J6" i="86" s="1"/>
  <c r="G15" i="86"/>
  <c r="J15" i="86" s="1"/>
  <c r="G8" i="86"/>
  <c r="J8" i="86" s="1"/>
  <c r="G16" i="86"/>
  <c r="J16" i="86" s="1"/>
  <c r="G90" i="91"/>
  <c r="J90" i="91" s="1"/>
  <c r="G112" i="90"/>
  <c r="J112" i="90" s="1"/>
  <c r="G112" i="91" s="1"/>
  <c r="J112" i="91" s="1"/>
  <c r="G112" i="92" s="1"/>
  <c r="J112" i="92" s="1"/>
  <c r="G21" i="91"/>
  <c r="J21" i="91" s="1"/>
  <c r="G22" i="91"/>
  <c r="J22" i="91" s="1"/>
  <c r="G20" i="91"/>
  <c r="J20" i="91" s="1"/>
  <c r="G17" i="86"/>
  <c r="J17" i="86" s="1"/>
  <c r="G74" i="91"/>
  <c r="J74" i="91" s="1"/>
  <c r="G74" i="92" s="1"/>
  <c r="J74" i="92" s="1"/>
  <c r="G14" i="86"/>
  <c r="J14" i="86" s="1"/>
  <c r="G7" i="86"/>
  <c r="J7" i="86" s="1"/>
  <c r="G117" i="90"/>
  <c r="J117" i="90" s="1"/>
  <c r="G117" i="91" s="1"/>
  <c r="J117" i="91" s="1"/>
  <c r="G117" i="92" s="1"/>
  <c r="J117" i="92" s="1"/>
  <c r="G214" i="88"/>
  <c r="J214" i="88" s="1"/>
  <c r="G214" i="89" s="1"/>
  <c r="J214" i="89" s="1"/>
  <c r="G115" i="90"/>
  <c r="J115" i="90" s="1"/>
  <c r="G115" i="91" s="1"/>
  <c r="J115" i="91" s="1"/>
  <c r="G115" i="92" s="1"/>
  <c r="J115" i="92" s="1"/>
  <c r="G116" i="90"/>
  <c r="J116" i="90" s="1"/>
  <c r="G116" i="91" s="1"/>
  <c r="J116" i="91" s="1"/>
  <c r="G116" i="92" s="1"/>
  <c r="J116" i="92" s="1"/>
  <c r="G19" i="91"/>
  <c r="J19" i="91" s="1"/>
  <c r="G82" i="88"/>
  <c r="J82" i="88" s="1"/>
  <c r="G248" i="88"/>
  <c r="J248" i="88" s="1"/>
  <c r="G254" i="88"/>
  <c r="J254" i="88" s="1"/>
  <c r="G131" i="86"/>
  <c r="J131" i="86" s="1"/>
  <c r="E131" i="87" s="1"/>
  <c r="G134" i="86"/>
  <c r="J134" i="86" s="1"/>
  <c r="E134" i="87" s="1"/>
  <c r="G215" i="91"/>
  <c r="J215" i="91" s="1"/>
  <c r="G31" i="90"/>
  <c r="J31" i="90" s="1"/>
  <c r="G28" i="90"/>
  <c r="J28" i="90" s="1"/>
  <c r="G32" i="90"/>
  <c r="J32" i="90" s="1"/>
  <c r="G68" i="91"/>
  <c r="J68" i="91" s="1"/>
  <c r="G183" i="91"/>
  <c r="J183" i="91" s="1"/>
  <c r="G36" i="90"/>
  <c r="J36" i="90" s="1"/>
  <c r="G106" i="91"/>
  <c r="J106" i="91" s="1"/>
  <c r="G158" i="91"/>
  <c r="J158" i="91" s="1"/>
  <c r="G121" i="91"/>
  <c r="J121" i="91" s="1"/>
  <c r="G161" i="90"/>
  <c r="J161" i="90" s="1"/>
  <c r="G167" i="91"/>
  <c r="J167" i="91" s="1"/>
  <c r="G85" i="91"/>
  <c r="J85" i="91" s="1"/>
  <c r="G93" i="91"/>
  <c r="J93" i="91" s="1"/>
  <c r="G69" i="91"/>
  <c r="J69" i="91" s="1"/>
  <c r="G166" i="91"/>
  <c r="J166" i="91" s="1"/>
  <c r="G139" i="91"/>
  <c r="J139" i="91" s="1"/>
  <c r="G30" i="90"/>
  <c r="J30" i="90" s="1"/>
  <c r="G165" i="90"/>
  <c r="J165" i="90" s="1"/>
  <c r="G49" i="90"/>
  <c r="J49" i="90" s="1"/>
  <c r="G62" i="91"/>
  <c r="J62" i="91" s="1"/>
  <c r="G119" i="90"/>
  <c r="J119" i="90" s="1"/>
  <c r="G170" i="91"/>
  <c r="J170" i="91" s="1"/>
  <c r="G118" i="91"/>
  <c r="J118" i="91" s="1"/>
  <c r="G50" i="90"/>
  <c r="J50" i="90" s="1"/>
  <c r="G57" i="90"/>
  <c r="J57" i="90" s="1"/>
  <c r="G160" i="91"/>
  <c r="J160" i="91" s="1"/>
  <c r="G122" i="90"/>
  <c r="J122" i="90" s="1"/>
  <c r="G159" i="91"/>
  <c r="J159" i="91" s="1"/>
  <c r="G225" i="91"/>
  <c r="J225" i="91" s="1"/>
  <c r="G72" i="91"/>
  <c r="J72" i="91" s="1"/>
  <c r="G142" i="91"/>
  <c r="J142" i="91" s="1"/>
  <c r="G144" i="91"/>
  <c r="J144" i="91" s="1"/>
  <c r="G37" i="90"/>
  <c r="J37" i="90" s="1"/>
  <c r="G123" i="91"/>
  <c r="J123" i="91" s="1"/>
  <c r="G192" i="91"/>
  <c r="J192" i="91" s="1"/>
  <c r="G180" i="91"/>
  <c r="J180" i="91" s="1"/>
  <c r="G66" i="91"/>
  <c r="J66" i="91" s="1"/>
  <c r="G44" i="90"/>
  <c r="J44" i="90" s="1"/>
  <c r="G56" i="90"/>
  <c r="J56" i="90" s="1"/>
  <c r="G99" i="91"/>
  <c r="J99" i="91" s="1"/>
  <c r="G47" i="90"/>
  <c r="J47" i="90" s="1"/>
  <c r="G89" i="91"/>
  <c r="J89" i="91" s="1"/>
  <c r="G162" i="91"/>
  <c r="J162" i="91" s="1"/>
  <c r="G53" i="90"/>
  <c r="J53" i="90" s="1"/>
  <c r="G81" i="91"/>
  <c r="J81" i="91" s="1"/>
  <c r="G130" i="91"/>
  <c r="J130" i="91" s="1"/>
  <c r="G98" i="91"/>
  <c r="J98" i="91" s="1"/>
  <c r="G79" i="91"/>
  <c r="J79" i="91" s="1"/>
  <c r="G43" i="90"/>
  <c r="J43" i="90" s="1"/>
  <c r="G171" i="91"/>
  <c r="J171" i="91" s="1"/>
  <c r="G29" i="90"/>
  <c r="J29" i="90" s="1"/>
  <c r="G34" i="90"/>
  <c r="J34" i="90" s="1"/>
  <c r="G168" i="91"/>
  <c r="J168" i="91" s="1"/>
  <c r="G54" i="90"/>
  <c r="J54" i="90" s="1"/>
  <c r="G137" i="91"/>
  <c r="J137" i="91" s="1"/>
  <c r="G224" i="91"/>
  <c r="J224" i="91" s="1"/>
  <c r="G65" i="91"/>
  <c r="J65" i="91" s="1"/>
  <c r="G138" i="91"/>
  <c r="J138" i="91" s="1"/>
  <c r="G64" i="91"/>
  <c r="J64" i="91" s="1"/>
  <c r="G92" i="91"/>
  <c r="J92" i="91" s="1"/>
  <c r="G141" i="91"/>
  <c r="J141" i="91" s="1"/>
  <c r="G145" i="91"/>
  <c r="J145" i="91" s="1"/>
  <c r="G164" i="91"/>
  <c r="J164" i="91" s="1"/>
  <c r="G120" i="91"/>
  <c r="J120" i="91" s="1"/>
  <c r="G184" i="91"/>
  <c r="J184" i="91" s="1"/>
  <c r="G221" i="90"/>
  <c r="J221" i="90" s="1"/>
  <c r="G52" i="90"/>
  <c r="J52" i="90" s="1"/>
  <c r="G51" i="90"/>
  <c r="J51" i="90" s="1"/>
  <c r="G179" i="91"/>
  <c r="J179" i="91" s="1"/>
  <c r="G46" i="90"/>
  <c r="J46" i="90" s="1"/>
  <c r="G42" i="90"/>
  <c r="J42" i="90" s="1"/>
  <c r="G163" i="91"/>
  <c r="J163" i="91" s="1"/>
  <c r="G80" i="91"/>
  <c r="J80" i="91" s="1"/>
  <c r="G55" i="90"/>
  <c r="J55" i="90" s="1"/>
  <c r="G100" i="91"/>
  <c r="J100" i="91" s="1"/>
  <c r="G140" i="91"/>
  <c r="J140" i="91" s="1"/>
  <c r="G220" i="91"/>
  <c r="J220" i="91" s="1"/>
  <c r="G48" i="90"/>
  <c r="J48" i="90" s="1"/>
  <c r="G101" i="91"/>
  <c r="J101" i="91" s="1"/>
  <c r="G107" i="92"/>
  <c r="J107" i="92" s="1"/>
  <c r="G97" i="92"/>
  <c r="J97" i="92" s="1"/>
  <c r="G172" i="91"/>
  <c r="J172" i="91" s="1"/>
  <c r="G95" i="91"/>
  <c r="J95" i="91" s="1"/>
  <c r="G77" i="91"/>
  <c r="J77" i="91" s="1"/>
  <c r="G38" i="90"/>
  <c r="J38" i="90" s="1"/>
  <c r="G96" i="90"/>
  <c r="J96" i="90" s="1"/>
  <c r="G40" i="90"/>
  <c r="J40" i="90" s="1"/>
  <c r="G223" i="91"/>
  <c r="J223" i="91" s="1"/>
  <c r="G59" i="90"/>
  <c r="J59" i="90" s="1"/>
  <c r="G61" i="91"/>
  <c r="J61" i="91" s="1"/>
  <c r="G154" i="91"/>
  <c r="J154" i="91" s="1"/>
  <c r="G185" i="91"/>
  <c r="J185" i="91" s="1"/>
  <c r="G33" i="90"/>
  <c r="J33" i="90" s="1"/>
  <c r="G58" i="90"/>
  <c r="J58" i="90" s="1"/>
  <c r="G41" i="90"/>
  <c r="J41" i="90" s="1"/>
  <c r="G143" i="91"/>
  <c r="J143" i="91" s="1"/>
  <c r="G146" i="91"/>
  <c r="J146" i="91" s="1"/>
  <c r="G67" i="91"/>
  <c r="J67" i="91" s="1"/>
  <c r="G91" i="91"/>
  <c r="J91" i="91" s="1"/>
  <c r="G176" i="91"/>
  <c r="J176" i="91" s="1"/>
  <c r="G78" i="91"/>
  <c r="J78" i="91" s="1"/>
  <c r="G222" i="91"/>
  <c r="J222" i="91" s="1"/>
  <c r="G27" i="90"/>
  <c r="J27" i="90" s="1"/>
  <c r="G186" i="90"/>
  <c r="J186" i="90" s="1"/>
  <c r="G255" i="90"/>
  <c r="J255" i="90" s="1"/>
  <c r="G104" i="90"/>
  <c r="J104" i="90" s="1"/>
  <c r="G256" i="90"/>
  <c r="J256" i="90" s="1"/>
  <c r="G233" i="90"/>
  <c r="J233" i="90" s="1"/>
  <c r="G258" i="90"/>
  <c r="J258" i="90" s="1"/>
  <c r="G191" i="90"/>
  <c r="J191" i="90" s="1"/>
  <c r="G190" i="90"/>
  <c r="J190" i="90" s="1"/>
  <c r="G133" i="88"/>
  <c r="J133" i="88" s="1"/>
  <c r="G136" i="88"/>
  <c r="J136" i="88" s="1"/>
  <c r="G132" i="89"/>
  <c r="J132" i="89" s="1"/>
  <c r="G135" i="89"/>
  <c r="J135" i="89" s="1"/>
  <c r="C115" i="64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E204" i="103" l="1"/>
  <c r="G204" i="103" s="1"/>
  <c r="J204" i="103" s="1"/>
  <c r="E9" i="103"/>
  <c r="G9" i="103" s="1"/>
  <c r="J9" i="103" s="1"/>
  <c r="E177" i="104"/>
  <c r="G177" i="104" s="1"/>
  <c r="J177" i="104" s="1"/>
  <c r="G194" i="104"/>
  <c r="J194" i="104" s="1"/>
  <c r="E149" i="103"/>
  <c r="G149" i="103" s="1"/>
  <c r="J149" i="103" s="1"/>
  <c r="E84" i="104"/>
  <c r="G84" i="104" s="1"/>
  <c r="J84" i="104" s="1"/>
  <c r="E113" i="105"/>
  <c r="G113" i="105" s="1"/>
  <c r="J113" i="105" s="1"/>
  <c r="E193" i="104"/>
  <c r="G193" i="104" s="1"/>
  <c r="J193" i="104" s="1"/>
  <c r="E148" i="104"/>
  <c r="G148" i="104" s="1"/>
  <c r="J148" i="104" s="1"/>
  <c r="E150" i="103"/>
  <c r="G150" i="103" s="1"/>
  <c r="J150" i="103" s="1"/>
  <c r="E212" i="103"/>
  <c r="G212" i="103" s="1"/>
  <c r="J212" i="103" s="1"/>
  <c r="E155" i="104"/>
  <c r="G155" i="104" s="1"/>
  <c r="J155" i="104" s="1"/>
  <c r="E196" i="103"/>
  <c r="G196" i="103" s="1"/>
  <c r="J196" i="103" s="1"/>
  <c r="E181" i="104"/>
  <c r="G181" i="104" s="1"/>
  <c r="J181" i="104" s="1"/>
  <c r="E208" i="104"/>
  <c r="G208" i="104" s="1"/>
  <c r="J208" i="104" s="1"/>
  <c r="E203" i="103"/>
  <c r="G203" i="103" s="1"/>
  <c r="J203" i="103" s="1"/>
  <c r="E198" i="103"/>
  <c r="G198" i="103" s="1"/>
  <c r="J198" i="103" s="1"/>
  <c r="E197" i="103"/>
  <c r="G197" i="103" s="1"/>
  <c r="J197" i="103" s="1"/>
  <c r="E226" i="104"/>
  <c r="G226" i="104" s="1"/>
  <c r="J226" i="104" s="1"/>
  <c r="E182" i="103"/>
  <c r="G182" i="103" s="1"/>
  <c r="J182" i="103" s="1"/>
  <c r="E210" i="103"/>
  <c r="G210" i="103" s="1"/>
  <c r="J210" i="103" s="1"/>
  <c r="E205" i="104"/>
  <c r="G205" i="104" s="1"/>
  <c r="J205" i="104" s="1"/>
  <c r="E151" i="104"/>
  <c r="G151" i="104" s="1"/>
  <c r="J151" i="104" s="1"/>
  <c r="E156" i="103"/>
  <c r="G156" i="103" s="1"/>
  <c r="J156" i="103" s="1"/>
  <c r="E213" i="104"/>
  <c r="G213" i="104" s="1"/>
  <c r="J213" i="104" s="1"/>
  <c r="E10" i="103"/>
  <c r="G10" i="103" s="1"/>
  <c r="J10" i="103" s="1"/>
  <c r="E39" i="103"/>
  <c r="G39" i="103" s="1"/>
  <c r="J39" i="103" s="1"/>
  <c r="E206" i="104"/>
  <c r="G206" i="104" s="1"/>
  <c r="J206" i="104" s="1"/>
  <c r="E125" i="104"/>
  <c r="G125" i="104" s="1"/>
  <c r="J125" i="104" s="1"/>
  <c r="E71" i="100"/>
  <c r="G71" i="100" s="1"/>
  <c r="J71" i="100" s="1"/>
  <c r="E70" i="100"/>
  <c r="G70" i="100" s="1"/>
  <c r="J70" i="100" s="1"/>
  <c r="E175" i="100"/>
  <c r="G175" i="100" s="1"/>
  <c r="J175" i="100" s="1"/>
  <c r="E211" i="103"/>
  <c r="G211" i="103" s="1"/>
  <c r="J211" i="103" s="1"/>
  <c r="E147" i="103"/>
  <c r="G147" i="103" s="1"/>
  <c r="J147" i="103" s="1"/>
  <c r="G249" i="99"/>
  <c r="J249" i="99" s="1"/>
  <c r="E241" i="99"/>
  <c r="G241" i="99" s="1"/>
  <c r="J241" i="99" s="1"/>
  <c r="E157" i="103"/>
  <c r="G157" i="103" s="1"/>
  <c r="J157" i="103" s="1"/>
  <c r="E152" i="104"/>
  <c r="G152" i="104" s="1"/>
  <c r="J152" i="104" s="1"/>
  <c r="E127" i="104"/>
  <c r="G127" i="104" s="1"/>
  <c r="J127" i="104" s="1"/>
  <c r="E126" i="104"/>
  <c r="G126" i="104" s="1"/>
  <c r="J126" i="104" s="1"/>
  <c r="E128" i="103"/>
  <c r="G128" i="103" s="1"/>
  <c r="J128" i="103" s="1"/>
  <c r="G11" i="103"/>
  <c r="J11" i="103" s="1"/>
  <c r="E209" i="103"/>
  <c r="G209" i="103" s="1"/>
  <c r="J209" i="103" s="1"/>
  <c r="E209" i="104" s="1"/>
  <c r="G209" i="104" s="1"/>
  <c r="J209" i="104" s="1"/>
  <c r="E83" i="104"/>
  <c r="G83" i="104" s="1"/>
  <c r="J83" i="104" s="1"/>
  <c r="E202" i="103"/>
  <c r="G202" i="103" s="1"/>
  <c r="J202" i="103" s="1"/>
  <c r="E195" i="103"/>
  <c r="G195" i="103" s="1"/>
  <c r="J195" i="103" s="1"/>
  <c r="E153" i="104"/>
  <c r="G153" i="104" s="1"/>
  <c r="J153" i="104" s="1"/>
  <c r="E13" i="87"/>
  <c r="G13" i="87" s="1"/>
  <c r="J13" i="87" s="1"/>
  <c r="E14" i="87"/>
  <c r="G14" i="87" s="1"/>
  <c r="J14" i="87" s="1"/>
  <c r="E16" i="87"/>
  <c r="G16" i="87" s="1"/>
  <c r="J16" i="87" s="1"/>
  <c r="E8" i="87"/>
  <c r="G8" i="87" s="1"/>
  <c r="J8" i="87" s="1"/>
  <c r="E17" i="87"/>
  <c r="G17" i="87" s="1"/>
  <c r="J17" i="87" s="1"/>
  <c r="E15" i="87"/>
  <c r="G15" i="87" s="1"/>
  <c r="J15" i="87" s="1"/>
  <c r="E18" i="87"/>
  <c r="G18" i="87" s="1"/>
  <c r="J18" i="87" s="1"/>
  <c r="E7" i="87"/>
  <c r="G7" i="87" s="1"/>
  <c r="J7" i="87" s="1"/>
  <c r="E6" i="87"/>
  <c r="G6" i="87" s="1"/>
  <c r="J6" i="87" s="1"/>
  <c r="G86" i="91"/>
  <c r="J86" i="91" s="1"/>
  <c r="G87" i="91"/>
  <c r="J87" i="91" s="1"/>
  <c r="G88" i="92" s="1"/>
  <c r="J88" i="92" s="1"/>
  <c r="G231" i="104"/>
  <c r="J231" i="104" s="1"/>
  <c r="E231" i="105" s="1"/>
  <c r="G239" i="104"/>
  <c r="J239" i="104" s="1"/>
  <c r="E239" i="105" s="1"/>
  <c r="G240" i="99"/>
  <c r="J240" i="99" s="1"/>
  <c r="E240" i="100" s="1"/>
  <c r="G232" i="99"/>
  <c r="J232" i="99" s="1"/>
  <c r="E232" i="100" s="1"/>
  <c r="G230" i="91"/>
  <c r="J230" i="91" s="1"/>
  <c r="G238" i="91"/>
  <c r="J238" i="91" s="1"/>
  <c r="G246" i="92" s="1"/>
  <c r="J246" i="92" s="1"/>
  <c r="G234" i="89"/>
  <c r="J234" i="89" s="1"/>
  <c r="G247" i="89"/>
  <c r="J247" i="89" s="1"/>
  <c r="G242" i="90" s="1"/>
  <c r="J242" i="90" s="1"/>
  <c r="G250" i="91" s="1"/>
  <c r="J250" i="91" s="1"/>
  <c r="G227" i="91"/>
  <c r="J227" i="91" s="1"/>
  <c r="G235" i="91"/>
  <c r="J235" i="91" s="1"/>
  <c r="G243" i="92" s="1"/>
  <c r="J243" i="92" s="1"/>
  <c r="G251" i="93" s="1"/>
  <c r="J251" i="93" s="1"/>
  <c r="G228" i="91"/>
  <c r="J228" i="91" s="1"/>
  <c r="G236" i="91"/>
  <c r="J236" i="91" s="1"/>
  <c r="G244" i="92" s="1"/>
  <c r="J244" i="92" s="1"/>
  <c r="G253" i="90"/>
  <c r="J253" i="90" s="1"/>
  <c r="G259" i="89"/>
  <c r="J259" i="89" s="1"/>
  <c r="G173" i="89"/>
  <c r="J173" i="89" s="1"/>
  <c r="G174" i="89"/>
  <c r="J174" i="89" s="1"/>
  <c r="G103" i="89"/>
  <c r="J103" i="89" s="1"/>
  <c r="G102" i="89"/>
  <c r="J102" i="89" s="1"/>
  <c r="G14" i="88"/>
  <c r="J14" i="88" s="1"/>
  <c r="G14" i="89" s="1"/>
  <c r="J14" i="89" s="1"/>
  <c r="G6" i="88"/>
  <c r="J6" i="88" s="1"/>
  <c r="G6" i="89" s="1"/>
  <c r="J6" i="89" s="1"/>
  <c r="G15" i="88"/>
  <c r="J15" i="88" s="1"/>
  <c r="G15" i="89" s="1"/>
  <c r="J15" i="89" s="1"/>
  <c r="G90" i="92"/>
  <c r="J90" i="92" s="1"/>
  <c r="G18" i="88"/>
  <c r="J18" i="88" s="1"/>
  <c r="G18" i="89" s="1"/>
  <c r="J18" i="89" s="1"/>
  <c r="G13" i="88"/>
  <c r="J13" i="88" s="1"/>
  <c r="G13" i="89" s="1"/>
  <c r="J13" i="89" s="1"/>
  <c r="G21" i="92"/>
  <c r="J21" i="92" s="1"/>
  <c r="G16" i="88"/>
  <c r="J16" i="88" s="1"/>
  <c r="G16" i="89" s="1"/>
  <c r="J16" i="89" s="1"/>
  <c r="G20" i="92"/>
  <c r="J20" i="92" s="1"/>
  <c r="G8" i="88"/>
  <c r="J8" i="88" s="1"/>
  <c r="G8" i="89" s="1"/>
  <c r="J8" i="89" s="1"/>
  <c r="G7" i="88"/>
  <c r="J7" i="88" s="1"/>
  <c r="G7" i="89" s="1"/>
  <c r="J7" i="89" s="1"/>
  <c r="G26" i="92"/>
  <c r="J26" i="92" s="1"/>
  <c r="G22" i="92"/>
  <c r="J22" i="92" s="1"/>
  <c r="G19" i="92"/>
  <c r="J19" i="92" s="1"/>
  <c r="G24" i="92"/>
  <c r="J24" i="92" s="1"/>
  <c r="G17" i="88"/>
  <c r="J17" i="88" s="1"/>
  <c r="G17" i="89" s="1"/>
  <c r="J17" i="89" s="1"/>
  <c r="G25" i="92"/>
  <c r="J25" i="92" s="1"/>
  <c r="G23" i="92"/>
  <c r="J23" i="92" s="1"/>
  <c r="G131" i="87"/>
  <c r="J131" i="87" s="1"/>
  <c r="G134" i="87"/>
  <c r="J134" i="87" s="1"/>
  <c r="G254" i="89"/>
  <c r="J254" i="89" s="1"/>
  <c r="G248" i="89"/>
  <c r="J248" i="89" s="1"/>
  <c r="G82" i="89"/>
  <c r="J82" i="89" s="1"/>
  <c r="G146" i="92"/>
  <c r="J146" i="92" s="1"/>
  <c r="G115" i="93"/>
  <c r="J115" i="93" s="1"/>
  <c r="G100" i="92"/>
  <c r="J100" i="92" s="1"/>
  <c r="G170" i="92"/>
  <c r="J170" i="92" s="1"/>
  <c r="G78" i="92"/>
  <c r="J78" i="92" s="1"/>
  <c r="G61" i="92"/>
  <c r="J61" i="92" s="1"/>
  <c r="G112" i="93"/>
  <c r="J112" i="93" s="1"/>
  <c r="G55" i="91"/>
  <c r="J55" i="91" s="1"/>
  <c r="G164" i="92"/>
  <c r="J164" i="92" s="1"/>
  <c r="G65" i="92"/>
  <c r="J65" i="92" s="1"/>
  <c r="G123" i="92"/>
  <c r="J123" i="92" s="1"/>
  <c r="G159" i="92"/>
  <c r="J159" i="92" s="1"/>
  <c r="G139" i="92"/>
  <c r="J139" i="92" s="1"/>
  <c r="G68" i="92"/>
  <c r="J68" i="92" s="1"/>
  <c r="G74" i="93"/>
  <c r="J74" i="93" s="1"/>
  <c r="G41" i="91"/>
  <c r="J41" i="91" s="1"/>
  <c r="G77" i="92"/>
  <c r="J77" i="92" s="1"/>
  <c r="G80" i="92"/>
  <c r="J80" i="92" s="1"/>
  <c r="G179" i="92"/>
  <c r="J179" i="92" s="1"/>
  <c r="G224" i="92"/>
  <c r="J224" i="92" s="1"/>
  <c r="G81" i="92"/>
  <c r="J81" i="92" s="1"/>
  <c r="G56" i="91"/>
  <c r="J56" i="91" s="1"/>
  <c r="G122" i="91"/>
  <c r="J122" i="91" s="1"/>
  <c r="G166" i="92"/>
  <c r="J166" i="92" s="1"/>
  <c r="G161" i="91"/>
  <c r="J161" i="91" s="1"/>
  <c r="G107" i="93"/>
  <c r="J107" i="93" s="1"/>
  <c r="G168" i="92"/>
  <c r="J168" i="92" s="1"/>
  <c r="G120" i="92"/>
  <c r="J120" i="92" s="1"/>
  <c r="G34" i="91"/>
  <c r="J34" i="91" s="1"/>
  <c r="G51" i="91"/>
  <c r="J51" i="91" s="1"/>
  <c r="G171" i="92"/>
  <c r="J171" i="92" s="1"/>
  <c r="G121" i="92"/>
  <c r="J121" i="92" s="1"/>
  <c r="G33" i="91"/>
  <c r="J33" i="91" s="1"/>
  <c r="G223" i="92"/>
  <c r="J223" i="92" s="1"/>
  <c r="G48" i="91"/>
  <c r="J48" i="91" s="1"/>
  <c r="G52" i="91"/>
  <c r="J52" i="91" s="1"/>
  <c r="G141" i="92"/>
  <c r="J141" i="92" s="1"/>
  <c r="G43" i="91"/>
  <c r="J43" i="91" s="1"/>
  <c r="G66" i="92"/>
  <c r="J66" i="92" s="1"/>
  <c r="G144" i="92"/>
  <c r="J144" i="92" s="1"/>
  <c r="G49" i="91"/>
  <c r="J49" i="91" s="1"/>
  <c r="G158" i="92"/>
  <c r="J158" i="92" s="1"/>
  <c r="G32" i="91"/>
  <c r="J32" i="91" s="1"/>
  <c r="G130" i="92"/>
  <c r="J130" i="92" s="1"/>
  <c r="G30" i="91"/>
  <c r="J30" i="91" s="1"/>
  <c r="G58" i="91"/>
  <c r="J58" i="91" s="1"/>
  <c r="G101" i="92"/>
  <c r="J101" i="92" s="1"/>
  <c r="G160" i="92"/>
  <c r="J160" i="92" s="1"/>
  <c r="G91" i="92"/>
  <c r="J91" i="92" s="1"/>
  <c r="G40" i="91"/>
  <c r="J40" i="91" s="1"/>
  <c r="G220" i="92"/>
  <c r="J220" i="92" s="1"/>
  <c r="G42" i="91"/>
  <c r="J42" i="91" s="1"/>
  <c r="G92" i="92"/>
  <c r="J92" i="92" s="1"/>
  <c r="G79" i="92"/>
  <c r="J79" i="92" s="1"/>
  <c r="G162" i="92"/>
  <c r="J162" i="92" s="1"/>
  <c r="G142" i="92"/>
  <c r="J142" i="92" s="1"/>
  <c r="G165" i="91"/>
  <c r="J165" i="91" s="1"/>
  <c r="G93" i="92"/>
  <c r="J93" i="92" s="1"/>
  <c r="G28" i="91"/>
  <c r="J28" i="91" s="1"/>
  <c r="G154" i="92"/>
  <c r="J154" i="92" s="1"/>
  <c r="G95" i="92"/>
  <c r="J95" i="92" s="1"/>
  <c r="G44" i="91"/>
  <c r="J44" i="91" s="1"/>
  <c r="G62" i="92"/>
  <c r="J62" i="92" s="1"/>
  <c r="G27" i="91"/>
  <c r="J27" i="91" s="1"/>
  <c r="G67" i="92"/>
  <c r="J67" i="92" s="1"/>
  <c r="G96" i="91"/>
  <c r="J96" i="91" s="1"/>
  <c r="G97" i="93"/>
  <c r="J97" i="93" s="1"/>
  <c r="G116" i="93"/>
  <c r="J116" i="93" s="1"/>
  <c r="G64" i="92"/>
  <c r="J64" i="92" s="1"/>
  <c r="G54" i="91"/>
  <c r="J54" i="91" s="1"/>
  <c r="G89" i="92"/>
  <c r="J89" i="92" s="1"/>
  <c r="G72" i="92"/>
  <c r="J72" i="92" s="1"/>
  <c r="G50" i="91"/>
  <c r="J50" i="91" s="1"/>
  <c r="G85" i="92"/>
  <c r="J85" i="92" s="1"/>
  <c r="G31" i="91"/>
  <c r="J31" i="91" s="1"/>
  <c r="G184" i="92"/>
  <c r="J184" i="92" s="1"/>
  <c r="G47" i="91"/>
  <c r="J47" i="91" s="1"/>
  <c r="G180" i="92"/>
  <c r="J180" i="92" s="1"/>
  <c r="G118" i="92"/>
  <c r="J118" i="92" s="1"/>
  <c r="G108" i="93"/>
  <c r="J108" i="93" s="1"/>
  <c r="G36" i="91"/>
  <c r="J36" i="91" s="1"/>
  <c r="G117" i="93"/>
  <c r="J117" i="93" s="1"/>
  <c r="G192" i="92"/>
  <c r="J192" i="92" s="1"/>
  <c r="G183" i="92"/>
  <c r="J183" i="92" s="1"/>
  <c r="G185" i="92"/>
  <c r="J185" i="92" s="1"/>
  <c r="G140" i="92"/>
  <c r="J140" i="92" s="1"/>
  <c r="G221" i="91"/>
  <c r="J221" i="91" s="1"/>
  <c r="G53" i="91"/>
  <c r="J53" i="91" s="1"/>
  <c r="G119" i="91"/>
  <c r="J119" i="91" s="1"/>
  <c r="G110" i="93"/>
  <c r="J110" i="93" s="1"/>
  <c r="G143" i="92"/>
  <c r="J143" i="92" s="1"/>
  <c r="G163" i="92"/>
  <c r="J163" i="92" s="1"/>
  <c r="G29" i="91"/>
  <c r="J29" i="91" s="1"/>
  <c r="G57" i="91"/>
  <c r="J57" i="91" s="1"/>
  <c r="G215" i="92"/>
  <c r="J215" i="92" s="1"/>
  <c r="G214" i="90"/>
  <c r="J214" i="90" s="1"/>
  <c r="G38" i="91"/>
  <c r="J38" i="91" s="1"/>
  <c r="G138" i="92"/>
  <c r="J138" i="92" s="1"/>
  <c r="G111" i="93"/>
  <c r="J111" i="93" s="1"/>
  <c r="G69" i="92"/>
  <c r="J69" i="92" s="1"/>
  <c r="G176" i="92"/>
  <c r="J176" i="92" s="1"/>
  <c r="G137" i="92"/>
  <c r="J137" i="92" s="1"/>
  <c r="G37" i="91"/>
  <c r="J37" i="91" s="1"/>
  <c r="G106" i="92"/>
  <c r="J106" i="92" s="1"/>
  <c r="G59" i="91"/>
  <c r="J59" i="91" s="1"/>
  <c r="G46" i="91"/>
  <c r="J46" i="91" s="1"/>
  <c r="G98" i="92"/>
  <c r="J98" i="92" s="1"/>
  <c r="G225" i="92"/>
  <c r="J225" i="92" s="1"/>
  <c r="G222" i="92"/>
  <c r="J222" i="92" s="1"/>
  <c r="G172" i="92"/>
  <c r="J172" i="92" s="1"/>
  <c r="G145" i="92"/>
  <c r="J145" i="92" s="1"/>
  <c r="G99" i="92"/>
  <c r="J99" i="92" s="1"/>
  <c r="G167" i="92"/>
  <c r="J167" i="92" s="1"/>
  <c r="G186" i="91"/>
  <c r="J186" i="91" s="1"/>
  <c r="G233" i="91"/>
  <c r="J233" i="91" s="1"/>
  <c r="G255" i="91"/>
  <c r="J255" i="91" s="1"/>
  <c r="G104" i="91"/>
  <c r="J104" i="91" s="1"/>
  <c r="G258" i="91"/>
  <c r="J258" i="91" s="1"/>
  <c r="G256" i="91"/>
  <c r="J256" i="91" s="1"/>
  <c r="G191" i="91"/>
  <c r="J191" i="91" s="1"/>
  <c r="G190" i="91"/>
  <c r="J190" i="91" s="1"/>
  <c r="G133" i="89"/>
  <c r="J133" i="89" s="1"/>
  <c r="G136" i="89"/>
  <c r="J136" i="89" s="1"/>
  <c r="G132" i="90"/>
  <c r="J132" i="90" s="1"/>
  <c r="G135" i="90"/>
  <c r="J135" i="90" s="1"/>
  <c r="G5" i="74"/>
  <c r="J5" i="74" s="1"/>
  <c r="E39" i="104" l="1"/>
  <c r="G39" i="104" s="1"/>
  <c r="J39" i="104" s="1"/>
  <c r="E175" i="101"/>
  <c r="G175" i="101" s="1"/>
  <c r="J175" i="101" s="1"/>
  <c r="E203" i="104"/>
  <c r="G203" i="104" s="1"/>
  <c r="J203" i="104" s="1"/>
  <c r="E212" i="104"/>
  <c r="G212" i="104" s="1"/>
  <c r="J212" i="104" s="1"/>
  <c r="E157" i="104"/>
  <c r="G157" i="104" s="1"/>
  <c r="J157" i="104" s="1"/>
  <c r="E70" i="101"/>
  <c r="G70" i="101" s="1"/>
  <c r="J70" i="101" s="1"/>
  <c r="E208" i="105"/>
  <c r="G208" i="105" s="1"/>
  <c r="J208" i="105" s="1"/>
  <c r="G249" i="100"/>
  <c r="J249" i="100" s="1"/>
  <c r="E241" i="100"/>
  <c r="E182" i="104"/>
  <c r="G182" i="104" s="1"/>
  <c r="J182" i="104" s="1"/>
  <c r="E194" i="105"/>
  <c r="G194" i="105" s="1"/>
  <c r="J194" i="105" s="1"/>
  <c r="E177" i="105"/>
  <c r="G177" i="105" s="1"/>
  <c r="J177" i="105" s="1"/>
  <c r="E128" i="104"/>
  <c r="G128" i="104" s="1"/>
  <c r="J128" i="104" s="1"/>
  <c r="E126" i="105"/>
  <c r="G126" i="105" s="1"/>
  <c r="J126" i="105" s="1"/>
  <c r="E156" i="104"/>
  <c r="G156" i="104" s="1"/>
  <c r="J156" i="104" s="1"/>
  <c r="E9" i="104"/>
  <c r="G9" i="104" s="1"/>
  <c r="J9" i="104" s="1"/>
  <c r="E202" i="104"/>
  <c r="G202" i="104" s="1"/>
  <c r="J202" i="104" s="1"/>
  <c r="E151" i="105"/>
  <c r="G151" i="105" s="1"/>
  <c r="J151" i="105" s="1"/>
  <c r="E113" i="106"/>
  <c r="G113" i="106" s="1"/>
  <c r="J113" i="106" s="1"/>
  <c r="E113" i="107" s="1"/>
  <c r="G113" i="107" s="1"/>
  <c r="J113" i="107" s="1"/>
  <c r="E226" i="105"/>
  <c r="G226" i="105" s="1"/>
  <c r="J226" i="105" s="1"/>
  <c r="E193" i="105"/>
  <c r="G193" i="105" s="1"/>
  <c r="J193" i="105" s="1"/>
  <c r="E83" i="105"/>
  <c r="G83" i="105" s="1"/>
  <c r="J83" i="105" s="1"/>
  <c r="E206" i="105"/>
  <c r="G206" i="105" s="1"/>
  <c r="J206" i="105" s="1"/>
  <c r="E155" i="105"/>
  <c r="G155" i="105" s="1"/>
  <c r="J155" i="105" s="1"/>
  <c r="E11" i="104"/>
  <c r="G11" i="104" s="1"/>
  <c r="J11" i="104" s="1"/>
  <c r="E211" i="104"/>
  <c r="G211" i="104" s="1"/>
  <c r="J211" i="104" s="1"/>
  <c r="E196" i="104"/>
  <c r="G196" i="104" s="1"/>
  <c r="J196" i="104" s="1"/>
  <c r="E148" i="105"/>
  <c r="G148" i="105" s="1"/>
  <c r="J148" i="105" s="1"/>
  <c r="E195" i="104"/>
  <c r="G195" i="104" s="1"/>
  <c r="J195" i="104" s="1"/>
  <c r="E125" i="105"/>
  <c r="G125" i="105" s="1"/>
  <c r="J125" i="105" s="1"/>
  <c r="E210" i="104"/>
  <c r="G210" i="104" s="1"/>
  <c r="J210" i="104" s="1"/>
  <c r="E198" i="104"/>
  <c r="G198" i="104" s="1"/>
  <c r="J198" i="104" s="1"/>
  <c r="E149" i="104"/>
  <c r="G149" i="104" s="1"/>
  <c r="J149" i="104" s="1"/>
  <c r="E152" i="105"/>
  <c r="G152" i="105" s="1"/>
  <c r="J152" i="105" s="1"/>
  <c r="E213" i="105"/>
  <c r="G213" i="105" s="1"/>
  <c r="J213" i="105" s="1"/>
  <c r="E153" i="105"/>
  <c r="G153" i="105" s="1"/>
  <c r="J153" i="105" s="1"/>
  <c r="E209" i="105"/>
  <c r="G209" i="105" s="1"/>
  <c r="J209" i="105" s="1"/>
  <c r="E127" i="105"/>
  <c r="G127" i="105" s="1"/>
  <c r="J127" i="105" s="1"/>
  <c r="E147" i="104"/>
  <c r="G147" i="104" s="1"/>
  <c r="J147" i="104" s="1"/>
  <c r="E71" i="101"/>
  <c r="G71" i="101" s="1"/>
  <c r="J71" i="101" s="1"/>
  <c r="E10" i="104"/>
  <c r="G10" i="104" s="1"/>
  <c r="J10" i="104" s="1"/>
  <c r="E205" i="105"/>
  <c r="G205" i="105" s="1"/>
  <c r="J205" i="105" s="1"/>
  <c r="E197" i="104"/>
  <c r="G197" i="104" s="1"/>
  <c r="J197" i="104" s="1"/>
  <c r="E181" i="105"/>
  <c r="G181" i="105" s="1"/>
  <c r="J181" i="105" s="1"/>
  <c r="E150" i="104"/>
  <c r="G150" i="104" s="1"/>
  <c r="J150" i="104" s="1"/>
  <c r="E84" i="105"/>
  <c r="G84" i="105" s="1"/>
  <c r="J84" i="105" s="1"/>
  <c r="E204" i="104"/>
  <c r="G204" i="104" s="1"/>
  <c r="J204" i="104" s="1"/>
  <c r="G86" i="92"/>
  <c r="J86" i="92" s="1"/>
  <c r="G87" i="92"/>
  <c r="J87" i="92" s="1"/>
  <c r="G88" i="93" s="1"/>
  <c r="J88" i="93" s="1"/>
  <c r="G234" i="90"/>
  <c r="J234" i="90" s="1"/>
  <c r="G247" i="90"/>
  <c r="J247" i="90" s="1"/>
  <c r="G242" i="91" s="1"/>
  <c r="J242" i="91" s="1"/>
  <c r="G250" i="92" s="1"/>
  <c r="J250" i="92" s="1"/>
  <c r="G230" i="92"/>
  <c r="J230" i="92" s="1"/>
  <c r="G238" i="92"/>
  <c r="J238" i="92" s="1"/>
  <c r="G246" i="93" s="1"/>
  <c r="J246" i="93" s="1"/>
  <c r="G240" i="100"/>
  <c r="J240" i="100" s="1"/>
  <c r="E240" i="101" s="1"/>
  <c r="G232" i="100"/>
  <c r="J232" i="100" s="1"/>
  <c r="E232" i="101" s="1"/>
  <c r="G259" i="100"/>
  <c r="J259" i="100" s="1"/>
  <c r="G228" i="92"/>
  <c r="J228" i="92" s="1"/>
  <c r="G236" i="92"/>
  <c r="J236" i="92" s="1"/>
  <c r="G244" i="93" s="1"/>
  <c r="J244" i="93" s="1"/>
  <c r="G227" i="92"/>
  <c r="J227" i="92" s="1"/>
  <c r="G235" i="92"/>
  <c r="J235" i="92" s="1"/>
  <c r="G243" i="93" s="1"/>
  <c r="J243" i="93" s="1"/>
  <c r="G251" i="94" s="1"/>
  <c r="J251" i="94" s="1"/>
  <c r="G231" i="105"/>
  <c r="J231" i="105" s="1"/>
  <c r="E231" i="106" s="1"/>
  <c r="G239" i="105"/>
  <c r="J239" i="105" s="1"/>
  <c r="E239" i="106" s="1"/>
  <c r="G253" i="91"/>
  <c r="J253" i="91" s="1"/>
  <c r="G259" i="90"/>
  <c r="J259" i="90" s="1"/>
  <c r="G173" i="90"/>
  <c r="J173" i="90" s="1"/>
  <c r="G174" i="90"/>
  <c r="J174" i="90" s="1"/>
  <c r="G103" i="90"/>
  <c r="J103" i="90" s="1"/>
  <c r="G102" i="90"/>
  <c r="J102" i="90" s="1"/>
  <c r="G5" i="77"/>
  <c r="J5" i="77" s="1"/>
  <c r="E5" i="8"/>
  <c r="G17" i="90"/>
  <c r="J17" i="90" s="1"/>
  <c r="G24" i="93"/>
  <c r="J24" i="93" s="1"/>
  <c r="G21" i="93"/>
  <c r="J21" i="93" s="1"/>
  <c r="G16" i="90"/>
  <c r="J16" i="90" s="1"/>
  <c r="G19" i="93"/>
  <c r="J19" i="93" s="1"/>
  <c r="G13" i="90"/>
  <c r="J13" i="90" s="1"/>
  <c r="G22" i="93"/>
  <c r="J22" i="93" s="1"/>
  <c r="G18" i="90"/>
  <c r="J18" i="90" s="1"/>
  <c r="G26" i="93"/>
  <c r="J26" i="93" s="1"/>
  <c r="G90" i="93"/>
  <c r="J90" i="93" s="1"/>
  <c r="G7" i="90"/>
  <c r="J7" i="90" s="1"/>
  <c r="G15" i="90"/>
  <c r="J15" i="90" s="1"/>
  <c r="G23" i="93"/>
  <c r="J23" i="93" s="1"/>
  <c r="G8" i="90"/>
  <c r="J8" i="90" s="1"/>
  <c r="G6" i="90"/>
  <c r="J6" i="90" s="1"/>
  <c r="G25" i="93"/>
  <c r="J25" i="93" s="1"/>
  <c r="G20" i="93"/>
  <c r="J20" i="93" s="1"/>
  <c r="G20" i="94" s="1"/>
  <c r="J20" i="94" s="1"/>
  <c r="G14" i="90"/>
  <c r="J14" i="90" s="1"/>
  <c r="G97" i="94"/>
  <c r="J97" i="94" s="1"/>
  <c r="G248" i="90"/>
  <c r="J248" i="90" s="1"/>
  <c r="G82" i="90"/>
  <c r="J82" i="90" s="1"/>
  <c r="G254" i="90"/>
  <c r="J254" i="90" s="1"/>
  <c r="G131" i="88"/>
  <c r="J131" i="88" s="1"/>
  <c r="G134" i="88"/>
  <c r="J134" i="88" s="1"/>
  <c r="G59" i="92"/>
  <c r="J59" i="92" s="1"/>
  <c r="G72" i="93"/>
  <c r="J72" i="93" s="1"/>
  <c r="G101" i="93"/>
  <c r="J101" i="93" s="1"/>
  <c r="G38" i="92"/>
  <c r="J38" i="92" s="1"/>
  <c r="G89" i="93"/>
  <c r="J89" i="93" s="1"/>
  <c r="G144" i="93"/>
  <c r="J144" i="93" s="1"/>
  <c r="G172" i="93"/>
  <c r="J172" i="93" s="1"/>
  <c r="G37" i="92"/>
  <c r="J37" i="92" s="1"/>
  <c r="G214" i="91"/>
  <c r="J214" i="91" s="1"/>
  <c r="G192" i="93"/>
  <c r="J192" i="93" s="1"/>
  <c r="G54" i="92"/>
  <c r="J54" i="92" s="1"/>
  <c r="G27" i="92"/>
  <c r="J27" i="92" s="1"/>
  <c r="G42" i="92"/>
  <c r="J42" i="92" s="1"/>
  <c r="G66" i="93"/>
  <c r="J66" i="93" s="1"/>
  <c r="G33" i="92"/>
  <c r="J33" i="92" s="1"/>
  <c r="G179" i="93"/>
  <c r="J179" i="93" s="1"/>
  <c r="G170" i="93"/>
  <c r="J170" i="93" s="1"/>
  <c r="G138" i="93"/>
  <c r="J138" i="93" s="1"/>
  <c r="G154" i="93"/>
  <c r="J154" i="93" s="1"/>
  <c r="G51" i="92"/>
  <c r="J51" i="92" s="1"/>
  <c r="G145" i="93"/>
  <c r="J145" i="93" s="1"/>
  <c r="G110" i="94"/>
  <c r="J110" i="94" s="1"/>
  <c r="G28" i="92"/>
  <c r="J28" i="92" s="1"/>
  <c r="G34" i="92"/>
  <c r="J34" i="92" s="1"/>
  <c r="G68" i="93"/>
  <c r="J68" i="93" s="1"/>
  <c r="G222" i="93"/>
  <c r="J222" i="93" s="1"/>
  <c r="G137" i="93"/>
  <c r="J137" i="93" s="1"/>
  <c r="G215" i="93"/>
  <c r="J215" i="93" s="1"/>
  <c r="G117" i="94"/>
  <c r="J117" i="94" s="1"/>
  <c r="G184" i="93"/>
  <c r="J184" i="93" s="1"/>
  <c r="G62" i="93"/>
  <c r="J62" i="93" s="1"/>
  <c r="G220" i="93"/>
  <c r="J220" i="93" s="1"/>
  <c r="G30" i="92"/>
  <c r="J30" i="92" s="1"/>
  <c r="G80" i="93"/>
  <c r="J80" i="93" s="1"/>
  <c r="G57" i="92"/>
  <c r="J57" i="92" s="1"/>
  <c r="G53" i="92"/>
  <c r="J53" i="92" s="1"/>
  <c r="G31" i="92"/>
  <c r="J31" i="92" s="1"/>
  <c r="G44" i="92"/>
  <c r="J44" i="92" s="1"/>
  <c r="G165" i="92"/>
  <c r="J165" i="92" s="1"/>
  <c r="G130" i="93"/>
  <c r="J130" i="93" s="1"/>
  <c r="G122" i="92"/>
  <c r="J122" i="92" s="1"/>
  <c r="G55" i="92"/>
  <c r="J55" i="92" s="1"/>
  <c r="G143" i="93"/>
  <c r="J143" i="93" s="1"/>
  <c r="G49" i="92"/>
  <c r="J49" i="92" s="1"/>
  <c r="G106" i="93"/>
  <c r="J106" i="93" s="1"/>
  <c r="G183" i="93"/>
  <c r="J183" i="93" s="1"/>
  <c r="G92" i="93"/>
  <c r="J92" i="93" s="1"/>
  <c r="G225" i="93"/>
  <c r="J225" i="93" s="1"/>
  <c r="G176" i="93"/>
  <c r="J176" i="93" s="1"/>
  <c r="G221" i="92"/>
  <c r="J221" i="92" s="1"/>
  <c r="G85" i="93"/>
  <c r="J85" i="93" s="1"/>
  <c r="G116" i="94"/>
  <c r="J116" i="94" s="1"/>
  <c r="G142" i="93"/>
  <c r="J142" i="93" s="1"/>
  <c r="G32" i="92"/>
  <c r="J32" i="92" s="1"/>
  <c r="G141" i="93"/>
  <c r="J141" i="93" s="1"/>
  <c r="G56" i="92"/>
  <c r="J56" i="92" s="1"/>
  <c r="G112" i="94"/>
  <c r="J112" i="94" s="1"/>
  <c r="G91" i="93"/>
  <c r="J91" i="93" s="1"/>
  <c r="G123" i="93"/>
  <c r="J123" i="93" s="1"/>
  <c r="G99" i="93"/>
  <c r="J99" i="93" s="1"/>
  <c r="G180" i="93"/>
  <c r="J180" i="93" s="1"/>
  <c r="G74" i="94"/>
  <c r="J74" i="94" s="1"/>
  <c r="G98" i="93"/>
  <c r="J98" i="93" s="1"/>
  <c r="G69" i="93"/>
  <c r="J69" i="93" s="1"/>
  <c r="G140" i="93"/>
  <c r="J140" i="93" s="1"/>
  <c r="G108" i="94"/>
  <c r="J108" i="94" s="1"/>
  <c r="G162" i="93"/>
  <c r="J162" i="93" s="1"/>
  <c r="G52" i="92"/>
  <c r="J52" i="92" s="1"/>
  <c r="G168" i="93"/>
  <c r="J168" i="93" s="1"/>
  <c r="G167" i="93"/>
  <c r="J167" i="93" s="1"/>
  <c r="G46" i="92"/>
  <c r="J46" i="92" s="1"/>
  <c r="G111" i="94"/>
  <c r="J111" i="94" s="1"/>
  <c r="G163" i="93"/>
  <c r="J163" i="93" s="1"/>
  <c r="G118" i="93"/>
  <c r="J118" i="93" s="1"/>
  <c r="G96" i="92"/>
  <c r="J96" i="92" s="1"/>
  <c r="G95" i="93"/>
  <c r="J95" i="93" s="1"/>
  <c r="G160" i="93"/>
  <c r="J160" i="93" s="1"/>
  <c r="G48" i="92"/>
  <c r="J48" i="92" s="1"/>
  <c r="G107" i="94"/>
  <c r="J107" i="94" s="1"/>
  <c r="G100" i="93"/>
  <c r="J100" i="93" s="1"/>
  <c r="G121" i="93"/>
  <c r="J121" i="93" s="1"/>
  <c r="G120" i="93"/>
  <c r="J120" i="93" s="1"/>
  <c r="G161" i="92"/>
  <c r="J161" i="92" s="1"/>
  <c r="G81" i="93"/>
  <c r="J81" i="93" s="1"/>
  <c r="G77" i="93"/>
  <c r="J77" i="93" s="1"/>
  <c r="G139" i="93"/>
  <c r="J139" i="93" s="1"/>
  <c r="G65" i="93"/>
  <c r="J65" i="93" s="1"/>
  <c r="G61" i="93"/>
  <c r="J61" i="93" s="1"/>
  <c r="G115" i="94"/>
  <c r="J115" i="94" s="1"/>
  <c r="G29" i="92"/>
  <c r="J29" i="92" s="1"/>
  <c r="G119" i="92"/>
  <c r="J119" i="92" s="1"/>
  <c r="G185" i="93"/>
  <c r="J185" i="93" s="1"/>
  <c r="G36" i="92"/>
  <c r="J36" i="92" s="1"/>
  <c r="G47" i="92"/>
  <c r="J47" i="92" s="1"/>
  <c r="G50" i="92"/>
  <c r="J50" i="92" s="1"/>
  <c r="G64" i="93"/>
  <c r="J64" i="93" s="1"/>
  <c r="G67" i="93"/>
  <c r="J67" i="93" s="1"/>
  <c r="G93" i="93"/>
  <c r="J93" i="93" s="1"/>
  <c r="G79" i="93"/>
  <c r="J79" i="93" s="1"/>
  <c r="G40" i="92"/>
  <c r="J40" i="92" s="1"/>
  <c r="G58" i="92"/>
  <c r="J58" i="92" s="1"/>
  <c r="G158" i="93"/>
  <c r="J158" i="93" s="1"/>
  <c r="G43" i="92"/>
  <c r="J43" i="92" s="1"/>
  <c r="G223" i="93"/>
  <c r="J223" i="93" s="1"/>
  <c r="G171" i="93"/>
  <c r="J171" i="93" s="1"/>
  <c r="G166" i="93"/>
  <c r="J166" i="93" s="1"/>
  <c r="G224" i="93"/>
  <c r="J224" i="93" s="1"/>
  <c r="G41" i="92"/>
  <c r="J41" i="92" s="1"/>
  <c r="G159" i="93"/>
  <c r="J159" i="93" s="1"/>
  <c r="G164" i="93"/>
  <c r="J164" i="93" s="1"/>
  <c r="G78" i="93"/>
  <c r="J78" i="93" s="1"/>
  <c r="G146" i="93"/>
  <c r="J146" i="93" s="1"/>
  <c r="G186" i="92"/>
  <c r="J186" i="92" s="1"/>
  <c r="G258" i="92"/>
  <c r="J258" i="92" s="1"/>
  <c r="G255" i="92"/>
  <c r="J255" i="92" s="1"/>
  <c r="G104" i="92"/>
  <c r="J104" i="92" s="1"/>
  <c r="G256" i="92"/>
  <c r="J256" i="92" s="1"/>
  <c r="G233" i="92"/>
  <c r="J233" i="92" s="1"/>
  <c r="G191" i="92"/>
  <c r="J191" i="92" s="1"/>
  <c r="G190" i="92"/>
  <c r="J190" i="92" s="1"/>
  <c r="G132" i="91"/>
  <c r="J132" i="91" s="1"/>
  <c r="G135" i="91"/>
  <c r="J135" i="91" s="1"/>
  <c r="G133" i="90"/>
  <c r="J133" i="90" s="1"/>
  <c r="G136" i="90"/>
  <c r="J136" i="90" s="1"/>
  <c r="J208" i="8"/>
  <c r="E126" i="106" l="1"/>
  <c r="G126" i="106" s="1"/>
  <c r="J126" i="106" s="1"/>
  <c r="E126" i="107" s="1"/>
  <c r="G126" i="107" s="1"/>
  <c r="J126" i="107" s="1"/>
  <c r="E11" i="105"/>
  <c r="G11" i="105" s="1"/>
  <c r="J11" i="105" s="1"/>
  <c r="E197" i="105"/>
  <c r="G197" i="105" s="1"/>
  <c r="J197" i="105" s="1"/>
  <c r="E196" i="105"/>
  <c r="G196" i="105" s="1"/>
  <c r="J196" i="105" s="1"/>
  <c r="E39" i="105"/>
  <c r="G39" i="105" s="1"/>
  <c r="J39" i="105" s="1"/>
  <c r="E209" i="106"/>
  <c r="G209" i="106" s="1"/>
  <c r="J209" i="106" s="1"/>
  <c r="E209" i="107" s="1"/>
  <c r="G209" i="107" s="1"/>
  <c r="J209" i="107" s="1"/>
  <c r="E193" i="106"/>
  <c r="G193" i="106" s="1"/>
  <c r="J193" i="106" s="1"/>
  <c r="E193" i="107" s="1"/>
  <c r="G193" i="107" s="1"/>
  <c r="J193" i="107" s="1"/>
  <c r="E156" i="105"/>
  <c r="G156" i="105" s="1"/>
  <c r="J156" i="105" s="1"/>
  <c r="E204" i="105"/>
  <c r="G204" i="105" s="1"/>
  <c r="J204" i="105" s="1"/>
  <c r="E70" i="102"/>
  <c r="G70" i="102" s="1"/>
  <c r="J70" i="102" s="1"/>
  <c r="E213" i="106"/>
  <c r="G213" i="106" s="1"/>
  <c r="J213" i="106" s="1"/>
  <c r="E213" i="107" s="1"/>
  <c r="G213" i="107" s="1"/>
  <c r="J213" i="107" s="1"/>
  <c r="E157" i="105"/>
  <c r="G157" i="105" s="1"/>
  <c r="J157" i="105" s="1"/>
  <c r="E210" i="105"/>
  <c r="G210" i="105" s="1"/>
  <c r="J210" i="105" s="1"/>
  <c r="E10" i="105"/>
  <c r="G10" i="105" s="1"/>
  <c r="J10" i="105" s="1"/>
  <c r="E150" i="105"/>
  <c r="G150" i="105" s="1"/>
  <c r="J150" i="105" s="1"/>
  <c r="E195" i="105"/>
  <c r="G195" i="105" s="1"/>
  <c r="J195" i="105" s="1"/>
  <c r="E151" i="106"/>
  <c r="G151" i="106" s="1"/>
  <c r="J151" i="106" s="1"/>
  <c r="E151" i="107" s="1"/>
  <c r="G151" i="107" s="1"/>
  <c r="J151" i="107" s="1"/>
  <c r="E212" i="105"/>
  <c r="G212" i="105" s="1"/>
  <c r="J212" i="105" s="1"/>
  <c r="E206" i="106"/>
  <c r="G206" i="106" s="1"/>
  <c r="J206" i="106" s="1"/>
  <c r="E206" i="107" s="1"/>
  <c r="G206" i="107" s="1"/>
  <c r="J206" i="107" s="1"/>
  <c r="E202" i="105"/>
  <c r="G202" i="105" s="1"/>
  <c r="J202" i="105" s="1"/>
  <c r="E194" i="106"/>
  <c r="G194" i="106" s="1"/>
  <c r="J194" i="106" s="1"/>
  <c r="E194" i="107" s="1"/>
  <c r="G194" i="107" s="1"/>
  <c r="J194" i="107" s="1"/>
  <c r="E203" i="105"/>
  <c r="G203" i="105" s="1"/>
  <c r="J203" i="105" s="1"/>
  <c r="E208" i="106"/>
  <c r="G208" i="106" s="1"/>
  <c r="J208" i="106" s="1"/>
  <c r="E208" i="107" s="1"/>
  <c r="G208" i="107" s="1"/>
  <c r="J208" i="107" s="1"/>
  <c r="E128" i="105"/>
  <c r="G128" i="105" s="1"/>
  <c r="J128" i="105" s="1"/>
  <c r="E147" i="105"/>
  <c r="G147" i="105" s="1"/>
  <c r="J147" i="105" s="1"/>
  <c r="E149" i="105"/>
  <c r="G149" i="105" s="1"/>
  <c r="J149" i="105" s="1"/>
  <c r="E182" i="105"/>
  <c r="G182" i="105" s="1"/>
  <c r="J182" i="105" s="1"/>
  <c r="E175" i="102"/>
  <c r="G175" i="102" s="1"/>
  <c r="J175" i="102" s="1"/>
  <c r="E181" i="106"/>
  <c r="G181" i="106" s="1"/>
  <c r="J181" i="106" s="1"/>
  <c r="E181" i="107" s="1"/>
  <c r="G181" i="107" s="1"/>
  <c r="J181" i="107" s="1"/>
  <c r="E71" i="102"/>
  <c r="G71" i="102" s="1"/>
  <c r="J71" i="102" s="1"/>
  <c r="E153" i="106"/>
  <c r="G153" i="106" s="1"/>
  <c r="J153" i="106" s="1"/>
  <c r="E153" i="107" s="1"/>
  <c r="G153" i="107" s="1"/>
  <c r="J153" i="107" s="1"/>
  <c r="E198" i="105"/>
  <c r="G198" i="105" s="1"/>
  <c r="J198" i="105" s="1"/>
  <c r="E148" i="106"/>
  <c r="G148" i="106" s="1"/>
  <c r="J148" i="106" s="1"/>
  <c r="E148" i="107" s="1"/>
  <c r="G148" i="107" s="1"/>
  <c r="J148" i="107" s="1"/>
  <c r="E155" i="106"/>
  <c r="G155" i="106" s="1"/>
  <c r="J155" i="106" s="1"/>
  <c r="E155" i="107" s="1"/>
  <c r="G155" i="107" s="1"/>
  <c r="J155" i="107" s="1"/>
  <c r="E226" i="106"/>
  <c r="G226" i="106" s="1"/>
  <c r="J226" i="106" s="1"/>
  <c r="E226" i="107" s="1"/>
  <c r="G226" i="107" s="1"/>
  <c r="J226" i="107" s="1"/>
  <c r="E9" i="105"/>
  <c r="G9" i="105" s="1"/>
  <c r="J9" i="105" s="1"/>
  <c r="E177" i="106"/>
  <c r="G177" i="106" s="1"/>
  <c r="J177" i="106" s="1"/>
  <c r="E177" i="107" s="1"/>
  <c r="G177" i="107" s="1"/>
  <c r="J177" i="107" s="1"/>
  <c r="G84" i="106"/>
  <c r="J84" i="106" s="1"/>
  <c r="E84" i="107" s="1"/>
  <c r="G84" i="107" s="1"/>
  <c r="J84" i="107" s="1"/>
  <c r="E205" i="106"/>
  <c r="G205" i="106" s="1"/>
  <c r="J205" i="106" s="1"/>
  <c r="E205" i="107" s="1"/>
  <c r="G205" i="107" s="1"/>
  <c r="J205" i="107" s="1"/>
  <c r="E127" i="106"/>
  <c r="G127" i="106" s="1"/>
  <c r="J127" i="106" s="1"/>
  <c r="E127" i="107" s="1"/>
  <c r="G127" i="107" s="1"/>
  <c r="J127" i="107" s="1"/>
  <c r="E152" i="106"/>
  <c r="G152" i="106" s="1"/>
  <c r="J152" i="106" s="1"/>
  <c r="E152" i="107" s="1"/>
  <c r="G152" i="107" s="1"/>
  <c r="J152" i="107" s="1"/>
  <c r="E125" i="106"/>
  <c r="G125" i="106" s="1"/>
  <c r="J125" i="106" s="1"/>
  <c r="E125" i="107" s="1"/>
  <c r="G125" i="107" s="1"/>
  <c r="J125" i="107" s="1"/>
  <c r="E211" i="105"/>
  <c r="G211" i="105" s="1"/>
  <c r="J211" i="105" s="1"/>
  <c r="E83" i="106"/>
  <c r="G83" i="106" s="1"/>
  <c r="J83" i="106" s="1"/>
  <c r="E83" i="107" s="1"/>
  <c r="G83" i="107" s="1"/>
  <c r="J83" i="107" s="1"/>
  <c r="G59" i="78"/>
  <c r="J59" i="78" s="1"/>
  <c r="E5" i="78"/>
  <c r="G5" i="78" s="1"/>
  <c r="J5" i="78" s="1"/>
  <c r="G86" i="93"/>
  <c r="J86" i="93" s="1"/>
  <c r="G87" i="93"/>
  <c r="J87" i="93" s="1"/>
  <c r="G88" i="94" s="1"/>
  <c r="J88" i="94" s="1"/>
  <c r="G228" i="93"/>
  <c r="J228" i="93" s="1"/>
  <c r="G236" i="93"/>
  <c r="J236" i="93" s="1"/>
  <c r="G244" i="94" s="1"/>
  <c r="J244" i="94" s="1"/>
  <c r="G232" i="101"/>
  <c r="J232" i="101" s="1"/>
  <c r="E232" i="102" s="1"/>
  <c r="G240" i="101"/>
  <c r="J240" i="101" s="1"/>
  <c r="E240" i="102" s="1"/>
  <c r="G231" i="106"/>
  <c r="J231" i="106" s="1"/>
  <c r="E231" i="107" s="1"/>
  <c r="G239" i="106"/>
  <c r="J239" i="106" s="1"/>
  <c r="E239" i="107" s="1"/>
  <c r="G230" i="93"/>
  <c r="J230" i="93" s="1"/>
  <c r="G238" i="93"/>
  <c r="J238" i="93" s="1"/>
  <c r="G246" i="94" s="1"/>
  <c r="J246" i="94" s="1"/>
  <c r="G227" i="93"/>
  <c r="J227" i="93" s="1"/>
  <c r="G235" i="93"/>
  <c r="J235" i="93" s="1"/>
  <c r="G243" i="94" s="1"/>
  <c r="J243" i="94" s="1"/>
  <c r="G251" i="95" s="1"/>
  <c r="J251" i="95" s="1"/>
  <c r="G234" i="91"/>
  <c r="J234" i="91" s="1"/>
  <c r="G247" i="91"/>
  <c r="J247" i="91" s="1"/>
  <c r="G242" i="92" s="1"/>
  <c r="J242" i="92" s="1"/>
  <c r="G250" i="93" s="1"/>
  <c r="J250" i="93" s="1"/>
  <c r="G253" i="92"/>
  <c r="J253" i="92" s="1"/>
  <c r="G259" i="91"/>
  <c r="J259" i="91" s="1"/>
  <c r="G173" i="91"/>
  <c r="J173" i="91" s="1"/>
  <c r="G174" i="91"/>
  <c r="J174" i="91" s="1"/>
  <c r="G102" i="91"/>
  <c r="J102" i="91" s="1"/>
  <c r="G15" i="91"/>
  <c r="J15" i="91" s="1"/>
  <c r="G13" i="91"/>
  <c r="J13" i="91" s="1"/>
  <c r="G14" i="91"/>
  <c r="J14" i="91" s="1"/>
  <c r="G19" i="94"/>
  <c r="J19" i="94" s="1"/>
  <c r="G16" i="91"/>
  <c r="J16" i="91" s="1"/>
  <c r="G23" i="94"/>
  <c r="J23" i="94" s="1"/>
  <c r="G90" i="94"/>
  <c r="J90" i="94" s="1"/>
  <c r="G26" i="94"/>
  <c r="J26" i="94" s="1"/>
  <c r="G20" i="95"/>
  <c r="J20" i="95" s="1"/>
  <c r="G20" i="96" s="1"/>
  <c r="J20" i="96" s="1"/>
  <c r="E20" i="97" s="1"/>
  <c r="G18" i="91"/>
  <c r="J18" i="91" s="1"/>
  <c r="G24" i="94"/>
  <c r="J24" i="94" s="1"/>
  <c r="G25" i="94"/>
  <c r="J25" i="94" s="1"/>
  <c r="G97" i="95"/>
  <c r="J97" i="95" s="1"/>
  <c r="G8" i="91"/>
  <c r="J8" i="91" s="1"/>
  <c r="G17" i="91"/>
  <c r="J17" i="91" s="1"/>
  <c r="G224" i="94"/>
  <c r="J224" i="94" s="1"/>
  <c r="G6" i="91"/>
  <c r="J6" i="91" s="1"/>
  <c r="G7" i="91"/>
  <c r="J7" i="91" s="1"/>
  <c r="G22" i="94"/>
  <c r="J22" i="94" s="1"/>
  <c r="G21" i="94"/>
  <c r="J21" i="94" s="1"/>
  <c r="G131" i="89"/>
  <c r="J131" i="89" s="1"/>
  <c r="G134" i="89"/>
  <c r="J134" i="89" s="1"/>
  <c r="G103" i="91"/>
  <c r="J103" i="91" s="1"/>
  <c r="G254" i="91"/>
  <c r="J254" i="91" s="1"/>
  <c r="G248" i="91"/>
  <c r="J248" i="91" s="1"/>
  <c r="G82" i="91"/>
  <c r="J82" i="91" s="1"/>
  <c r="G130" i="94"/>
  <c r="J130" i="94" s="1"/>
  <c r="G78" i="94"/>
  <c r="J78" i="94" s="1"/>
  <c r="G161" i="93"/>
  <c r="J161" i="93" s="1"/>
  <c r="G116" i="95"/>
  <c r="J116" i="95" s="1"/>
  <c r="G164" i="94"/>
  <c r="J164" i="94" s="1"/>
  <c r="G43" i="93"/>
  <c r="J43" i="93" s="1"/>
  <c r="G64" i="94"/>
  <c r="J64" i="94" s="1"/>
  <c r="G115" i="95"/>
  <c r="J115" i="95" s="1"/>
  <c r="G160" i="94"/>
  <c r="J160" i="94" s="1"/>
  <c r="G69" i="94"/>
  <c r="J69" i="94" s="1"/>
  <c r="G91" i="94"/>
  <c r="J91" i="94" s="1"/>
  <c r="G106" i="94"/>
  <c r="J106" i="94" s="1"/>
  <c r="G62" i="94"/>
  <c r="J62" i="94" s="1"/>
  <c r="G33" i="93"/>
  <c r="J33" i="93" s="1"/>
  <c r="G171" i="94"/>
  <c r="J171" i="94" s="1"/>
  <c r="G108" i="95"/>
  <c r="J108" i="95" s="1"/>
  <c r="G67" i="94"/>
  <c r="J67" i="94" s="1"/>
  <c r="G140" i="94"/>
  <c r="J140" i="94" s="1"/>
  <c r="G183" i="94"/>
  <c r="J183" i="94" s="1"/>
  <c r="G220" i="94"/>
  <c r="J220" i="94" s="1"/>
  <c r="G159" i="94"/>
  <c r="J159" i="94" s="1"/>
  <c r="G158" i="94"/>
  <c r="J158" i="94" s="1"/>
  <c r="G50" i="93"/>
  <c r="J50" i="93" s="1"/>
  <c r="G61" i="94"/>
  <c r="J61" i="94" s="1"/>
  <c r="G95" i="94"/>
  <c r="J95" i="94" s="1"/>
  <c r="G167" i="94"/>
  <c r="J167" i="94" s="1"/>
  <c r="G112" i="95"/>
  <c r="J112" i="95" s="1"/>
  <c r="G49" i="93"/>
  <c r="J49" i="93" s="1"/>
  <c r="G51" i="93"/>
  <c r="J51" i="93" s="1"/>
  <c r="G38" i="93"/>
  <c r="J38" i="93" s="1"/>
  <c r="G146" i="94"/>
  <c r="J146" i="94" s="1"/>
  <c r="G81" i="94"/>
  <c r="J81" i="94" s="1"/>
  <c r="G142" i="94"/>
  <c r="J142" i="94" s="1"/>
  <c r="G223" i="94"/>
  <c r="J223" i="94" s="1"/>
  <c r="G48" i="93"/>
  <c r="J48" i="93" s="1"/>
  <c r="G179" i="94"/>
  <c r="J179" i="94" s="1"/>
  <c r="G41" i="93"/>
  <c r="J41" i="93" s="1"/>
  <c r="G58" i="93"/>
  <c r="J58" i="93" s="1"/>
  <c r="G47" i="93"/>
  <c r="J47" i="93" s="1"/>
  <c r="G65" i="94"/>
  <c r="J65" i="94" s="1"/>
  <c r="G121" i="94"/>
  <c r="J121" i="94" s="1"/>
  <c r="G168" i="94"/>
  <c r="J168" i="94" s="1"/>
  <c r="G56" i="93"/>
  <c r="J56" i="93" s="1"/>
  <c r="G221" i="93"/>
  <c r="J221" i="93" s="1"/>
  <c r="G80" i="94"/>
  <c r="J80" i="94" s="1"/>
  <c r="G154" i="94"/>
  <c r="J154" i="94" s="1"/>
  <c r="G101" i="94"/>
  <c r="J101" i="94" s="1"/>
  <c r="G40" i="93"/>
  <c r="J40" i="93" s="1"/>
  <c r="G36" i="93"/>
  <c r="J36" i="93" s="1"/>
  <c r="G100" i="94"/>
  <c r="J100" i="94" s="1"/>
  <c r="G52" i="93"/>
  <c r="J52" i="93" s="1"/>
  <c r="G74" i="95"/>
  <c r="J74" i="95" s="1"/>
  <c r="G176" i="94"/>
  <c r="J176" i="94" s="1"/>
  <c r="G31" i="93"/>
  <c r="J31" i="93" s="1"/>
  <c r="G34" i="93"/>
  <c r="J34" i="93" s="1"/>
  <c r="G37" i="93"/>
  <c r="J37" i="93" s="1"/>
  <c r="G111" i="95"/>
  <c r="J111" i="95" s="1"/>
  <c r="G137" i="94"/>
  <c r="J137" i="94" s="1"/>
  <c r="G166" i="94"/>
  <c r="J166" i="94" s="1"/>
  <c r="G79" i="94"/>
  <c r="J79" i="94" s="1"/>
  <c r="G185" i="94"/>
  <c r="J185" i="94" s="1"/>
  <c r="G118" i="94"/>
  <c r="J118" i="94" s="1"/>
  <c r="G180" i="94"/>
  <c r="J180" i="94" s="1"/>
  <c r="G225" i="94"/>
  <c r="J225" i="94" s="1"/>
  <c r="G55" i="93"/>
  <c r="J55" i="93" s="1"/>
  <c r="G53" i="93"/>
  <c r="J53" i="93" s="1"/>
  <c r="G28" i="93"/>
  <c r="J28" i="93" s="1"/>
  <c r="G172" i="94"/>
  <c r="J172" i="94" s="1"/>
  <c r="G93" i="94"/>
  <c r="J93" i="94" s="1"/>
  <c r="G119" i="93"/>
  <c r="J119" i="93" s="1"/>
  <c r="G77" i="94"/>
  <c r="J77" i="94" s="1"/>
  <c r="G163" i="94"/>
  <c r="J163" i="94" s="1"/>
  <c r="G99" i="94"/>
  <c r="J99" i="94" s="1"/>
  <c r="G32" i="93"/>
  <c r="J32" i="93" s="1"/>
  <c r="G122" i="93"/>
  <c r="J122" i="93" s="1"/>
  <c r="G215" i="94"/>
  <c r="J215" i="94" s="1"/>
  <c r="G27" i="93"/>
  <c r="J27" i="93" s="1"/>
  <c r="G54" i="93"/>
  <c r="J54" i="93" s="1"/>
  <c r="G29" i="93"/>
  <c r="J29" i="93" s="1"/>
  <c r="G139" i="94"/>
  <c r="J139" i="94" s="1"/>
  <c r="G120" i="94"/>
  <c r="J120" i="94" s="1"/>
  <c r="G107" i="95"/>
  <c r="J107" i="95" s="1"/>
  <c r="G96" i="93"/>
  <c r="J96" i="93" s="1"/>
  <c r="G46" i="93"/>
  <c r="J46" i="93" s="1"/>
  <c r="G162" i="94"/>
  <c r="J162" i="94" s="1"/>
  <c r="G98" i="94"/>
  <c r="J98" i="94" s="1"/>
  <c r="G123" i="94"/>
  <c r="J123" i="94" s="1"/>
  <c r="G141" i="94"/>
  <c r="J141" i="94" s="1"/>
  <c r="G85" i="94"/>
  <c r="J85" i="94" s="1"/>
  <c r="G92" i="94"/>
  <c r="J92" i="94" s="1"/>
  <c r="G143" i="94"/>
  <c r="J143" i="94" s="1"/>
  <c r="G165" i="93"/>
  <c r="J165" i="93" s="1"/>
  <c r="G57" i="93"/>
  <c r="J57" i="93" s="1"/>
  <c r="G184" i="94"/>
  <c r="J184" i="94" s="1"/>
  <c r="G222" i="94"/>
  <c r="J222" i="94" s="1"/>
  <c r="G110" i="95"/>
  <c r="J110" i="95" s="1"/>
  <c r="G138" i="94"/>
  <c r="J138" i="94" s="1"/>
  <c r="G66" i="94"/>
  <c r="J66" i="94" s="1"/>
  <c r="G192" i="94"/>
  <c r="J192" i="94" s="1"/>
  <c r="G144" i="94"/>
  <c r="J144" i="94" s="1"/>
  <c r="G72" i="94"/>
  <c r="J72" i="94" s="1"/>
  <c r="G44" i="93"/>
  <c r="J44" i="93" s="1"/>
  <c r="G30" i="93"/>
  <c r="J30" i="93" s="1"/>
  <c r="G117" i="95"/>
  <c r="J117" i="95" s="1"/>
  <c r="G68" i="94"/>
  <c r="J68" i="94" s="1"/>
  <c r="G145" i="94"/>
  <c r="J145" i="94" s="1"/>
  <c r="G170" i="94"/>
  <c r="J170" i="94" s="1"/>
  <c r="G42" i="93"/>
  <c r="J42" i="93" s="1"/>
  <c r="G214" i="92"/>
  <c r="J214" i="92" s="1"/>
  <c r="G89" i="94"/>
  <c r="J89" i="94" s="1"/>
  <c r="G59" i="93"/>
  <c r="J59" i="93" s="1"/>
  <c r="G186" i="93"/>
  <c r="J186" i="93" s="1"/>
  <c r="G255" i="93"/>
  <c r="J255" i="93" s="1"/>
  <c r="G104" i="93"/>
  <c r="J104" i="93" s="1"/>
  <c r="G233" i="93"/>
  <c r="J233" i="93" s="1"/>
  <c r="G256" i="93"/>
  <c r="J256" i="93" s="1"/>
  <c r="G258" i="93"/>
  <c r="J258" i="93" s="1"/>
  <c r="G191" i="93"/>
  <c r="J191" i="93" s="1"/>
  <c r="G190" i="93"/>
  <c r="J190" i="93" s="1"/>
  <c r="G133" i="91"/>
  <c r="J133" i="91" s="1"/>
  <c r="G136" i="91"/>
  <c r="J136" i="91" s="1"/>
  <c r="G132" i="92"/>
  <c r="J132" i="92" s="1"/>
  <c r="G135" i="92"/>
  <c r="J135" i="92" s="1"/>
  <c r="J5" i="8"/>
  <c r="G5" i="8"/>
  <c r="J204" i="8"/>
  <c r="J206" i="8"/>
  <c r="J183" i="8"/>
  <c r="J182" i="8"/>
  <c r="G208" i="8"/>
  <c r="J205" i="8"/>
  <c r="J184" i="8"/>
  <c r="E156" i="106" l="1"/>
  <c r="G156" i="106" s="1"/>
  <c r="J156" i="106" s="1"/>
  <c r="E156" i="107" s="1"/>
  <c r="G156" i="107" s="1"/>
  <c r="J156" i="107" s="1"/>
  <c r="E175" i="103"/>
  <c r="G175" i="103" s="1"/>
  <c r="J175" i="103" s="1"/>
  <c r="E150" i="106"/>
  <c r="G150" i="106" s="1"/>
  <c r="J150" i="106" s="1"/>
  <c r="E150" i="107" s="1"/>
  <c r="G150" i="107" s="1"/>
  <c r="J150" i="107" s="1"/>
  <c r="E182" i="106"/>
  <c r="G182" i="106" s="1"/>
  <c r="J182" i="106" s="1"/>
  <c r="E182" i="107" s="1"/>
  <c r="G182" i="107" s="1"/>
  <c r="J182" i="107" s="1"/>
  <c r="E10" i="106"/>
  <c r="G10" i="106" s="1"/>
  <c r="J10" i="106" s="1"/>
  <c r="E10" i="107" s="1"/>
  <c r="G10" i="107" s="1"/>
  <c r="J10" i="107" s="1"/>
  <c r="E203" i="106"/>
  <c r="G203" i="106" s="1"/>
  <c r="J203" i="106" s="1"/>
  <c r="E203" i="107" s="1"/>
  <c r="G203" i="107" s="1"/>
  <c r="J203" i="107" s="1"/>
  <c r="E149" i="106"/>
  <c r="G149" i="106" s="1"/>
  <c r="J149" i="106" s="1"/>
  <c r="E149" i="107" s="1"/>
  <c r="G149" i="107" s="1"/>
  <c r="J149" i="107" s="1"/>
  <c r="E202" i="106"/>
  <c r="G202" i="106" s="1"/>
  <c r="J202" i="106" s="1"/>
  <c r="E202" i="107" s="1"/>
  <c r="G202" i="107" s="1"/>
  <c r="J202" i="107" s="1"/>
  <c r="E210" i="106"/>
  <c r="G210" i="106" s="1"/>
  <c r="J210" i="106" s="1"/>
  <c r="E210" i="107" s="1"/>
  <c r="G210" i="107" s="1"/>
  <c r="J210" i="107" s="1"/>
  <c r="E39" i="106"/>
  <c r="G39" i="106" s="1"/>
  <c r="J39" i="106" s="1"/>
  <c r="E198" i="106"/>
  <c r="G198" i="106" s="1"/>
  <c r="J198" i="106" s="1"/>
  <c r="E198" i="107" s="1"/>
  <c r="G198" i="107" s="1"/>
  <c r="J198" i="107" s="1"/>
  <c r="E157" i="106"/>
  <c r="G157" i="106" s="1"/>
  <c r="J157" i="106" s="1"/>
  <c r="E157" i="107" s="1"/>
  <c r="G157" i="107" s="1"/>
  <c r="J157" i="107" s="1"/>
  <c r="E196" i="106"/>
  <c r="G196" i="106" s="1"/>
  <c r="J196" i="106" s="1"/>
  <c r="E196" i="107" s="1"/>
  <c r="G196" i="107" s="1"/>
  <c r="J196" i="107" s="1"/>
  <c r="E212" i="106"/>
  <c r="G212" i="106" s="1"/>
  <c r="J212" i="106" s="1"/>
  <c r="E212" i="107" s="1"/>
  <c r="G212" i="107" s="1"/>
  <c r="J212" i="107" s="1"/>
  <c r="E197" i="106"/>
  <c r="G197" i="106" s="1"/>
  <c r="J197" i="106" s="1"/>
  <c r="E197" i="107" s="1"/>
  <c r="G197" i="107" s="1"/>
  <c r="J197" i="107" s="1"/>
  <c r="E195" i="106"/>
  <c r="G195" i="106" s="1"/>
  <c r="J195" i="106" s="1"/>
  <c r="E195" i="107" s="1"/>
  <c r="G195" i="107" s="1"/>
  <c r="J195" i="107" s="1"/>
  <c r="E211" i="106"/>
  <c r="G211" i="106" s="1"/>
  <c r="J211" i="106" s="1"/>
  <c r="E211" i="107" s="1"/>
  <c r="G211" i="107" s="1"/>
  <c r="J211" i="107" s="1"/>
  <c r="E71" i="103"/>
  <c r="G71" i="103" s="1"/>
  <c r="J71" i="103" s="1"/>
  <c r="E128" i="106"/>
  <c r="G128" i="106" s="1"/>
  <c r="J128" i="106" s="1"/>
  <c r="E128" i="107" s="1"/>
  <c r="G128" i="107" s="1"/>
  <c r="J128" i="107" s="1"/>
  <c r="E70" i="103"/>
  <c r="G70" i="103" s="1"/>
  <c r="J70" i="103" s="1"/>
  <c r="E11" i="106"/>
  <c r="G11" i="106" s="1"/>
  <c r="J11" i="106" s="1"/>
  <c r="E11" i="107" s="1"/>
  <c r="G11" i="107" s="1"/>
  <c r="J11" i="107" s="1"/>
  <c r="E9" i="106"/>
  <c r="G9" i="106" s="1"/>
  <c r="J9" i="106" s="1"/>
  <c r="E9" i="107" s="1"/>
  <c r="G9" i="107" s="1"/>
  <c r="J9" i="107" s="1"/>
  <c r="E204" i="106"/>
  <c r="G204" i="106" s="1"/>
  <c r="J204" i="106" s="1"/>
  <c r="E204" i="107" s="1"/>
  <c r="G204" i="107" s="1"/>
  <c r="J204" i="107" s="1"/>
  <c r="E147" i="106"/>
  <c r="G147" i="106" s="1"/>
  <c r="J147" i="106" s="1"/>
  <c r="E147" i="107" s="1"/>
  <c r="G147" i="107" s="1"/>
  <c r="J147" i="107" s="1"/>
  <c r="G86" i="94"/>
  <c r="J86" i="94" s="1"/>
  <c r="G87" i="94"/>
  <c r="J87" i="94" s="1"/>
  <c r="G88" i="95" s="1"/>
  <c r="J88" i="95" s="1"/>
  <c r="G230" i="94"/>
  <c r="J230" i="94" s="1"/>
  <c r="G238" i="94"/>
  <c r="J238" i="94" s="1"/>
  <c r="G246" i="95" s="1"/>
  <c r="J246" i="95" s="1"/>
  <c r="G239" i="107"/>
  <c r="J239" i="107" s="1"/>
  <c r="G231" i="107"/>
  <c r="J231" i="107" s="1"/>
  <c r="G234" i="92"/>
  <c r="J234" i="92" s="1"/>
  <c r="G247" i="92"/>
  <c r="J247" i="92" s="1"/>
  <c r="G242" i="93" s="1"/>
  <c r="J242" i="93" s="1"/>
  <c r="G250" i="94" s="1"/>
  <c r="J250" i="94" s="1"/>
  <c r="G240" i="102"/>
  <c r="J240" i="102" s="1"/>
  <c r="E240" i="103" s="1"/>
  <c r="G232" i="102"/>
  <c r="J232" i="102" s="1"/>
  <c r="E232" i="103" s="1"/>
  <c r="G259" i="102"/>
  <c r="J259" i="102" s="1"/>
  <c r="G227" i="94"/>
  <c r="J227" i="94" s="1"/>
  <c r="G235" i="94"/>
  <c r="J235" i="94" s="1"/>
  <c r="G243" i="95" s="1"/>
  <c r="J243" i="95" s="1"/>
  <c r="G251" i="96" s="1"/>
  <c r="J251" i="96" s="1"/>
  <c r="E251" i="97" s="1"/>
  <c r="G228" i="94"/>
  <c r="J228" i="94" s="1"/>
  <c r="G236" i="94"/>
  <c r="J236" i="94" s="1"/>
  <c r="G244" i="95" s="1"/>
  <c r="J244" i="95" s="1"/>
  <c r="G253" i="93"/>
  <c r="J253" i="93" s="1"/>
  <c r="G259" i="92"/>
  <c r="J259" i="92" s="1"/>
  <c r="G173" i="92"/>
  <c r="J173" i="92" s="1"/>
  <c r="G174" i="92"/>
  <c r="J174" i="92" s="1"/>
  <c r="G103" i="92"/>
  <c r="J103" i="92" s="1"/>
  <c r="G102" i="92"/>
  <c r="J102" i="92" s="1"/>
  <c r="G97" i="96"/>
  <c r="J97" i="96" s="1"/>
  <c r="G108" i="96"/>
  <c r="J108" i="96" s="1"/>
  <c r="G117" i="96"/>
  <c r="J117" i="96" s="1"/>
  <c r="G107" i="96"/>
  <c r="J107" i="96" s="1"/>
  <c r="G116" i="96"/>
  <c r="J116" i="96" s="1"/>
  <c r="G110" i="96"/>
  <c r="J110" i="96" s="1"/>
  <c r="G112" i="96"/>
  <c r="J112" i="96" s="1"/>
  <c r="G115" i="96"/>
  <c r="J115" i="96" s="1"/>
  <c r="G111" i="96"/>
  <c r="J111" i="96" s="1"/>
  <c r="G20" i="97"/>
  <c r="J20" i="97" s="1"/>
  <c r="E20" i="98" s="1"/>
  <c r="G7" i="92"/>
  <c r="J7" i="92" s="1"/>
  <c r="G25" i="95"/>
  <c r="J25" i="95" s="1"/>
  <c r="G24" i="95"/>
  <c r="J24" i="95" s="1"/>
  <c r="G22" i="95"/>
  <c r="J22" i="95" s="1"/>
  <c r="G18" i="92"/>
  <c r="J18" i="92" s="1"/>
  <c r="G19" i="95"/>
  <c r="J19" i="95" s="1"/>
  <c r="G224" i="95"/>
  <c r="J224" i="95" s="1"/>
  <c r="G14" i="92"/>
  <c r="J14" i="92" s="1"/>
  <c r="G23" i="95"/>
  <c r="J23" i="95" s="1"/>
  <c r="G13" i="92"/>
  <c r="J13" i="92" s="1"/>
  <c r="G8" i="92"/>
  <c r="J8" i="92" s="1"/>
  <c r="G26" i="95"/>
  <c r="J26" i="95" s="1"/>
  <c r="G17" i="92"/>
  <c r="J17" i="92" s="1"/>
  <c r="G21" i="95"/>
  <c r="G21" i="96" s="1"/>
  <c r="J21" i="96" s="1"/>
  <c r="E21" i="97" s="1"/>
  <c r="G90" i="95"/>
  <c r="J90" i="95" s="1"/>
  <c r="G15" i="92"/>
  <c r="J15" i="92" s="1"/>
  <c r="G121" i="95"/>
  <c r="J121" i="95" s="1"/>
  <c r="G146" i="95"/>
  <c r="J146" i="95" s="1"/>
  <c r="G6" i="92"/>
  <c r="J6" i="92" s="1"/>
  <c r="G215" i="95"/>
  <c r="J215" i="95" s="1"/>
  <c r="G78" i="95"/>
  <c r="J78" i="95" s="1"/>
  <c r="G185" i="95"/>
  <c r="J185" i="95" s="1"/>
  <c r="G158" i="95"/>
  <c r="J158" i="95" s="1"/>
  <c r="G220" i="95"/>
  <c r="J220" i="95" s="1"/>
  <c r="G91" i="95"/>
  <c r="J91" i="95" s="1"/>
  <c r="G140" i="95"/>
  <c r="J140" i="95" s="1"/>
  <c r="G16" i="92"/>
  <c r="J16" i="92" s="1"/>
  <c r="G248" i="92"/>
  <c r="J248" i="92" s="1"/>
  <c r="G82" i="92"/>
  <c r="J82" i="92" s="1"/>
  <c r="G254" i="92"/>
  <c r="J254" i="92" s="1"/>
  <c r="G131" i="90"/>
  <c r="J131" i="90" s="1"/>
  <c r="G134" i="90"/>
  <c r="J134" i="90" s="1"/>
  <c r="G46" i="94"/>
  <c r="J46" i="94" s="1"/>
  <c r="G214" i="93"/>
  <c r="J214" i="93" s="1"/>
  <c r="G184" i="95"/>
  <c r="J184" i="95" s="1"/>
  <c r="G29" i="94"/>
  <c r="J29" i="94" s="1"/>
  <c r="G225" i="95"/>
  <c r="J225" i="95" s="1"/>
  <c r="G36" i="94"/>
  <c r="J36" i="94" s="1"/>
  <c r="G106" i="95"/>
  <c r="J106" i="95" s="1"/>
  <c r="G42" i="94"/>
  <c r="J42" i="94" s="1"/>
  <c r="G72" i="95"/>
  <c r="J72" i="95" s="1"/>
  <c r="G98" i="95"/>
  <c r="G98" i="96" s="1"/>
  <c r="J98" i="96" s="1"/>
  <c r="E98" i="97" s="1"/>
  <c r="G54" i="94"/>
  <c r="J54" i="94" s="1"/>
  <c r="G119" i="94"/>
  <c r="J119" i="94" s="1"/>
  <c r="G180" i="95"/>
  <c r="J180" i="95" s="1"/>
  <c r="G37" i="94"/>
  <c r="J37" i="94" s="1"/>
  <c r="G40" i="94"/>
  <c r="J40" i="94" s="1"/>
  <c r="G65" i="95"/>
  <c r="J65" i="95" s="1"/>
  <c r="G81" i="95"/>
  <c r="J81" i="95" s="1"/>
  <c r="G95" i="95"/>
  <c r="J95" i="95" s="1"/>
  <c r="G145" i="95"/>
  <c r="J145" i="95" s="1"/>
  <c r="G165" i="94"/>
  <c r="J165" i="94" s="1"/>
  <c r="G44" i="94"/>
  <c r="J44" i="94" s="1"/>
  <c r="G123" i="95"/>
  <c r="J123" i="95" s="1"/>
  <c r="G77" i="95"/>
  <c r="G77" i="96" s="1"/>
  <c r="J77" i="96" s="1"/>
  <c r="G142" i="95"/>
  <c r="J142" i="95" s="1"/>
  <c r="G167" i="95"/>
  <c r="J167" i="95" s="1"/>
  <c r="G170" i="95"/>
  <c r="J170" i="95" s="1"/>
  <c r="G144" i="95"/>
  <c r="J144" i="95" s="1"/>
  <c r="G57" i="94"/>
  <c r="J57" i="94" s="1"/>
  <c r="G162" i="95"/>
  <c r="J162" i="95" s="1"/>
  <c r="G27" i="94"/>
  <c r="J27" i="94" s="1"/>
  <c r="G93" i="95"/>
  <c r="G93" i="96" s="1"/>
  <c r="J93" i="96" s="1"/>
  <c r="E93" i="97" s="1"/>
  <c r="G118" i="95"/>
  <c r="J118" i="95" s="1"/>
  <c r="G34" i="94"/>
  <c r="J34" i="94" s="1"/>
  <c r="G101" i="95"/>
  <c r="J101" i="95" s="1"/>
  <c r="G47" i="94"/>
  <c r="J47" i="94" s="1"/>
  <c r="G61" i="95"/>
  <c r="J61" i="95" s="1"/>
  <c r="G69" i="95"/>
  <c r="J69" i="95" s="1"/>
  <c r="G31" i="94"/>
  <c r="J31" i="94" s="1"/>
  <c r="G154" i="95"/>
  <c r="J154" i="95" s="1"/>
  <c r="G58" i="94"/>
  <c r="J58" i="94" s="1"/>
  <c r="G38" i="94"/>
  <c r="J38" i="94" s="1"/>
  <c r="G50" i="94"/>
  <c r="J50" i="94" s="1"/>
  <c r="G161" i="94"/>
  <c r="J161" i="94" s="1"/>
  <c r="G192" i="95"/>
  <c r="J192" i="95" s="1"/>
  <c r="G68" i="95"/>
  <c r="J68" i="95" s="1"/>
  <c r="G66" i="95"/>
  <c r="G66" i="96" s="1"/>
  <c r="J66" i="96" s="1"/>
  <c r="G143" i="95"/>
  <c r="J143" i="95" s="1"/>
  <c r="G96" i="94"/>
  <c r="J96" i="94" s="1"/>
  <c r="G122" i="94"/>
  <c r="J122" i="94" s="1"/>
  <c r="G172" i="95"/>
  <c r="J172" i="95" s="1"/>
  <c r="G176" i="95"/>
  <c r="J176" i="95" s="1"/>
  <c r="G80" i="95"/>
  <c r="J80" i="95" s="1"/>
  <c r="G41" i="94"/>
  <c r="J41" i="94" s="1"/>
  <c r="G51" i="94"/>
  <c r="J51" i="94" s="1"/>
  <c r="G171" i="95"/>
  <c r="J171" i="95" s="1"/>
  <c r="G138" i="95"/>
  <c r="J138" i="95" s="1"/>
  <c r="G92" i="95"/>
  <c r="J92" i="95" s="1"/>
  <c r="G32" i="94"/>
  <c r="J32" i="94" s="1"/>
  <c r="G28" i="94"/>
  <c r="J28" i="94" s="1"/>
  <c r="G79" i="95"/>
  <c r="J79" i="95" s="1"/>
  <c r="G74" i="96"/>
  <c r="J74" i="96" s="1"/>
  <c r="E74" i="97" s="1"/>
  <c r="G221" i="94"/>
  <c r="J221" i="94" s="1"/>
  <c r="G179" i="95"/>
  <c r="J179" i="95" s="1"/>
  <c r="G159" i="95"/>
  <c r="J159" i="95" s="1"/>
  <c r="G33" i="94"/>
  <c r="J33" i="94" s="1"/>
  <c r="G59" i="94"/>
  <c r="J59" i="94" s="1"/>
  <c r="G30" i="94"/>
  <c r="J30" i="94" s="1"/>
  <c r="G120" i="95"/>
  <c r="J120" i="95" s="1"/>
  <c r="G53" i="94"/>
  <c r="J53" i="94" s="1"/>
  <c r="G56" i="94"/>
  <c r="J56" i="94" s="1"/>
  <c r="G64" i="95"/>
  <c r="J64" i="95" s="1"/>
  <c r="G85" i="95"/>
  <c r="J85" i="95" s="1"/>
  <c r="G99" i="95"/>
  <c r="G99" i="96" s="1"/>
  <c r="J99" i="96" s="1"/>
  <c r="G166" i="95"/>
  <c r="J166" i="95" s="1"/>
  <c r="G52" i="94"/>
  <c r="J52" i="94" s="1"/>
  <c r="G48" i="94"/>
  <c r="J48" i="94" s="1"/>
  <c r="G49" i="94"/>
  <c r="J49" i="94" s="1"/>
  <c r="G89" i="95"/>
  <c r="J89" i="95" s="1"/>
  <c r="G222" i="95"/>
  <c r="J222" i="95" s="1"/>
  <c r="G141" i="95"/>
  <c r="J141" i="95" s="1"/>
  <c r="G139" i="95"/>
  <c r="J139" i="95" s="1"/>
  <c r="G163" i="95"/>
  <c r="J163" i="95" s="1"/>
  <c r="G55" i="94"/>
  <c r="J55" i="94" s="1"/>
  <c r="G137" i="95"/>
  <c r="J137" i="95" s="1"/>
  <c r="G100" i="95"/>
  <c r="J100" i="95" s="1"/>
  <c r="G168" i="95"/>
  <c r="J168" i="95" s="1"/>
  <c r="G223" i="95"/>
  <c r="J223" i="95" s="1"/>
  <c r="G183" i="95"/>
  <c r="J183" i="95" s="1"/>
  <c r="G43" i="94"/>
  <c r="J43" i="94" s="1"/>
  <c r="G67" i="95"/>
  <c r="J67" i="95" s="1"/>
  <c r="G62" i="95"/>
  <c r="J62" i="95" s="1"/>
  <c r="G160" i="95"/>
  <c r="J160" i="95" s="1"/>
  <c r="G164" i="95"/>
  <c r="J164" i="95" s="1"/>
  <c r="G130" i="95"/>
  <c r="J130" i="95" s="1"/>
  <c r="G5" i="79"/>
  <c r="J5" i="79" s="1"/>
  <c r="G186" i="94"/>
  <c r="J186" i="94" s="1"/>
  <c r="G233" i="94"/>
  <c r="J233" i="94" s="1"/>
  <c r="G258" i="94"/>
  <c r="J258" i="94" s="1"/>
  <c r="G255" i="94"/>
  <c r="J255" i="94" s="1"/>
  <c r="G104" i="94"/>
  <c r="J104" i="94" s="1"/>
  <c r="G256" i="94"/>
  <c r="J256" i="94" s="1"/>
  <c r="G191" i="94"/>
  <c r="J191" i="94" s="1"/>
  <c r="G190" i="94"/>
  <c r="J190" i="94" s="1"/>
  <c r="G132" i="93"/>
  <c r="J132" i="93" s="1"/>
  <c r="G135" i="93"/>
  <c r="J135" i="93" s="1"/>
  <c r="G133" i="92"/>
  <c r="J133" i="92" s="1"/>
  <c r="G136" i="92"/>
  <c r="J136" i="92" s="1"/>
  <c r="G206" i="8"/>
  <c r="G205" i="8"/>
  <c r="G182" i="8"/>
  <c r="G183" i="8"/>
  <c r="G204" i="8"/>
  <c r="G184" i="8"/>
  <c r="E39" i="107" l="1"/>
  <c r="G39" i="107" s="1"/>
  <c r="J39" i="107" s="1"/>
  <c r="E71" i="104"/>
  <c r="G71" i="104" s="1"/>
  <c r="J71" i="104" s="1"/>
  <c r="E175" i="104"/>
  <c r="G175" i="104" s="1"/>
  <c r="J175" i="104" s="1"/>
  <c r="E70" i="104"/>
  <c r="G70" i="104" s="1"/>
  <c r="J70" i="104" s="1"/>
  <c r="E117" i="97"/>
  <c r="G117" i="97" s="1"/>
  <c r="J117" i="97" s="1"/>
  <c r="E117" i="98" s="1"/>
  <c r="G117" i="98" s="1"/>
  <c r="J117" i="98" s="1"/>
  <c r="E117" i="99" s="1"/>
  <c r="E108" i="97"/>
  <c r="G108" i="97" s="1"/>
  <c r="J108" i="97" s="1"/>
  <c r="E108" i="98" s="1"/>
  <c r="G108" i="98" s="1"/>
  <c r="J108" i="98" s="1"/>
  <c r="E108" i="99" s="1"/>
  <c r="E111" i="97"/>
  <c r="G111" i="97" s="1"/>
  <c r="J111" i="97" s="1"/>
  <c r="E111" i="98" s="1"/>
  <c r="G111" i="98" s="1"/>
  <c r="J111" i="98" s="1"/>
  <c r="E111" i="99" s="1"/>
  <c r="E97" i="97"/>
  <c r="G97" i="97" s="1"/>
  <c r="J97" i="97" s="1"/>
  <c r="E97" i="98" s="1"/>
  <c r="G97" i="98" s="1"/>
  <c r="J97" i="98" s="1"/>
  <c r="E97" i="99" s="1"/>
  <c r="E115" i="97"/>
  <c r="G115" i="97" s="1"/>
  <c r="J115" i="97" s="1"/>
  <c r="E115" i="98" s="1"/>
  <c r="G115" i="98" s="1"/>
  <c r="J115" i="98" s="1"/>
  <c r="E115" i="99" s="1"/>
  <c r="E112" i="97"/>
  <c r="G112" i="97" s="1"/>
  <c r="J112" i="97" s="1"/>
  <c r="E112" i="98" s="1"/>
  <c r="G112" i="98" s="1"/>
  <c r="J112" i="98" s="1"/>
  <c r="E112" i="99" s="1"/>
  <c r="E110" i="97"/>
  <c r="G110" i="97" s="1"/>
  <c r="J110" i="97" s="1"/>
  <c r="E110" i="98" s="1"/>
  <c r="G110" i="98" s="1"/>
  <c r="J110" i="98" s="1"/>
  <c r="E110" i="99" s="1"/>
  <c r="E116" i="97"/>
  <c r="G116" i="97" s="1"/>
  <c r="J116" i="97" s="1"/>
  <c r="E116" i="98" s="1"/>
  <c r="G116" i="98" s="1"/>
  <c r="J116" i="98" s="1"/>
  <c r="E116" i="99" s="1"/>
  <c r="E107" i="97"/>
  <c r="G107" i="97" s="1"/>
  <c r="J107" i="97" s="1"/>
  <c r="E107" i="98" s="1"/>
  <c r="G107" i="98" s="1"/>
  <c r="J107" i="98" s="1"/>
  <c r="E107" i="99" s="1"/>
  <c r="G86" i="95"/>
  <c r="J86" i="95" s="1"/>
  <c r="G87" i="96" s="1"/>
  <c r="J87" i="96" s="1"/>
  <c r="G87" i="95"/>
  <c r="J87" i="95" s="1"/>
  <c r="G88" i="96" s="1"/>
  <c r="J88" i="96" s="1"/>
  <c r="E88" i="97" s="1"/>
  <c r="G240" i="103"/>
  <c r="J240" i="103" s="1"/>
  <c r="E240" i="104" s="1"/>
  <c r="G232" i="103"/>
  <c r="J232" i="103" s="1"/>
  <c r="E232" i="104" s="1"/>
  <c r="G259" i="103"/>
  <c r="J259" i="103" s="1"/>
  <c r="G234" i="93"/>
  <c r="J234" i="93" s="1"/>
  <c r="G247" i="93"/>
  <c r="J247" i="93" s="1"/>
  <c r="G242" i="94" s="1"/>
  <c r="J242" i="94" s="1"/>
  <c r="G250" i="95" s="1"/>
  <c r="J250" i="95" s="1"/>
  <c r="G228" i="95"/>
  <c r="J228" i="95" s="1"/>
  <c r="G236" i="96" s="1"/>
  <c r="J236" i="96" s="1"/>
  <c r="G236" i="95"/>
  <c r="J236" i="95" s="1"/>
  <c r="G244" i="96" s="1"/>
  <c r="J244" i="96" s="1"/>
  <c r="E244" i="97" s="1"/>
  <c r="G227" i="95"/>
  <c r="J227" i="95" s="1"/>
  <c r="G235" i="96" s="1"/>
  <c r="J235" i="96" s="1"/>
  <c r="G235" i="95"/>
  <c r="J235" i="95" s="1"/>
  <c r="G243" i="96" s="1"/>
  <c r="J243" i="96" s="1"/>
  <c r="G230" i="95"/>
  <c r="J230" i="95" s="1"/>
  <c r="G238" i="96" s="1"/>
  <c r="J238" i="96" s="1"/>
  <c r="G238" i="95"/>
  <c r="J238" i="95" s="1"/>
  <c r="G246" i="96" s="1"/>
  <c r="J246" i="96" s="1"/>
  <c r="E246" i="97" s="1"/>
  <c r="G253" i="94"/>
  <c r="J253" i="94" s="1"/>
  <c r="G259" i="93"/>
  <c r="J259" i="93" s="1"/>
  <c r="G173" i="93"/>
  <c r="J173" i="93" s="1"/>
  <c r="G174" i="93"/>
  <c r="J174" i="93" s="1"/>
  <c r="G103" i="93"/>
  <c r="J103" i="93" s="1"/>
  <c r="G102" i="93"/>
  <c r="J102" i="93" s="1"/>
  <c r="G140" i="96"/>
  <c r="J140" i="96" s="1"/>
  <c r="G121" i="96"/>
  <c r="J121" i="96" s="1"/>
  <c r="G23" i="96"/>
  <c r="J23" i="96" s="1"/>
  <c r="G158" i="96"/>
  <c r="J158" i="96" s="1"/>
  <c r="G90" i="96"/>
  <c r="J90" i="96" s="1"/>
  <c r="G224" i="96"/>
  <c r="J224" i="96" s="1"/>
  <c r="G78" i="96"/>
  <c r="J78" i="96" s="1"/>
  <c r="G176" i="96"/>
  <c r="J176" i="96" s="1"/>
  <c r="G24" i="96"/>
  <c r="J24" i="96" s="1"/>
  <c r="G139" i="96"/>
  <c r="J139" i="96" s="1"/>
  <c r="G166" i="96"/>
  <c r="J166" i="96" s="1"/>
  <c r="G172" i="96"/>
  <c r="J172" i="96" s="1"/>
  <c r="G61" i="96"/>
  <c r="J61" i="96" s="1"/>
  <c r="G225" i="96"/>
  <c r="J225" i="96" s="1"/>
  <c r="G146" i="96"/>
  <c r="J146" i="96" s="1"/>
  <c r="G25" i="96"/>
  <c r="J25" i="96" s="1"/>
  <c r="G180" i="96"/>
  <c r="J180" i="96" s="1"/>
  <c r="G183" i="96"/>
  <c r="J183" i="96" s="1"/>
  <c r="G141" i="96"/>
  <c r="J141" i="96" s="1"/>
  <c r="G92" i="96"/>
  <c r="J92" i="96" s="1"/>
  <c r="G144" i="96"/>
  <c r="J144" i="96" s="1"/>
  <c r="G145" i="96"/>
  <c r="J145" i="96" s="1"/>
  <c r="G26" i="96"/>
  <c r="J26" i="96" s="1"/>
  <c r="G162" i="96"/>
  <c r="J162" i="96" s="1"/>
  <c r="G130" i="96"/>
  <c r="J130" i="96" s="1"/>
  <c r="G223" i="96"/>
  <c r="J223" i="96" s="1"/>
  <c r="G222" i="96"/>
  <c r="J222" i="96" s="1"/>
  <c r="G85" i="96"/>
  <c r="J85" i="96" s="1"/>
  <c r="G159" i="96"/>
  <c r="J159" i="96" s="1"/>
  <c r="G138" i="96"/>
  <c r="J138" i="96" s="1"/>
  <c r="G101" i="96"/>
  <c r="J101" i="96" s="1"/>
  <c r="G170" i="96"/>
  <c r="J170" i="96" s="1"/>
  <c r="G95" i="96"/>
  <c r="J95" i="96" s="1"/>
  <c r="G184" i="96"/>
  <c r="J184" i="96" s="1"/>
  <c r="G185" i="96"/>
  <c r="J185" i="96" s="1"/>
  <c r="G19" i="96"/>
  <c r="J19" i="96" s="1"/>
  <c r="G164" i="96"/>
  <c r="J164" i="96" s="1"/>
  <c r="G168" i="96"/>
  <c r="J168" i="96" s="1"/>
  <c r="G227" i="96"/>
  <c r="J227" i="96" s="1"/>
  <c r="E227" i="97" s="1"/>
  <c r="G64" i="96"/>
  <c r="J64" i="96" s="1"/>
  <c r="G179" i="96"/>
  <c r="J179" i="96" s="1"/>
  <c r="G171" i="96"/>
  <c r="J171" i="96" s="1"/>
  <c r="G143" i="96"/>
  <c r="J143" i="96" s="1"/>
  <c r="G154" i="96"/>
  <c r="J154" i="96" s="1"/>
  <c r="G167" i="96"/>
  <c r="J167" i="96" s="1"/>
  <c r="G81" i="96"/>
  <c r="J81" i="96" s="1"/>
  <c r="G220" i="96"/>
  <c r="J220" i="96" s="1"/>
  <c r="G160" i="96"/>
  <c r="J160" i="96" s="1"/>
  <c r="G100" i="96"/>
  <c r="J100" i="96" s="1"/>
  <c r="G89" i="96"/>
  <c r="J89" i="96" s="1"/>
  <c r="G118" i="96"/>
  <c r="J118" i="96" s="1"/>
  <c r="G142" i="96"/>
  <c r="J142" i="96" s="1"/>
  <c r="G65" i="96"/>
  <c r="J65" i="96" s="1"/>
  <c r="G72" i="96"/>
  <c r="J72" i="96" s="1"/>
  <c r="G163" i="96"/>
  <c r="J163" i="96" s="1"/>
  <c r="G62" i="96"/>
  <c r="J62" i="96" s="1"/>
  <c r="G137" i="96"/>
  <c r="J137" i="96" s="1"/>
  <c r="G68" i="96"/>
  <c r="J68" i="96" s="1"/>
  <c r="G215" i="96"/>
  <c r="J215" i="96" s="1"/>
  <c r="G22" i="96"/>
  <c r="J22" i="96" s="1"/>
  <c r="G69" i="96"/>
  <c r="J69" i="96" s="1"/>
  <c r="G67" i="96"/>
  <c r="J67" i="96" s="1"/>
  <c r="G120" i="96"/>
  <c r="J120" i="96" s="1"/>
  <c r="G79" i="96"/>
  <c r="J79" i="96" s="1"/>
  <c r="G80" i="96"/>
  <c r="J80" i="96" s="1"/>
  <c r="G192" i="96"/>
  <c r="J192" i="96" s="1"/>
  <c r="G123" i="96"/>
  <c r="J123" i="96" s="1"/>
  <c r="G106" i="96"/>
  <c r="J106" i="96" s="1"/>
  <c r="G91" i="96"/>
  <c r="J91" i="96" s="1"/>
  <c r="G20" i="98"/>
  <c r="J20" i="98" s="1"/>
  <c r="E20" i="99" s="1"/>
  <c r="G99" i="97"/>
  <c r="J99" i="97" s="1"/>
  <c r="E99" i="98" s="1"/>
  <c r="G98" i="97"/>
  <c r="J98" i="97" s="1"/>
  <c r="E98" i="98" s="1"/>
  <c r="G66" i="97"/>
  <c r="J66" i="97" s="1"/>
  <c r="G74" i="97"/>
  <c r="J74" i="97" s="1"/>
  <c r="E74" i="98" s="1"/>
  <c r="G93" i="97"/>
  <c r="J93" i="97" s="1"/>
  <c r="E93" i="98" s="1"/>
  <c r="G77" i="97"/>
  <c r="J77" i="97" s="1"/>
  <c r="E77" i="98" s="1"/>
  <c r="G21" i="97"/>
  <c r="J21" i="97" s="1"/>
  <c r="E21" i="98" s="1"/>
  <c r="G13" i="93"/>
  <c r="J13" i="93" s="1"/>
  <c r="G15" i="93"/>
  <c r="J15" i="93" s="1"/>
  <c r="G14" i="93"/>
  <c r="J14" i="93" s="1"/>
  <c r="G16" i="93"/>
  <c r="J16" i="93" s="1"/>
  <c r="G6" i="93"/>
  <c r="J6" i="93" s="1"/>
  <c r="G8" i="93"/>
  <c r="J8" i="93" s="1"/>
  <c r="G29" i="95"/>
  <c r="J29" i="95" s="1"/>
  <c r="G17" i="93"/>
  <c r="J17" i="93" s="1"/>
  <c r="G18" i="93"/>
  <c r="J18" i="93" s="1"/>
  <c r="G7" i="93"/>
  <c r="J7" i="93" s="1"/>
  <c r="G131" i="91"/>
  <c r="J131" i="91" s="1"/>
  <c r="G134" i="91"/>
  <c r="J134" i="91" s="1"/>
  <c r="G254" i="93"/>
  <c r="J254" i="93" s="1"/>
  <c r="G248" i="93"/>
  <c r="J248" i="93" s="1"/>
  <c r="G82" i="93"/>
  <c r="J82" i="93" s="1"/>
  <c r="G40" i="95"/>
  <c r="J40" i="95" s="1"/>
  <c r="G49" i="95"/>
  <c r="G49" i="96" s="1"/>
  <c r="J49" i="96" s="1"/>
  <c r="E49" i="97" s="1"/>
  <c r="G33" i="95"/>
  <c r="J33" i="95" s="1"/>
  <c r="G122" i="95"/>
  <c r="J122" i="95" s="1"/>
  <c r="G47" i="95"/>
  <c r="J47" i="95" s="1"/>
  <c r="G52" i="95"/>
  <c r="J52" i="95" s="1"/>
  <c r="G28" i="95"/>
  <c r="J28" i="95" s="1"/>
  <c r="G161" i="95"/>
  <c r="J161" i="95" s="1"/>
  <c r="G53" i="95"/>
  <c r="J53" i="95" s="1"/>
  <c r="G41" i="95"/>
  <c r="J41" i="95" s="1"/>
  <c r="G42" i="95"/>
  <c r="J42" i="95" s="1"/>
  <c r="G34" i="95"/>
  <c r="J34" i="95" s="1"/>
  <c r="G214" i="94"/>
  <c r="J214" i="94" s="1"/>
  <c r="G38" i="95"/>
  <c r="J38" i="95" s="1"/>
  <c r="G54" i="95"/>
  <c r="J54" i="95" s="1"/>
  <c r="G30" i="95"/>
  <c r="J30" i="95" s="1"/>
  <c r="G44" i="95"/>
  <c r="J44" i="95" s="1"/>
  <c r="G36" i="95"/>
  <c r="J36" i="95" s="1"/>
  <c r="G43" i="95"/>
  <c r="J43" i="95" s="1"/>
  <c r="G56" i="95"/>
  <c r="J56" i="95" s="1"/>
  <c r="G32" i="95"/>
  <c r="J32" i="95" s="1"/>
  <c r="G50" i="95"/>
  <c r="J50" i="95" s="1"/>
  <c r="G31" i="95"/>
  <c r="J31" i="95" s="1"/>
  <c r="G57" i="95"/>
  <c r="J57" i="95" s="1"/>
  <c r="G119" i="95"/>
  <c r="J119" i="95" s="1"/>
  <c r="G27" i="95"/>
  <c r="J27" i="95" s="1"/>
  <c r="G37" i="95"/>
  <c r="J37" i="95" s="1"/>
  <c r="G55" i="95"/>
  <c r="J55" i="95" s="1"/>
  <c r="G58" i="95"/>
  <c r="J58" i="95" s="1"/>
  <c r="G96" i="95"/>
  <c r="J96" i="95" s="1"/>
  <c r="G48" i="95"/>
  <c r="J48" i="95" s="1"/>
  <c r="G59" i="95"/>
  <c r="J59" i="95" s="1"/>
  <c r="G221" i="95"/>
  <c r="J221" i="95" s="1"/>
  <c r="G51" i="95"/>
  <c r="G51" i="96" s="1"/>
  <c r="J51" i="96" s="1"/>
  <c r="E51" i="97" s="1"/>
  <c r="G165" i="95"/>
  <c r="J165" i="95" s="1"/>
  <c r="G46" i="95"/>
  <c r="J46" i="95" s="1"/>
  <c r="G5" i="80"/>
  <c r="J5" i="80" s="1"/>
  <c r="G186" i="95"/>
  <c r="J186" i="95" s="1"/>
  <c r="G256" i="95"/>
  <c r="J256" i="95" s="1"/>
  <c r="G255" i="95"/>
  <c r="J255" i="95" s="1"/>
  <c r="G104" i="95"/>
  <c r="J104" i="95" s="1"/>
  <c r="G258" i="95"/>
  <c r="J258" i="95" s="1"/>
  <c r="G233" i="95"/>
  <c r="J233" i="95" s="1"/>
  <c r="G191" i="95"/>
  <c r="J191" i="95" s="1"/>
  <c r="G190" i="95"/>
  <c r="J190" i="95" s="1"/>
  <c r="G133" i="93"/>
  <c r="J133" i="93" s="1"/>
  <c r="G136" i="93"/>
  <c r="J136" i="93" s="1"/>
  <c r="G132" i="94"/>
  <c r="J132" i="94" s="1"/>
  <c r="G135" i="94"/>
  <c r="J135" i="94" s="1"/>
  <c r="E70" i="105" l="1"/>
  <c r="G70" i="105" s="1"/>
  <c r="J70" i="105" s="1"/>
  <c r="E175" i="105"/>
  <c r="G175" i="105" s="1"/>
  <c r="J175" i="105" s="1"/>
  <c r="E71" i="105"/>
  <c r="G71" i="105" s="1"/>
  <c r="J71" i="105" s="1"/>
  <c r="E95" i="97"/>
  <c r="G95" i="97" s="1"/>
  <c r="J95" i="97" s="1"/>
  <c r="E95" i="98" s="1"/>
  <c r="G95" i="98" s="1"/>
  <c r="J95" i="98" s="1"/>
  <c r="E95" i="99" s="1"/>
  <c r="E24" i="97"/>
  <c r="G24" i="97" s="1"/>
  <c r="J24" i="97" s="1"/>
  <c r="E24" i="98" s="1"/>
  <c r="G24" i="98" s="1"/>
  <c r="J24" i="98" s="1"/>
  <c r="E24" i="99" s="1"/>
  <c r="E123" i="97"/>
  <c r="G123" i="97" s="1"/>
  <c r="J123" i="97" s="1"/>
  <c r="E123" i="98" s="1"/>
  <c r="G123" i="98" s="1"/>
  <c r="J123" i="98" s="1"/>
  <c r="E123" i="99" s="1"/>
  <c r="E215" i="97"/>
  <c r="G215" i="97" s="1"/>
  <c r="J215" i="97" s="1"/>
  <c r="E215" i="98" s="1"/>
  <c r="G215" i="98" s="1"/>
  <c r="J215" i="98" s="1"/>
  <c r="E215" i="99" s="1"/>
  <c r="E118" i="97"/>
  <c r="G118" i="97" s="1"/>
  <c r="J118" i="97" s="1"/>
  <c r="E118" i="98" s="1"/>
  <c r="G118" i="98" s="1"/>
  <c r="J118" i="98" s="1"/>
  <c r="E118" i="99" s="1"/>
  <c r="E143" i="97"/>
  <c r="G143" i="97" s="1"/>
  <c r="J143" i="97" s="1"/>
  <c r="E143" i="98" s="1"/>
  <c r="G143" i="98" s="1"/>
  <c r="J143" i="98" s="1"/>
  <c r="E143" i="99" s="1"/>
  <c r="E185" i="97"/>
  <c r="G185" i="97" s="1"/>
  <c r="J185" i="97" s="1"/>
  <c r="E185" i="98" s="1"/>
  <c r="G185" i="98" s="1"/>
  <c r="J185" i="98" s="1"/>
  <c r="E185" i="99" s="1"/>
  <c r="E222" i="97"/>
  <c r="G222" i="97" s="1"/>
  <c r="J222" i="97" s="1"/>
  <c r="E222" i="98" s="1"/>
  <c r="G222" i="98" s="1"/>
  <c r="J222" i="98" s="1"/>
  <c r="E222" i="99" s="1"/>
  <c r="E141" i="97"/>
  <c r="G141" i="97" s="1"/>
  <c r="J141" i="97" s="1"/>
  <c r="E141" i="98" s="1"/>
  <c r="G141" i="98" s="1"/>
  <c r="J141" i="98" s="1"/>
  <c r="E141" i="99" s="1"/>
  <c r="E166" i="97"/>
  <c r="G166" i="97" s="1"/>
  <c r="J166" i="97" s="1"/>
  <c r="E166" i="98" s="1"/>
  <c r="G166" i="98" s="1"/>
  <c r="J166" i="98" s="1"/>
  <c r="E166" i="99" s="1"/>
  <c r="E23" i="97"/>
  <c r="G23" i="97" s="1"/>
  <c r="J23" i="97" s="1"/>
  <c r="E23" i="98" s="1"/>
  <c r="G23" i="98" s="1"/>
  <c r="J23" i="98" s="1"/>
  <c r="E23" i="99" s="1"/>
  <c r="E137" i="97"/>
  <c r="G137" i="97" s="1"/>
  <c r="J137" i="97" s="1"/>
  <c r="E137" i="98" s="1"/>
  <c r="G137" i="98" s="1"/>
  <c r="J137" i="98" s="1"/>
  <c r="E137" i="99" s="1"/>
  <c r="G246" i="97"/>
  <c r="J246" i="97" s="1"/>
  <c r="E246" i="98" s="1"/>
  <c r="E238" i="97"/>
  <c r="E192" i="97"/>
  <c r="G192" i="97" s="1"/>
  <c r="J192" i="97" s="1"/>
  <c r="E192" i="98" s="1"/>
  <c r="G192" i="98" s="1"/>
  <c r="J192" i="98" s="1"/>
  <c r="E192" i="99" s="1"/>
  <c r="E68" i="97"/>
  <c r="G68" i="97" s="1"/>
  <c r="J68" i="97" s="1"/>
  <c r="E68" i="98" s="1"/>
  <c r="G68" i="98" s="1"/>
  <c r="J68" i="98" s="1"/>
  <c r="E68" i="99" s="1"/>
  <c r="E89" i="97"/>
  <c r="G89" i="97" s="1"/>
  <c r="J89" i="97" s="1"/>
  <c r="E89" i="98" s="1"/>
  <c r="G89" i="98" s="1"/>
  <c r="J89" i="98" s="1"/>
  <c r="E89" i="99" s="1"/>
  <c r="E171" i="97"/>
  <c r="G171" i="97" s="1"/>
  <c r="J171" i="97" s="1"/>
  <c r="E171" i="98" s="1"/>
  <c r="G171" i="98" s="1"/>
  <c r="J171" i="98" s="1"/>
  <c r="E171" i="99" s="1"/>
  <c r="E184" i="97"/>
  <c r="G184" i="97" s="1"/>
  <c r="J184" i="97" s="1"/>
  <c r="E184" i="98" s="1"/>
  <c r="G184" i="98" s="1"/>
  <c r="J184" i="98" s="1"/>
  <c r="E184" i="99" s="1"/>
  <c r="E223" i="97"/>
  <c r="G223" i="97" s="1"/>
  <c r="J223" i="97" s="1"/>
  <c r="E223" i="98" s="1"/>
  <c r="G223" i="98" s="1"/>
  <c r="J223" i="98" s="1"/>
  <c r="E223" i="99" s="1"/>
  <c r="E183" i="97"/>
  <c r="G183" i="97" s="1"/>
  <c r="J183" i="97" s="1"/>
  <c r="E183" i="98" s="1"/>
  <c r="G183" i="98" s="1"/>
  <c r="J183" i="98" s="1"/>
  <c r="E183" i="99" s="1"/>
  <c r="E139" i="97"/>
  <c r="G139" i="97" s="1"/>
  <c r="J139" i="97" s="1"/>
  <c r="E139" i="98" s="1"/>
  <c r="G139" i="98" s="1"/>
  <c r="J139" i="98" s="1"/>
  <c r="E139" i="99" s="1"/>
  <c r="E121" i="97"/>
  <c r="G121" i="97" s="1"/>
  <c r="J121" i="97" s="1"/>
  <c r="E121" i="98" s="1"/>
  <c r="G121" i="98" s="1"/>
  <c r="J121" i="98" s="1"/>
  <c r="E121" i="99" s="1"/>
  <c r="E80" i="97"/>
  <c r="G80" i="97" s="1"/>
  <c r="J80" i="97" s="1"/>
  <c r="E80" i="98" s="1"/>
  <c r="G80" i="98" s="1"/>
  <c r="J80" i="98" s="1"/>
  <c r="E80" i="99" s="1"/>
  <c r="E180" i="97"/>
  <c r="G180" i="97" s="1"/>
  <c r="J180" i="97" s="1"/>
  <c r="E180" i="98" s="1"/>
  <c r="G180" i="98" s="1"/>
  <c r="J180" i="98" s="1"/>
  <c r="E180" i="99" s="1"/>
  <c r="E79" i="97"/>
  <c r="G79" i="97" s="1"/>
  <c r="J79" i="97" s="1"/>
  <c r="E79" i="98" s="1"/>
  <c r="G79" i="98" s="1"/>
  <c r="J79" i="98" s="1"/>
  <c r="E79" i="99" s="1"/>
  <c r="E62" i="97"/>
  <c r="G62" i="97" s="1"/>
  <c r="J62" i="97" s="1"/>
  <c r="E62" i="98" s="1"/>
  <c r="G62" i="98" s="1"/>
  <c r="J62" i="98" s="1"/>
  <c r="E62" i="99" s="1"/>
  <c r="E160" i="97"/>
  <c r="G160" i="97" s="1"/>
  <c r="J160" i="97" s="1"/>
  <c r="E160" i="98" s="1"/>
  <c r="G160" i="98" s="1"/>
  <c r="J160" i="98" s="1"/>
  <c r="E160" i="99" s="1"/>
  <c r="E64" i="97"/>
  <c r="G64" i="97" s="1"/>
  <c r="J64" i="97" s="1"/>
  <c r="E64" i="98" s="1"/>
  <c r="G64" i="98" s="1"/>
  <c r="J64" i="98" s="1"/>
  <c r="E64" i="99" s="1"/>
  <c r="E170" i="97"/>
  <c r="G170" i="97" s="1"/>
  <c r="J170" i="97" s="1"/>
  <c r="E170" i="98" s="1"/>
  <c r="G170" i="98" s="1"/>
  <c r="J170" i="98" s="1"/>
  <c r="E170" i="99" s="1"/>
  <c r="E162" i="97"/>
  <c r="G162" i="97" s="1"/>
  <c r="J162" i="97" s="1"/>
  <c r="E162" i="98" s="1"/>
  <c r="G162" i="98" s="1"/>
  <c r="J162" i="98" s="1"/>
  <c r="E162" i="99" s="1"/>
  <c r="E25" i="97"/>
  <c r="G25" i="97" s="1"/>
  <c r="J25" i="97" s="1"/>
  <c r="E25" i="98" s="1"/>
  <c r="G25" i="98" s="1"/>
  <c r="J25" i="98" s="1"/>
  <c r="E25" i="99" s="1"/>
  <c r="E176" i="97"/>
  <c r="G176" i="97" s="1"/>
  <c r="J176" i="97" s="1"/>
  <c r="E176" i="98" s="1"/>
  <c r="G176" i="98" s="1"/>
  <c r="J176" i="98" s="1"/>
  <c r="E176" i="99" s="1"/>
  <c r="G251" i="97"/>
  <c r="J251" i="97" s="1"/>
  <c r="E251" i="98" s="1"/>
  <c r="E243" i="97"/>
  <c r="G243" i="97" s="1"/>
  <c r="J243" i="97" s="1"/>
  <c r="E179" i="97"/>
  <c r="G179" i="97" s="1"/>
  <c r="J179" i="97" s="1"/>
  <c r="E179" i="98" s="1"/>
  <c r="G179" i="98" s="1"/>
  <c r="J179" i="98" s="1"/>
  <c r="E179" i="99" s="1"/>
  <c r="E120" i="97"/>
  <c r="G120" i="97" s="1"/>
  <c r="J120" i="97" s="1"/>
  <c r="E120" i="98" s="1"/>
  <c r="G120" i="98" s="1"/>
  <c r="J120" i="98" s="1"/>
  <c r="E120" i="99" s="1"/>
  <c r="E163" i="97"/>
  <c r="G163" i="97" s="1"/>
  <c r="J163" i="97" s="1"/>
  <c r="E163" i="98" s="1"/>
  <c r="G163" i="98" s="1"/>
  <c r="J163" i="98" s="1"/>
  <c r="E163" i="99" s="1"/>
  <c r="E220" i="97"/>
  <c r="G220" i="97" s="1"/>
  <c r="J220" i="97" s="1"/>
  <c r="E220" i="98" s="1"/>
  <c r="G220" i="98" s="1"/>
  <c r="J220" i="98" s="1"/>
  <c r="E220" i="99" s="1"/>
  <c r="E101" i="97"/>
  <c r="G101" i="97" s="1"/>
  <c r="J101" i="97" s="1"/>
  <c r="E101" i="98" s="1"/>
  <c r="G101" i="98" s="1"/>
  <c r="J101" i="98" s="1"/>
  <c r="E101" i="99" s="1"/>
  <c r="E26" i="97"/>
  <c r="G26" i="97" s="1"/>
  <c r="J26" i="97" s="1"/>
  <c r="E26" i="98" s="1"/>
  <c r="G26" i="98" s="1"/>
  <c r="J26" i="98" s="1"/>
  <c r="E26" i="99" s="1"/>
  <c r="E146" i="97"/>
  <c r="G146" i="97" s="1"/>
  <c r="J146" i="97" s="1"/>
  <c r="E146" i="98" s="1"/>
  <c r="G146" i="98" s="1"/>
  <c r="J146" i="98" s="1"/>
  <c r="E146" i="99" s="1"/>
  <c r="E78" i="97"/>
  <c r="G78" i="97" s="1"/>
  <c r="J78" i="97" s="1"/>
  <c r="E78" i="98" s="1"/>
  <c r="G78" i="98" s="1"/>
  <c r="J78" i="98" s="1"/>
  <c r="E78" i="99" s="1"/>
  <c r="E235" i="97"/>
  <c r="G235" i="97" s="1"/>
  <c r="J235" i="97" s="1"/>
  <c r="E67" i="97"/>
  <c r="G67" i="97" s="1"/>
  <c r="J67" i="97" s="1"/>
  <c r="E67" i="98" s="1"/>
  <c r="G67" i="98" s="1"/>
  <c r="J67" i="98" s="1"/>
  <c r="E67" i="99" s="1"/>
  <c r="E72" i="97"/>
  <c r="G72" i="97" s="1"/>
  <c r="J72" i="97" s="1"/>
  <c r="E72" i="98" s="1"/>
  <c r="G72" i="98" s="1"/>
  <c r="J72" i="98" s="1"/>
  <c r="E72" i="99" s="1"/>
  <c r="E81" i="97"/>
  <c r="G81" i="97" s="1"/>
  <c r="J81" i="97" s="1"/>
  <c r="E81" i="98" s="1"/>
  <c r="G81" i="98" s="1"/>
  <c r="J81" i="98" s="1"/>
  <c r="E81" i="99" s="1"/>
  <c r="E168" i="97"/>
  <c r="G168" i="97" s="1"/>
  <c r="J168" i="97" s="1"/>
  <c r="E168" i="98" s="1"/>
  <c r="G168" i="98" s="1"/>
  <c r="J168" i="98" s="1"/>
  <c r="E168" i="99" s="1"/>
  <c r="E138" i="97"/>
  <c r="G138" i="97" s="1"/>
  <c r="J138" i="97" s="1"/>
  <c r="E138" i="98" s="1"/>
  <c r="G138" i="98" s="1"/>
  <c r="J138" i="98" s="1"/>
  <c r="E138" i="99" s="1"/>
  <c r="E145" i="97"/>
  <c r="G145" i="97" s="1"/>
  <c r="J145" i="97" s="1"/>
  <c r="E145" i="98" s="1"/>
  <c r="G145" i="98" s="1"/>
  <c r="J145" i="98" s="1"/>
  <c r="E145" i="99" s="1"/>
  <c r="E225" i="97"/>
  <c r="G225" i="97" s="1"/>
  <c r="J225" i="97" s="1"/>
  <c r="E225" i="98" s="1"/>
  <c r="G225" i="98" s="1"/>
  <c r="J225" i="98" s="1"/>
  <c r="E225" i="99" s="1"/>
  <c r="E224" i="97"/>
  <c r="G224" i="97" s="1"/>
  <c r="J224" i="97" s="1"/>
  <c r="E224" i="98" s="1"/>
  <c r="G224" i="98" s="1"/>
  <c r="J224" i="98" s="1"/>
  <c r="E224" i="99" s="1"/>
  <c r="G88" i="97"/>
  <c r="J88" i="97" s="1"/>
  <c r="E88" i="98" s="1"/>
  <c r="E87" i="97"/>
  <c r="E100" i="97"/>
  <c r="G100" i="97" s="1"/>
  <c r="J100" i="97" s="1"/>
  <c r="E100" i="98" s="1"/>
  <c r="G100" i="98" s="1"/>
  <c r="J100" i="98" s="1"/>
  <c r="E100" i="99" s="1"/>
  <c r="E140" i="97"/>
  <c r="G140" i="97" s="1"/>
  <c r="J140" i="97" s="1"/>
  <c r="E140" i="98" s="1"/>
  <c r="G140" i="98" s="1"/>
  <c r="J140" i="98" s="1"/>
  <c r="E140" i="99" s="1"/>
  <c r="E91" i="97"/>
  <c r="G91" i="97" s="1"/>
  <c r="J91" i="97" s="1"/>
  <c r="E91" i="98" s="1"/>
  <c r="G91" i="98" s="1"/>
  <c r="J91" i="98" s="1"/>
  <c r="E91" i="99" s="1"/>
  <c r="E69" i="97"/>
  <c r="G69" i="97" s="1"/>
  <c r="J69" i="97" s="1"/>
  <c r="E69" i="98" s="1"/>
  <c r="G69" i="98" s="1"/>
  <c r="J69" i="98" s="1"/>
  <c r="E69" i="99" s="1"/>
  <c r="E65" i="97"/>
  <c r="G65" i="97" s="1"/>
  <c r="J65" i="97" s="1"/>
  <c r="E65" i="98" s="1"/>
  <c r="G65" i="98" s="1"/>
  <c r="J65" i="98" s="1"/>
  <c r="E65" i="99" s="1"/>
  <c r="E167" i="97"/>
  <c r="G167" i="97" s="1"/>
  <c r="J167" i="97" s="1"/>
  <c r="E167" i="98" s="1"/>
  <c r="G167" i="98" s="1"/>
  <c r="J167" i="98" s="1"/>
  <c r="E167" i="99" s="1"/>
  <c r="E164" i="97"/>
  <c r="G164" i="97" s="1"/>
  <c r="J164" i="97" s="1"/>
  <c r="E164" i="98" s="1"/>
  <c r="G164" i="98" s="1"/>
  <c r="J164" i="98" s="1"/>
  <c r="E164" i="99" s="1"/>
  <c r="E159" i="97"/>
  <c r="G159" i="97" s="1"/>
  <c r="J159" i="97" s="1"/>
  <c r="E159" i="98" s="1"/>
  <c r="G159" i="98" s="1"/>
  <c r="J159" i="98" s="1"/>
  <c r="E159" i="99" s="1"/>
  <c r="E144" i="97"/>
  <c r="G144" i="97" s="1"/>
  <c r="J144" i="97" s="1"/>
  <c r="E144" i="98" s="1"/>
  <c r="G144" i="98" s="1"/>
  <c r="J144" i="98" s="1"/>
  <c r="E144" i="99" s="1"/>
  <c r="E61" i="97"/>
  <c r="G61" i="97" s="1"/>
  <c r="J61" i="97" s="1"/>
  <c r="E61" i="98" s="1"/>
  <c r="G61" i="98" s="1"/>
  <c r="J61" i="98" s="1"/>
  <c r="E61" i="99" s="1"/>
  <c r="E90" i="97"/>
  <c r="G90" i="97" s="1"/>
  <c r="J90" i="97" s="1"/>
  <c r="E90" i="98" s="1"/>
  <c r="G90" i="98" s="1"/>
  <c r="J90" i="98" s="1"/>
  <c r="E90" i="99" s="1"/>
  <c r="G244" i="97"/>
  <c r="J244" i="97" s="1"/>
  <c r="E244" i="98" s="1"/>
  <c r="E236" i="97"/>
  <c r="E130" i="97"/>
  <c r="G130" i="97" s="1"/>
  <c r="J130" i="97" s="1"/>
  <c r="E130" i="98" s="1"/>
  <c r="G130" i="98" s="1"/>
  <c r="J130" i="98" s="1"/>
  <c r="E130" i="99" s="1"/>
  <c r="E106" i="97"/>
  <c r="G106" i="97" s="1"/>
  <c r="J106" i="97" s="1"/>
  <c r="E106" i="98" s="1"/>
  <c r="G106" i="98" s="1"/>
  <c r="J106" i="98" s="1"/>
  <c r="E106" i="99" s="1"/>
  <c r="E22" i="97"/>
  <c r="G22" i="97" s="1"/>
  <c r="J22" i="97" s="1"/>
  <c r="E22" i="98" s="1"/>
  <c r="G22" i="98" s="1"/>
  <c r="J22" i="98" s="1"/>
  <c r="E22" i="99" s="1"/>
  <c r="E142" i="97"/>
  <c r="G142" i="97" s="1"/>
  <c r="J142" i="97" s="1"/>
  <c r="E142" i="98" s="1"/>
  <c r="G142" i="98" s="1"/>
  <c r="J142" i="98" s="1"/>
  <c r="E142" i="99" s="1"/>
  <c r="E154" i="97"/>
  <c r="G154" i="97" s="1"/>
  <c r="J154" i="97" s="1"/>
  <c r="E154" i="98" s="1"/>
  <c r="G154" i="98" s="1"/>
  <c r="J154" i="98" s="1"/>
  <c r="E154" i="99" s="1"/>
  <c r="E19" i="97"/>
  <c r="G19" i="97" s="1"/>
  <c r="J19" i="97" s="1"/>
  <c r="E19" i="98" s="1"/>
  <c r="G19" i="98" s="1"/>
  <c r="J19" i="98" s="1"/>
  <c r="E19" i="99" s="1"/>
  <c r="E85" i="97"/>
  <c r="G85" i="97" s="1"/>
  <c r="J85" i="97" s="1"/>
  <c r="E85" i="98" s="1"/>
  <c r="G85" i="98" s="1"/>
  <c r="J85" i="98" s="1"/>
  <c r="E85" i="99" s="1"/>
  <c r="E92" i="97"/>
  <c r="G92" i="97" s="1"/>
  <c r="J92" i="97" s="1"/>
  <c r="E92" i="98" s="1"/>
  <c r="G92" i="98" s="1"/>
  <c r="J92" i="98" s="1"/>
  <c r="E92" i="99" s="1"/>
  <c r="E172" i="97"/>
  <c r="G172" i="97" s="1"/>
  <c r="J172" i="97" s="1"/>
  <c r="E172" i="98" s="1"/>
  <c r="G172" i="98" s="1"/>
  <c r="J172" i="98" s="1"/>
  <c r="E172" i="99" s="1"/>
  <c r="E158" i="97"/>
  <c r="G158" i="97" s="1"/>
  <c r="J158" i="97" s="1"/>
  <c r="E158" i="98" s="1"/>
  <c r="G158" i="98" s="1"/>
  <c r="J158" i="98" s="1"/>
  <c r="E158" i="99" s="1"/>
  <c r="G86" i="96"/>
  <c r="J86" i="96" s="1"/>
  <c r="G230" i="96"/>
  <c r="J230" i="96" s="1"/>
  <c r="G228" i="96"/>
  <c r="J228" i="96" s="1"/>
  <c r="E228" i="97" s="1"/>
  <c r="G234" i="94"/>
  <c r="J234" i="94" s="1"/>
  <c r="G247" i="94"/>
  <c r="J247" i="94" s="1"/>
  <c r="G242" i="95" s="1"/>
  <c r="J242" i="95" s="1"/>
  <c r="G250" i="96" s="1"/>
  <c r="J250" i="96" s="1"/>
  <c r="E250" i="97" s="1"/>
  <c r="G227" i="97"/>
  <c r="J227" i="97" s="1"/>
  <c r="G240" i="104"/>
  <c r="J240" i="104" s="1"/>
  <c r="E240" i="105" s="1"/>
  <c r="G259" i="104"/>
  <c r="J259" i="104" s="1"/>
  <c r="G232" i="104"/>
  <c r="J232" i="104" s="1"/>
  <c r="E232" i="105" s="1"/>
  <c r="G253" i="95"/>
  <c r="J253" i="95" s="1"/>
  <c r="G259" i="94"/>
  <c r="J259" i="94" s="1"/>
  <c r="G173" i="94"/>
  <c r="J173" i="94" s="1"/>
  <c r="G174" i="94"/>
  <c r="J174" i="94" s="1"/>
  <c r="G103" i="94"/>
  <c r="J103" i="94" s="1"/>
  <c r="G102" i="94"/>
  <c r="J102" i="94" s="1"/>
  <c r="G97" i="99"/>
  <c r="J97" i="99" s="1"/>
  <c r="G221" i="96"/>
  <c r="J221" i="96" s="1"/>
  <c r="G119" i="96"/>
  <c r="J119" i="96" s="1"/>
  <c r="G44" i="96"/>
  <c r="J44" i="96" s="1"/>
  <c r="G53" i="96"/>
  <c r="J53" i="96" s="1"/>
  <c r="G40" i="96"/>
  <c r="J40" i="96" s="1"/>
  <c r="G111" i="99"/>
  <c r="J111" i="99" s="1"/>
  <c r="G59" i="96"/>
  <c r="J59" i="96" s="1"/>
  <c r="G57" i="96"/>
  <c r="J57" i="96" s="1"/>
  <c r="G30" i="96"/>
  <c r="J30" i="96" s="1"/>
  <c r="G161" i="96"/>
  <c r="J161" i="96" s="1"/>
  <c r="G108" i="99"/>
  <c r="J108" i="99" s="1"/>
  <c r="G48" i="96"/>
  <c r="J48" i="96" s="1"/>
  <c r="G31" i="96"/>
  <c r="J31" i="96" s="1"/>
  <c r="G54" i="96"/>
  <c r="J54" i="96" s="1"/>
  <c r="G28" i="96"/>
  <c r="J28" i="96" s="1"/>
  <c r="G117" i="99"/>
  <c r="J117" i="99" s="1"/>
  <c r="G27" i="96"/>
  <c r="J27" i="96" s="1"/>
  <c r="G96" i="96"/>
  <c r="J96" i="96" s="1"/>
  <c r="G50" i="96"/>
  <c r="J50" i="96" s="1"/>
  <c r="G38" i="96"/>
  <c r="J38" i="96" s="1"/>
  <c r="G52" i="96"/>
  <c r="J52" i="96" s="1"/>
  <c r="G115" i="99"/>
  <c r="J115" i="99" s="1"/>
  <c r="G107" i="99"/>
  <c r="J107" i="99" s="1"/>
  <c r="G41" i="96"/>
  <c r="J41" i="96" s="1"/>
  <c r="G58" i="96"/>
  <c r="J58" i="96" s="1"/>
  <c r="G32" i="96"/>
  <c r="J32" i="96" s="1"/>
  <c r="G47" i="96"/>
  <c r="J47" i="96" s="1"/>
  <c r="G29" i="96"/>
  <c r="J29" i="96" s="1"/>
  <c r="G116" i="99"/>
  <c r="J116" i="99" s="1"/>
  <c r="G46" i="96"/>
  <c r="J46" i="96" s="1"/>
  <c r="G55" i="96"/>
  <c r="J55" i="96" s="1"/>
  <c r="G56" i="96"/>
  <c r="J56" i="96" s="1"/>
  <c r="G34" i="96"/>
  <c r="J34" i="96" s="1"/>
  <c r="G122" i="96"/>
  <c r="J122" i="96" s="1"/>
  <c r="G110" i="99"/>
  <c r="J110" i="99" s="1"/>
  <c r="G36" i="96"/>
  <c r="J36" i="96" s="1"/>
  <c r="G165" i="96"/>
  <c r="J165" i="96" s="1"/>
  <c r="G37" i="96"/>
  <c r="J37" i="96" s="1"/>
  <c r="G43" i="96"/>
  <c r="J43" i="96" s="1"/>
  <c r="G42" i="96"/>
  <c r="J42" i="96" s="1"/>
  <c r="G33" i="96"/>
  <c r="J33" i="96" s="1"/>
  <c r="G112" i="99"/>
  <c r="J112" i="99" s="1"/>
  <c r="G20" i="99"/>
  <c r="J20" i="99" s="1"/>
  <c r="G66" i="98"/>
  <c r="J66" i="98" s="1"/>
  <c r="E66" i="99" s="1"/>
  <c r="G77" i="98"/>
  <c r="J77" i="98" s="1"/>
  <c r="E77" i="99" s="1"/>
  <c r="G21" i="98"/>
  <c r="J21" i="98" s="1"/>
  <c r="E21" i="99" s="1"/>
  <c r="G93" i="98"/>
  <c r="J93" i="98" s="1"/>
  <c r="E93" i="99" s="1"/>
  <c r="G74" i="98"/>
  <c r="J74" i="98" s="1"/>
  <c r="E74" i="99" s="1"/>
  <c r="G51" i="97"/>
  <c r="J51" i="97" s="1"/>
  <c r="E51" i="98" s="1"/>
  <c r="G49" i="97"/>
  <c r="J49" i="97" s="1"/>
  <c r="G98" i="98"/>
  <c r="J98" i="98" s="1"/>
  <c r="E98" i="99" s="1"/>
  <c r="G99" i="98"/>
  <c r="J99" i="98" s="1"/>
  <c r="E99" i="99" s="1"/>
  <c r="G16" i="94"/>
  <c r="J16" i="94" s="1"/>
  <c r="G14" i="94"/>
  <c r="J14" i="94" s="1"/>
  <c r="G17" i="94"/>
  <c r="J17" i="94" s="1"/>
  <c r="G7" i="94"/>
  <c r="J7" i="94" s="1"/>
  <c r="G8" i="94"/>
  <c r="J8" i="94" s="1"/>
  <c r="G15" i="94"/>
  <c r="J15" i="94" s="1"/>
  <c r="G18" i="94"/>
  <c r="J18" i="94" s="1"/>
  <c r="G6" i="94"/>
  <c r="J6" i="94" s="1"/>
  <c r="G13" i="94"/>
  <c r="J13" i="94" s="1"/>
  <c r="G248" i="94"/>
  <c r="J248" i="94" s="1"/>
  <c r="G82" i="94"/>
  <c r="J82" i="94" s="1"/>
  <c r="G254" i="94"/>
  <c r="J254" i="94" s="1"/>
  <c r="G131" i="92"/>
  <c r="J131" i="92" s="1"/>
  <c r="G134" i="92"/>
  <c r="J134" i="92" s="1"/>
  <c r="G214" i="95"/>
  <c r="J214" i="95" s="1"/>
  <c r="G5" i="81"/>
  <c r="J5" i="81" s="1"/>
  <c r="E5" i="82" s="1"/>
  <c r="G189" i="96"/>
  <c r="J189" i="96" s="1"/>
  <c r="E189" i="97" s="1"/>
  <c r="G186" i="96"/>
  <c r="J186" i="96" s="1"/>
  <c r="E186" i="97" s="1"/>
  <c r="G258" i="96"/>
  <c r="J258" i="96" s="1"/>
  <c r="E258" i="97" s="1"/>
  <c r="G255" i="96"/>
  <c r="J255" i="96" s="1"/>
  <c r="E255" i="97" s="1"/>
  <c r="G104" i="96"/>
  <c r="J104" i="96" s="1"/>
  <c r="E104" i="97" s="1"/>
  <c r="G233" i="96"/>
  <c r="J233" i="96" s="1"/>
  <c r="E233" i="97" s="1"/>
  <c r="G256" i="96"/>
  <c r="J256" i="96" s="1"/>
  <c r="E256" i="97" s="1"/>
  <c r="G191" i="96"/>
  <c r="J191" i="96" s="1"/>
  <c r="E191" i="97" s="1"/>
  <c r="G190" i="96"/>
  <c r="J190" i="96" s="1"/>
  <c r="E190" i="97" s="1"/>
  <c r="G132" i="95"/>
  <c r="G135" i="95"/>
  <c r="J135" i="95" s="1"/>
  <c r="G133" i="94"/>
  <c r="J133" i="94" s="1"/>
  <c r="G136" i="94"/>
  <c r="J136" i="94" s="1"/>
  <c r="E219" i="8"/>
  <c r="E71" i="106" l="1"/>
  <c r="G71" i="106" s="1"/>
  <c r="J71" i="106" s="1"/>
  <c r="E71" i="107" s="1"/>
  <c r="G71" i="107" s="1"/>
  <c r="J71" i="107" s="1"/>
  <c r="E175" i="106"/>
  <c r="G175" i="106" s="1"/>
  <c r="J175" i="106" s="1"/>
  <c r="E175" i="107" s="1"/>
  <c r="G175" i="107" s="1"/>
  <c r="J175" i="107" s="1"/>
  <c r="E117" i="100"/>
  <c r="G117" i="100" s="1"/>
  <c r="J117" i="100" s="1"/>
  <c r="E43" i="97"/>
  <c r="G43" i="97" s="1"/>
  <c r="J43" i="97" s="1"/>
  <c r="E43" i="98" s="1"/>
  <c r="G43" i="98" s="1"/>
  <c r="J43" i="98" s="1"/>
  <c r="E43" i="99" s="1"/>
  <c r="E55" i="97"/>
  <c r="G55" i="97" s="1"/>
  <c r="J55" i="97" s="1"/>
  <c r="E55" i="98" s="1"/>
  <c r="G55" i="98" s="1"/>
  <c r="J55" i="98" s="1"/>
  <c r="E55" i="99" s="1"/>
  <c r="E107" i="100"/>
  <c r="G107" i="100" s="1"/>
  <c r="J107" i="100" s="1"/>
  <c r="E28" i="97"/>
  <c r="G28" i="97" s="1"/>
  <c r="J28" i="97" s="1"/>
  <c r="E28" i="98" s="1"/>
  <c r="G28" i="98" s="1"/>
  <c r="J28" i="98" s="1"/>
  <c r="E28" i="99" s="1"/>
  <c r="E59" i="97"/>
  <c r="G59" i="97" s="1"/>
  <c r="J59" i="97" s="1"/>
  <c r="E59" i="98" s="1"/>
  <c r="G59" i="98" s="1"/>
  <c r="J59" i="98" s="1"/>
  <c r="E59" i="99" s="1"/>
  <c r="E56" i="97"/>
  <c r="G56" i="97" s="1"/>
  <c r="J56" i="97" s="1"/>
  <c r="E56" i="98" s="1"/>
  <c r="G56" i="98" s="1"/>
  <c r="J56" i="98" s="1"/>
  <c r="E56" i="99" s="1"/>
  <c r="E37" i="97"/>
  <c r="G37" i="97" s="1"/>
  <c r="J37" i="97" s="1"/>
  <c r="E37" i="98" s="1"/>
  <c r="G37" i="98" s="1"/>
  <c r="J37" i="98" s="1"/>
  <c r="E37" i="99" s="1"/>
  <c r="E46" i="97"/>
  <c r="G46" i="97" s="1"/>
  <c r="J46" i="97" s="1"/>
  <c r="E46" i="98" s="1"/>
  <c r="G46" i="98" s="1"/>
  <c r="J46" i="98" s="1"/>
  <c r="E46" i="99" s="1"/>
  <c r="E115" i="100"/>
  <c r="G115" i="100" s="1"/>
  <c r="J115" i="100" s="1"/>
  <c r="E54" i="97"/>
  <c r="G54" i="97" s="1"/>
  <c r="J54" i="97" s="1"/>
  <c r="E54" i="98" s="1"/>
  <c r="G54" i="98" s="1"/>
  <c r="J54" i="98" s="1"/>
  <c r="E54" i="99" s="1"/>
  <c r="E111" i="100"/>
  <c r="G111" i="100" s="1"/>
  <c r="J111" i="100" s="1"/>
  <c r="E235" i="98"/>
  <c r="G235" i="98" s="1"/>
  <c r="J235" i="98" s="1"/>
  <c r="G57" i="97"/>
  <c r="J57" i="97" s="1"/>
  <c r="E57" i="98" s="1"/>
  <c r="G57" i="98" s="1"/>
  <c r="J57" i="98" s="1"/>
  <c r="E57" i="99" s="1"/>
  <c r="E57" i="97"/>
  <c r="E165" i="97"/>
  <c r="G165" i="97" s="1"/>
  <c r="J165" i="97" s="1"/>
  <c r="E165" i="98" s="1"/>
  <c r="G165" i="98" s="1"/>
  <c r="J165" i="98" s="1"/>
  <c r="E165" i="99" s="1"/>
  <c r="E116" i="100"/>
  <c r="G116" i="100" s="1"/>
  <c r="J116" i="100" s="1"/>
  <c r="E52" i="97"/>
  <c r="G52" i="97" s="1"/>
  <c r="J52" i="97" s="1"/>
  <c r="E52" i="98" s="1"/>
  <c r="G52" i="98" s="1"/>
  <c r="J52" i="98" s="1"/>
  <c r="E52" i="99" s="1"/>
  <c r="E31" i="97"/>
  <c r="G31" i="97" s="1"/>
  <c r="J31" i="97" s="1"/>
  <c r="E31" i="98" s="1"/>
  <c r="G31" i="98" s="1"/>
  <c r="J31" i="98" s="1"/>
  <c r="E31" i="99" s="1"/>
  <c r="E40" i="97"/>
  <c r="G40" i="97" s="1"/>
  <c r="J40" i="97" s="1"/>
  <c r="E40" i="98" s="1"/>
  <c r="G40" i="98" s="1"/>
  <c r="J40" i="98" s="1"/>
  <c r="E40" i="99" s="1"/>
  <c r="E227" i="98"/>
  <c r="G227" i="98" s="1"/>
  <c r="J227" i="98" s="1"/>
  <c r="E97" i="100"/>
  <c r="G97" i="100" s="1"/>
  <c r="J97" i="100" s="1"/>
  <c r="E36" i="97"/>
  <c r="G36" i="97" s="1"/>
  <c r="J36" i="97" s="1"/>
  <c r="E36" i="98" s="1"/>
  <c r="G36" i="98" s="1"/>
  <c r="J36" i="98" s="1"/>
  <c r="E36" i="99" s="1"/>
  <c r="E29" i="97"/>
  <c r="G29" i="97" s="1"/>
  <c r="J29" i="97" s="1"/>
  <c r="E29" i="98" s="1"/>
  <c r="G29" i="98" s="1"/>
  <c r="J29" i="98" s="1"/>
  <c r="E29" i="99" s="1"/>
  <c r="E38" i="97"/>
  <c r="G38" i="97" s="1"/>
  <c r="J38" i="97" s="1"/>
  <c r="E38" i="98" s="1"/>
  <c r="G38" i="98" s="1"/>
  <c r="J38" i="98" s="1"/>
  <c r="E38" i="99" s="1"/>
  <c r="E48" i="97"/>
  <c r="G48" i="97" s="1"/>
  <c r="J48" i="97" s="1"/>
  <c r="G48" i="98" s="1"/>
  <c r="J48" i="98" s="1"/>
  <c r="E48" i="99" s="1"/>
  <c r="E53" i="97"/>
  <c r="G53" i="97" s="1"/>
  <c r="J53" i="97" s="1"/>
  <c r="E53" i="98" s="1"/>
  <c r="G53" i="98" s="1"/>
  <c r="J53" i="98" s="1"/>
  <c r="E53" i="99" s="1"/>
  <c r="E42" i="97"/>
  <c r="G42" i="97" s="1"/>
  <c r="J42" i="97" s="1"/>
  <c r="E42" i="98" s="1"/>
  <c r="G42" i="98" s="1"/>
  <c r="J42" i="98" s="1"/>
  <c r="E42" i="99" s="1"/>
  <c r="E20" i="100"/>
  <c r="G20" i="100" s="1"/>
  <c r="J20" i="100" s="1"/>
  <c r="E110" i="100"/>
  <c r="G110" i="100" s="1"/>
  <c r="J110" i="100" s="1"/>
  <c r="E47" i="97"/>
  <c r="G47" i="97" s="1"/>
  <c r="J47" i="97" s="1"/>
  <c r="E47" i="98" s="1"/>
  <c r="G47" i="98" s="1"/>
  <c r="J47" i="98" s="1"/>
  <c r="E47" i="99" s="1"/>
  <c r="E50" i="97"/>
  <c r="G50" i="97" s="1"/>
  <c r="J50" i="97" s="1"/>
  <c r="G50" i="98" s="1"/>
  <c r="J50" i="98" s="1"/>
  <c r="E50" i="99" s="1"/>
  <c r="E108" i="100"/>
  <c r="G108" i="100" s="1"/>
  <c r="J108" i="100" s="1"/>
  <c r="E44" i="97"/>
  <c r="G44" i="97" s="1"/>
  <c r="J44" i="97" s="1"/>
  <c r="E44" i="98" s="1"/>
  <c r="G44" i="98" s="1"/>
  <c r="J44" i="98" s="1"/>
  <c r="E44" i="99" s="1"/>
  <c r="E112" i="100"/>
  <c r="G112" i="100" s="1"/>
  <c r="J112" i="100" s="1"/>
  <c r="E122" i="97"/>
  <c r="G122" i="97" s="1"/>
  <c r="J122" i="97" s="1"/>
  <c r="E122" i="98" s="1"/>
  <c r="G122" i="98" s="1"/>
  <c r="J122" i="98" s="1"/>
  <c r="E122" i="99" s="1"/>
  <c r="E32" i="97"/>
  <c r="G32" i="97" s="1"/>
  <c r="J32" i="97" s="1"/>
  <c r="E32" i="98" s="1"/>
  <c r="G32" i="98" s="1"/>
  <c r="J32" i="98" s="1"/>
  <c r="E32" i="99" s="1"/>
  <c r="E96" i="97"/>
  <c r="G96" i="97" s="1"/>
  <c r="J96" i="97" s="1"/>
  <c r="E96" i="98" s="1"/>
  <c r="G96" i="98" s="1"/>
  <c r="J96" i="98" s="1"/>
  <c r="E96" i="99" s="1"/>
  <c r="E161" i="97"/>
  <c r="G161" i="97" s="1"/>
  <c r="J161" i="97" s="1"/>
  <c r="E161" i="98" s="1"/>
  <c r="G161" i="98" s="1"/>
  <c r="J161" i="98" s="1"/>
  <c r="E161" i="99" s="1"/>
  <c r="E119" i="97"/>
  <c r="G119" i="97" s="1"/>
  <c r="J119" i="97" s="1"/>
  <c r="E119" i="98" s="1"/>
  <c r="G119" i="98" s="1"/>
  <c r="J119" i="98" s="1"/>
  <c r="E119" i="99" s="1"/>
  <c r="E33" i="97"/>
  <c r="G33" i="97" s="1"/>
  <c r="J33" i="97" s="1"/>
  <c r="E33" i="98" s="1"/>
  <c r="G33" i="98" s="1"/>
  <c r="J33" i="98" s="1"/>
  <c r="E33" i="99" s="1"/>
  <c r="E34" i="97"/>
  <c r="G34" i="97" s="1"/>
  <c r="J34" i="97" s="1"/>
  <c r="E34" i="98" s="1"/>
  <c r="G34" i="98" s="1"/>
  <c r="J34" i="98" s="1"/>
  <c r="E34" i="99" s="1"/>
  <c r="E58" i="97"/>
  <c r="G58" i="97" s="1"/>
  <c r="J58" i="97" s="1"/>
  <c r="E58" i="98" s="1"/>
  <c r="G58" i="98" s="1"/>
  <c r="J58" i="98" s="1"/>
  <c r="E58" i="99" s="1"/>
  <c r="E27" i="97"/>
  <c r="G27" i="97" s="1"/>
  <c r="J27" i="97" s="1"/>
  <c r="E27" i="98" s="1"/>
  <c r="G27" i="98" s="1"/>
  <c r="J27" i="98" s="1"/>
  <c r="E27" i="99" s="1"/>
  <c r="E30" i="97"/>
  <c r="G30" i="97" s="1"/>
  <c r="J30" i="97" s="1"/>
  <c r="E30" i="98" s="1"/>
  <c r="G30" i="98" s="1"/>
  <c r="J30" i="98" s="1"/>
  <c r="E30" i="99" s="1"/>
  <c r="E221" i="97"/>
  <c r="G221" i="97" s="1"/>
  <c r="J221" i="97" s="1"/>
  <c r="E221" i="98" s="1"/>
  <c r="G221" i="98" s="1"/>
  <c r="J221" i="98" s="1"/>
  <c r="E221" i="99" s="1"/>
  <c r="E230" i="97"/>
  <c r="G230" i="97" s="1"/>
  <c r="J230" i="97" s="1"/>
  <c r="E230" i="98" s="1"/>
  <c r="G230" i="98" s="1"/>
  <c r="J230" i="98" s="1"/>
  <c r="E41" i="97"/>
  <c r="G41" i="97" s="1"/>
  <c r="J41" i="97" s="1"/>
  <c r="E41" i="98" s="1"/>
  <c r="G41" i="98" s="1"/>
  <c r="J41" i="98" s="1"/>
  <c r="E41" i="99" s="1"/>
  <c r="E86" i="97"/>
  <c r="G86" i="97" s="1"/>
  <c r="J86" i="97" s="1"/>
  <c r="E86" i="98" s="1"/>
  <c r="G86" i="98" s="1"/>
  <c r="J86" i="98" s="1"/>
  <c r="G251" i="98"/>
  <c r="J251" i="98" s="1"/>
  <c r="E243" i="98"/>
  <c r="G243" i="98" s="1"/>
  <c r="J243" i="98" s="1"/>
  <c r="E70" i="106"/>
  <c r="G70" i="106" s="1"/>
  <c r="J70" i="106" s="1"/>
  <c r="E70" i="107" s="1"/>
  <c r="G70" i="107" s="1"/>
  <c r="J70" i="107" s="1"/>
  <c r="G87" i="97"/>
  <c r="J87" i="97" s="1"/>
  <c r="G238" i="97"/>
  <c r="J238" i="97" s="1"/>
  <c r="G234" i="95"/>
  <c r="J234" i="95" s="1"/>
  <c r="G247" i="95"/>
  <c r="J247" i="95" s="1"/>
  <c r="G242" i="96" s="1"/>
  <c r="J242" i="96" s="1"/>
  <c r="G240" i="105"/>
  <c r="J240" i="105" s="1"/>
  <c r="E240" i="106" s="1"/>
  <c r="G259" i="105"/>
  <c r="J259" i="105" s="1"/>
  <c r="G232" i="105"/>
  <c r="J232" i="105" s="1"/>
  <c r="E232" i="106" s="1"/>
  <c r="G228" i="97"/>
  <c r="J228" i="97" s="1"/>
  <c r="E228" i="98" s="1"/>
  <c r="G236" i="97"/>
  <c r="J236" i="97" s="1"/>
  <c r="G253" i="96"/>
  <c r="J253" i="96" s="1"/>
  <c r="E253" i="97" s="1"/>
  <c r="G259" i="95"/>
  <c r="J259" i="95" s="1"/>
  <c r="G173" i="95"/>
  <c r="J173" i="95" s="1"/>
  <c r="G174" i="95"/>
  <c r="J174" i="95" s="1"/>
  <c r="G102" i="95"/>
  <c r="J102" i="95" s="1"/>
  <c r="G62" i="99"/>
  <c r="J62" i="99" s="1"/>
  <c r="G23" i="99"/>
  <c r="J23" i="99" s="1"/>
  <c r="G85" i="99"/>
  <c r="J85" i="99" s="1"/>
  <c r="G98" i="99"/>
  <c r="J98" i="99" s="1"/>
  <c r="G143" i="99"/>
  <c r="J143" i="99" s="1"/>
  <c r="G26" i="99"/>
  <c r="J26" i="99" s="1"/>
  <c r="G101" i="99"/>
  <c r="J101" i="99" s="1"/>
  <c r="G92" i="99"/>
  <c r="J92" i="99" s="1"/>
  <c r="G170" i="99"/>
  <c r="J170" i="99" s="1"/>
  <c r="G166" i="99"/>
  <c r="J166" i="99" s="1"/>
  <c r="G24" i="99"/>
  <c r="J24" i="99" s="1"/>
  <c r="G61" i="99"/>
  <c r="J61" i="99" s="1"/>
  <c r="G176" i="99"/>
  <c r="J176" i="99" s="1"/>
  <c r="G138" i="99"/>
  <c r="J138" i="99" s="1"/>
  <c r="G144" i="99"/>
  <c r="J144" i="99" s="1"/>
  <c r="G22" i="99"/>
  <c r="J22" i="99" s="1"/>
  <c r="G25" i="99"/>
  <c r="J25" i="99" s="1"/>
  <c r="G163" i="99"/>
  <c r="J163" i="99" s="1"/>
  <c r="G79" i="99"/>
  <c r="J79" i="99" s="1"/>
  <c r="G100" i="99"/>
  <c r="J100" i="99" s="1"/>
  <c r="G180" i="99"/>
  <c r="J180" i="99" s="1"/>
  <c r="G72" i="99"/>
  <c r="J72" i="99" s="1"/>
  <c r="G185" i="99"/>
  <c r="J185" i="99" s="1"/>
  <c r="G139" i="99"/>
  <c r="J139" i="99" s="1"/>
  <c r="G159" i="99"/>
  <c r="J159" i="99" s="1"/>
  <c r="G146" i="99"/>
  <c r="J146" i="99" s="1"/>
  <c r="G142" i="99"/>
  <c r="J142" i="99" s="1"/>
  <c r="G215" i="99"/>
  <c r="J215" i="99" s="1"/>
  <c r="G158" i="99"/>
  <c r="J158" i="99" s="1"/>
  <c r="G145" i="99"/>
  <c r="J145" i="99" s="1"/>
  <c r="G222" i="99"/>
  <c r="J222" i="99" s="1"/>
  <c r="G220" i="99"/>
  <c r="J220" i="99" s="1"/>
  <c r="G130" i="99"/>
  <c r="J130" i="99" s="1"/>
  <c r="G184" i="99"/>
  <c r="J184" i="99" s="1"/>
  <c r="G65" i="99"/>
  <c r="J65" i="99" s="1"/>
  <c r="G224" i="99"/>
  <c r="J224" i="99" s="1"/>
  <c r="E224" i="100" s="1"/>
  <c r="G164" i="99"/>
  <c r="J164" i="99" s="1"/>
  <c r="G167" i="99"/>
  <c r="J167" i="99" s="1"/>
  <c r="G162" i="99"/>
  <c r="J162" i="99" s="1"/>
  <c r="G67" i="99"/>
  <c r="J67" i="99" s="1"/>
  <c r="G121" i="99"/>
  <c r="J121" i="99" s="1"/>
  <c r="G154" i="99"/>
  <c r="J154" i="99" s="1"/>
  <c r="G120" i="99"/>
  <c r="J120" i="99" s="1"/>
  <c r="G141" i="99"/>
  <c r="J141" i="99" s="1"/>
  <c r="G168" i="99"/>
  <c r="J168" i="99" s="1"/>
  <c r="G69" i="99"/>
  <c r="J69" i="99" s="1"/>
  <c r="G172" i="99"/>
  <c r="J172" i="99" s="1"/>
  <c r="G223" i="99"/>
  <c r="J223" i="99" s="1"/>
  <c r="G225" i="99"/>
  <c r="J225" i="99" s="1"/>
  <c r="E225" i="100" s="1"/>
  <c r="G123" i="99"/>
  <c r="J123" i="99" s="1"/>
  <c r="G89" i="99"/>
  <c r="J89" i="99" s="1"/>
  <c r="G118" i="99"/>
  <c r="J118" i="99" s="1"/>
  <c r="G90" i="99"/>
  <c r="J90" i="99" s="1"/>
  <c r="G91" i="99"/>
  <c r="J91" i="99" s="1"/>
  <c r="G214" i="96"/>
  <c r="J214" i="96" s="1"/>
  <c r="G171" i="99"/>
  <c r="J171" i="99" s="1"/>
  <c r="G68" i="99"/>
  <c r="J68" i="99" s="1"/>
  <c r="G64" i="99"/>
  <c r="J64" i="99" s="1"/>
  <c r="G183" i="99"/>
  <c r="J183" i="99" s="1"/>
  <c r="G106" i="99"/>
  <c r="J106" i="99" s="1"/>
  <c r="G66" i="99"/>
  <c r="J66" i="99" s="1"/>
  <c r="G137" i="99"/>
  <c r="J137" i="99" s="1"/>
  <c r="G81" i="99"/>
  <c r="J81" i="99" s="1"/>
  <c r="G179" i="99"/>
  <c r="J179" i="99" s="1"/>
  <c r="G99" i="99"/>
  <c r="J99" i="99" s="1"/>
  <c r="G78" i="99"/>
  <c r="J78" i="99" s="1"/>
  <c r="G192" i="99"/>
  <c r="J192" i="99" s="1"/>
  <c r="G160" i="99"/>
  <c r="J160" i="99" s="1"/>
  <c r="G95" i="99"/>
  <c r="J95" i="99" s="1"/>
  <c r="G140" i="99"/>
  <c r="J140" i="99" s="1"/>
  <c r="G80" i="99"/>
  <c r="J80" i="99" s="1"/>
  <c r="G19" i="99"/>
  <c r="J19" i="99" s="1"/>
  <c r="G21" i="99"/>
  <c r="J21" i="99" s="1"/>
  <c r="G93" i="99"/>
  <c r="J93" i="99" s="1"/>
  <c r="G77" i="99"/>
  <c r="J77" i="99" s="1"/>
  <c r="G74" i="99"/>
  <c r="J74" i="99" s="1"/>
  <c r="G189" i="79"/>
  <c r="J189" i="79" s="1"/>
  <c r="G189" i="82"/>
  <c r="J189" i="82" s="1"/>
  <c r="G189" i="90"/>
  <c r="J189" i="90" s="1"/>
  <c r="G189" i="91"/>
  <c r="J189" i="91" s="1"/>
  <c r="G189" i="77"/>
  <c r="J189" i="77" s="1"/>
  <c r="G189" i="93"/>
  <c r="J189" i="93" s="1"/>
  <c r="G189" i="83"/>
  <c r="J189" i="83" s="1"/>
  <c r="E189" i="84" s="1"/>
  <c r="G189" i="94"/>
  <c r="J189" i="94" s="1"/>
  <c r="G189" i="80"/>
  <c r="J189" i="80" s="1"/>
  <c r="G189" i="88"/>
  <c r="J189" i="88" s="1"/>
  <c r="G189" i="95"/>
  <c r="G189" i="81"/>
  <c r="J189" i="81" s="1"/>
  <c r="G189" i="89"/>
  <c r="J189" i="89" s="1"/>
  <c r="G189" i="74"/>
  <c r="J189" i="74" s="1"/>
  <c r="E189" i="8" s="1"/>
  <c r="G189" i="84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G189" i="92"/>
  <c r="J189" i="92" s="1"/>
  <c r="G188" i="96"/>
  <c r="J188" i="96" s="1"/>
  <c r="G187" i="82"/>
  <c r="J187" i="82" s="1"/>
  <c r="G187" i="90"/>
  <c r="J187" i="90" s="1"/>
  <c r="G187" i="79"/>
  <c r="J187" i="79" s="1"/>
  <c r="G187" i="95"/>
  <c r="G187" i="93"/>
  <c r="J187" i="93" s="1"/>
  <c r="G187" i="74"/>
  <c r="J187" i="74" s="1"/>
  <c r="E187" i="8" s="1"/>
  <c r="G187" i="92"/>
  <c r="J187" i="92" s="1"/>
  <c r="G187" i="77"/>
  <c r="J187" i="77" s="1"/>
  <c r="E241" i="78" s="1"/>
  <c r="G241" i="78" s="1"/>
  <c r="J241" i="78" s="1"/>
  <c r="G249" i="79" s="1"/>
  <c r="J249" i="79" s="1"/>
  <c r="G187" i="81"/>
  <c r="J187" i="81" s="1"/>
  <c r="G187" i="89"/>
  <c r="J187" i="89" s="1"/>
  <c r="G258" i="97"/>
  <c r="J258" i="97" s="1"/>
  <c r="G187" i="78"/>
  <c r="J187" i="78" s="1"/>
  <c r="G187" i="94"/>
  <c r="J187" i="94" s="1"/>
  <c r="G187" i="83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G187" i="91"/>
  <c r="J187" i="91" s="1"/>
  <c r="G187" i="80"/>
  <c r="J187" i="80" s="1"/>
  <c r="G187" i="88"/>
  <c r="J187" i="88" s="1"/>
  <c r="G187" i="96"/>
  <c r="J187" i="96" s="1"/>
  <c r="E105" i="8"/>
  <c r="G105" i="83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G105" i="91"/>
  <c r="J105" i="91" s="1"/>
  <c r="G105" i="74"/>
  <c r="J105" i="74" s="1"/>
  <c r="G105" i="92"/>
  <c r="J105" i="92" s="1"/>
  <c r="G105" i="82"/>
  <c r="J105" i="82" s="1"/>
  <c r="G105" i="77"/>
  <c r="J105" i="77" s="1"/>
  <c r="E159" i="78" s="1"/>
  <c r="G159" i="78" s="1"/>
  <c r="J159" i="78" s="1"/>
  <c r="G105" i="93"/>
  <c r="J105" i="93" s="1"/>
  <c r="G105" i="78"/>
  <c r="J105" i="78" s="1"/>
  <c r="G105" i="94"/>
  <c r="J105" i="94" s="1"/>
  <c r="G105" i="79"/>
  <c r="J105" i="79" s="1"/>
  <c r="G105" i="95"/>
  <c r="J105" i="95" s="1"/>
  <c r="G105" i="96" s="1"/>
  <c r="J105" i="96" s="1"/>
  <c r="G105" i="88"/>
  <c r="J105" i="88" s="1"/>
  <c r="G105" i="90"/>
  <c r="J105" i="90" s="1"/>
  <c r="G256" i="97"/>
  <c r="J256" i="97" s="1"/>
  <c r="G105" i="81"/>
  <c r="J105" i="81" s="1"/>
  <c r="G105" i="89"/>
  <c r="J105" i="89" s="1"/>
  <c r="G49" i="98"/>
  <c r="J49" i="98" s="1"/>
  <c r="E49" i="99" s="1"/>
  <c r="G51" i="98"/>
  <c r="J51" i="98" s="1"/>
  <c r="E51" i="99" s="1"/>
  <c r="G7" i="95"/>
  <c r="J7" i="95" s="1"/>
  <c r="G17" i="95"/>
  <c r="J17" i="95" s="1"/>
  <c r="G6" i="95"/>
  <c r="G6" i="96" s="1"/>
  <c r="J6" i="96" s="1"/>
  <c r="E6" i="97" s="1"/>
  <c r="G18" i="95"/>
  <c r="G8" i="95"/>
  <c r="J8" i="95" s="1"/>
  <c r="G16" i="95"/>
  <c r="J16" i="95" s="1"/>
  <c r="G13" i="95"/>
  <c r="J13" i="95" s="1"/>
  <c r="G15" i="95"/>
  <c r="G14" i="95"/>
  <c r="J14" i="95" s="1"/>
  <c r="G131" i="93"/>
  <c r="J131" i="93" s="1"/>
  <c r="G134" i="93"/>
  <c r="J134" i="93" s="1"/>
  <c r="G254" i="95"/>
  <c r="J254" i="95" s="1"/>
  <c r="G103" i="95"/>
  <c r="J103" i="95" s="1"/>
  <c r="G248" i="95"/>
  <c r="J248" i="95" s="1"/>
  <c r="G82" i="95"/>
  <c r="J82" i="95" s="1"/>
  <c r="G219" i="77"/>
  <c r="J219" i="77" s="1"/>
  <c r="G5" i="82"/>
  <c r="J5" i="82" s="1"/>
  <c r="E5" i="83" s="1"/>
  <c r="G186" i="97"/>
  <c r="J186" i="97" s="1"/>
  <c r="E186" i="98" s="1"/>
  <c r="G189" i="97"/>
  <c r="J189" i="97" s="1"/>
  <c r="E189" i="98" s="1"/>
  <c r="G233" i="97"/>
  <c r="J233" i="97" s="1"/>
  <c r="E233" i="98" s="1"/>
  <c r="G255" i="97"/>
  <c r="J255" i="97" s="1"/>
  <c r="G104" i="97"/>
  <c r="J104" i="97" s="1"/>
  <c r="E104" i="98" s="1"/>
  <c r="G191" i="97"/>
  <c r="J191" i="97" s="1"/>
  <c r="E191" i="98" s="1"/>
  <c r="G190" i="97"/>
  <c r="J190" i="97" s="1"/>
  <c r="E190" i="98" s="1"/>
  <c r="G133" i="95"/>
  <c r="J133" i="95" s="1"/>
  <c r="G136" i="95"/>
  <c r="J136" i="95" s="1"/>
  <c r="G132" i="96"/>
  <c r="J132" i="96" s="1"/>
  <c r="E132" i="97" s="1"/>
  <c r="G135" i="96"/>
  <c r="J135" i="96" s="1"/>
  <c r="E135" i="97" s="1"/>
  <c r="E217" i="8"/>
  <c r="E201" i="8"/>
  <c r="E199" i="8"/>
  <c r="E200" i="8"/>
  <c r="E218" i="8"/>
  <c r="E216" i="8"/>
  <c r="G219" i="8"/>
  <c r="J219" i="8"/>
  <c r="G251" i="99" l="1"/>
  <c r="J251" i="99" s="1"/>
  <c r="E243" i="99"/>
  <c r="G243" i="99" s="1"/>
  <c r="J243" i="99" s="1"/>
  <c r="E107" i="101"/>
  <c r="G107" i="101" s="1"/>
  <c r="J107" i="101" s="1"/>
  <c r="E110" i="101"/>
  <c r="G110" i="101" s="1"/>
  <c r="J110" i="101" s="1"/>
  <c r="E20" i="101"/>
  <c r="G20" i="101" s="1"/>
  <c r="J20" i="101" s="1"/>
  <c r="E97" i="101"/>
  <c r="G97" i="101" s="1"/>
  <c r="J97" i="101" s="1"/>
  <c r="E86" i="99"/>
  <c r="G86" i="99" s="1"/>
  <c r="J86" i="99" s="1"/>
  <c r="E86" i="100" s="1"/>
  <c r="G86" i="100" s="1"/>
  <c r="J86" i="100" s="1"/>
  <c r="E86" i="101" s="1"/>
  <c r="E230" i="99"/>
  <c r="G230" i="99" s="1"/>
  <c r="J230" i="99" s="1"/>
  <c r="E117" i="101"/>
  <c r="G117" i="101" s="1"/>
  <c r="J117" i="101" s="1"/>
  <c r="E116" i="101"/>
  <c r="G116" i="101" s="1"/>
  <c r="J116" i="101" s="1"/>
  <c r="E108" i="101"/>
  <c r="G108" i="101" s="1"/>
  <c r="J108" i="101" s="1"/>
  <c r="E235" i="99"/>
  <c r="G235" i="99" s="1"/>
  <c r="J235" i="99" s="1"/>
  <c r="E111" i="101"/>
  <c r="G111" i="101" s="1"/>
  <c r="J111" i="101" s="1"/>
  <c r="E77" i="100"/>
  <c r="G77" i="100" s="1"/>
  <c r="J77" i="100" s="1"/>
  <c r="E192" i="100"/>
  <c r="G192" i="100" s="1"/>
  <c r="J192" i="100" s="1"/>
  <c r="E183" i="100"/>
  <c r="G183" i="100" s="1"/>
  <c r="J183" i="100" s="1"/>
  <c r="E118" i="100"/>
  <c r="G118" i="100" s="1"/>
  <c r="J118" i="100" s="1"/>
  <c r="E141" i="100"/>
  <c r="G141" i="100" s="1"/>
  <c r="J141" i="100" s="1"/>
  <c r="E164" i="100"/>
  <c r="G164" i="100" s="1"/>
  <c r="J164" i="100" s="1"/>
  <c r="E158" i="100"/>
  <c r="G158" i="100" s="1"/>
  <c r="J158" i="100" s="1"/>
  <c r="E180" i="100"/>
  <c r="G180" i="100" s="1"/>
  <c r="J180" i="100" s="1"/>
  <c r="E138" i="100"/>
  <c r="G138" i="100" s="1"/>
  <c r="J138" i="100" s="1"/>
  <c r="E26" i="100"/>
  <c r="G26" i="100" s="1"/>
  <c r="J26" i="100" s="1"/>
  <c r="G250" i="97"/>
  <c r="J250" i="97" s="1"/>
  <c r="E250" i="98" s="1"/>
  <c r="E242" i="97"/>
  <c r="E78" i="100"/>
  <c r="G78" i="100" s="1"/>
  <c r="J78" i="100" s="1"/>
  <c r="E215" i="100"/>
  <c r="G215" i="100" s="1"/>
  <c r="J215" i="100" s="1"/>
  <c r="E143" i="100"/>
  <c r="G143" i="100" s="1"/>
  <c r="J143" i="100" s="1"/>
  <c r="E112" i="101"/>
  <c r="G112" i="101" s="1"/>
  <c r="J112" i="101" s="1"/>
  <c r="E115" i="101"/>
  <c r="G115" i="101" s="1"/>
  <c r="J115" i="101" s="1"/>
  <c r="E68" i="100"/>
  <c r="G68" i="100" s="1"/>
  <c r="J68" i="100" s="1"/>
  <c r="E79" i="100"/>
  <c r="G79" i="100" s="1"/>
  <c r="J79" i="100" s="1"/>
  <c r="E19" i="100"/>
  <c r="G19" i="100" s="1"/>
  <c r="J19" i="100" s="1"/>
  <c r="E179" i="100"/>
  <c r="G179" i="100" s="1"/>
  <c r="J179" i="100" s="1"/>
  <c r="E121" i="100"/>
  <c r="G121" i="100" s="1"/>
  <c r="J121" i="100" s="1"/>
  <c r="E184" i="100"/>
  <c r="G184" i="100" s="1"/>
  <c r="J184" i="100" s="1"/>
  <c r="E146" i="100"/>
  <c r="G146" i="100" s="1"/>
  <c r="J146" i="100" s="1"/>
  <c r="E163" i="100"/>
  <c r="G163" i="100" s="1"/>
  <c r="J163" i="100" s="1"/>
  <c r="E24" i="100"/>
  <c r="G24" i="100" s="1"/>
  <c r="J24" i="100" s="1"/>
  <c r="E85" i="100"/>
  <c r="G85" i="100" s="1"/>
  <c r="J85" i="100" s="1"/>
  <c r="G244" i="98"/>
  <c r="J244" i="98" s="1"/>
  <c r="E244" i="99" s="1"/>
  <c r="E236" i="98"/>
  <c r="G236" i="98" s="1"/>
  <c r="J236" i="98" s="1"/>
  <c r="E93" i="100"/>
  <c r="G93" i="100" s="1"/>
  <c r="J93" i="100" s="1"/>
  <c r="E120" i="100"/>
  <c r="G120" i="100" s="1"/>
  <c r="J120" i="100" s="1"/>
  <c r="E100" i="100"/>
  <c r="G100" i="100" s="1"/>
  <c r="J100" i="100" s="1"/>
  <c r="E123" i="100"/>
  <c r="G123" i="100" s="1"/>
  <c r="J123" i="100" s="1"/>
  <c r="E61" i="100"/>
  <c r="G61" i="100" s="1"/>
  <c r="J61" i="100" s="1"/>
  <c r="E80" i="100"/>
  <c r="G80" i="100" s="1"/>
  <c r="J80" i="100" s="1"/>
  <c r="E81" i="100"/>
  <c r="G81" i="100" s="1"/>
  <c r="J81" i="100" s="1"/>
  <c r="E171" i="100"/>
  <c r="G171" i="100" s="1"/>
  <c r="J171" i="100" s="1"/>
  <c r="E223" i="100"/>
  <c r="G223" i="100" s="1"/>
  <c r="J223" i="100" s="1"/>
  <c r="E67" i="100"/>
  <c r="G67" i="100" s="1"/>
  <c r="J67" i="100" s="1"/>
  <c r="E130" i="100"/>
  <c r="G130" i="100" s="1"/>
  <c r="J130" i="100" s="1"/>
  <c r="E159" i="100"/>
  <c r="G159" i="100" s="1"/>
  <c r="J159" i="100" s="1"/>
  <c r="E25" i="100"/>
  <c r="G25" i="100" s="1"/>
  <c r="J25" i="100" s="1"/>
  <c r="E166" i="100"/>
  <c r="G166" i="100" s="1"/>
  <c r="J166" i="100" s="1"/>
  <c r="E23" i="100"/>
  <c r="G23" i="100" s="1"/>
  <c r="J23" i="100" s="1"/>
  <c r="G246" i="98"/>
  <c r="J246" i="98" s="1"/>
  <c r="E238" i="98"/>
  <c r="G238" i="98" s="1"/>
  <c r="J238" i="98" s="1"/>
  <c r="E227" i="99"/>
  <c r="G227" i="99" s="1"/>
  <c r="J227" i="99" s="1"/>
  <c r="E227" i="100" s="1"/>
  <c r="G227" i="100" s="1"/>
  <c r="J227" i="100" s="1"/>
  <c r="E227" i="101" s="1"/>
  <c r="E64" i="100"/>
  <c r="G64" i="100" s="1"/>
  <c r="J64" i="100" s="1"/>
  <c r="E142" i="100"/>
  <c r="G142" i="100" s="1"/>
  <c r="J142" i="100" s="1"/>
  <c r="E140" i="100"/>
  <c r="G140" i="100" s="1"/>
  <c r="J140" i="100" s="1"/>
  <c r="E137" i="100"/>
  <c r="G137" i="100" s="1"/>
  <c r="J137" i="100" s="1"/>
  <c r="E214" i="97"/>
  <c r="G214" i="97" s="1"/>
  <c r="J214" i="97" s="1"/>
  <c r="E214" i="98" s="1"/>
  <c r="G214" i="98" s="1"/>
  <c r="J214" i="98" s="1"/>
  <c r="E214" i="99" s="1"/>
  <c r="E172" i="100"/>
  <c r="G172" i="100" s="1"/>
  <c r="J172" i="100" s="1"/>
  <c r="E162" i="100"/>
  <c r="G162" i="100" s="1"/>
  <c r="J162" i="100" s="1"/>
  <c r="E220" i="100"/>
  <c r="G220" i="100" s="1"/>
  <c r="J220" i="100" s="1"/>
  <c r="E139" i="100"/>
  <c r="G139" i="100" s="1"/>
  <c r="J139" i="100" s="1"/>
  <c r="E170" i="100"/>
  <c r="G170" i="100" s="1"/>
  <c r="J170" i="100" s="1"/>
  <c r="E62" i="100"/>
  <c r="G62" i="100" s="1"/>
  <c r="J62" i="100" s="1"/>
  <c r="G88" i="98"/>
  <c r="J88" i="98" s="1"/>
  <c r="E88" i="99" s="1"/>
  <c r="E87" i="98"/>
  <c r="G87" i="98" s="1"/>
  <c r="J87" i="98" s="1"/>
  <c r="E105" i="97"/>
  <c r="G105" i="97" s="1"/>
  <c r="J105" i="97" s="1"/>
  <c r="E105" i="98" s="1"/>
  <c r="G105" i="98" s="1"/>
  <c r="J105" i="98" s="1"/>
  <c r="E105" i="99" s="1"/>
  <c r="E188" i="97"/>
  <c r="G188" i="97" s="1"/>
  <c r="J188" i="97" s="1"/>
  <c r="E188" i="98" s="1"/>
  <c r="G188" i="98" s="1"/>
  <c r="J188" i="98" s="1"/>
  <c r="E188" i="99" s="1"/>
  <c r="E99" i="100"/>
  <c r="G99" i="100" s="1"/>
  <c r="J99" i="100" s="1"/>
  <c r="E65" i="100"/>
  <c r="G65" i="100" s="1"/>
  <c r="J65" i="100" s="1"/>
  <c r="E98" i="100"/>
  <c r="G98" i="100" s="1"/>
  <c r="J98" i="100" s="1"/>
  <c r="E95" i="100"/>
  <c r="G95" i="100" s="1"/>
  <c r="J95" i="100" s="1"/>
  <c r="E66" i="100"/>
  <c r="G66" i="100" s="1"/>
  <c r="J66" i="100" s="1"/>
  <c r="E91" i="100"/>
  <c r="G91" i="100" s="1"/>
  <c r="J91" i="100" s="1"/>
  <c r="E69" i="100"/>
  <c r="G69" i="100" s="1"/>
  <c r="J69" i="100" s="1"/>
  <c r="E222" i="100"/>
  <c r="G222" i="100" s="1"/>
  <c r="J222" i="100" s="1"/>
  <c r="E185" i="100"/>
  <c r="G185" i="100" s="1"/>
  <c r="J185" i="100" s="1"/>
  <c r="E22" i="100"/>
  <c r="G22" i="100" s="1"/>
  <c r="J22" i="100" s="1"/>
  <c r="E92" i="100"/>
  <c r="G92" i="100" s="1"/>
  <c r="J92" i="100" s="1"/>
  <c r="E89" i="100"/>
  <c r="G89" i="100" s="1"/>
  <c r="J89" i="100" s="1"/>
  <c r="E176" i="100"/>
  <c r="G176" i="100" s="1"/>
  <c r="J176" i="100" s="1"/>
  <c r="E21" i="100"/>
  <c r="G21" i="100" s="1"/>
  <c r="J21" i="100" s="1"/>
  <c r="E154" i="100"/>
  <c r="G154" i="100" s="1"/>
  <c r="J154" i="100" s="1"/>
  <c r="E187" i="97"/>
  <c r="G187" i="97" s="1"/>
  <c r="J187" i="97" s="1"/>
  <c r="E187" i="98" s="1"/>
  <c r="G187" i="98" s="1"/>
  <c r="J187" i="98" s="1"/>
  <c r="E187" i="99" s="1"/>
  <c r="E74" i="100"/>
  <c r="G74" i="100" s="1"/>
  <c r="J74" i="100" s="1"/>
  <c r="E160" i="100"/>
  <c r="G160" i="100" s="1"/>
  <c r="J160" i="100" s="1"/>
  <c r="E106" i="100"/>
  <c r="G106" i="100" s="1"/>
  <c r="J106" i="100" s="1"/>
  <c r="E90" i="100"/>
  <c r="G90" i="100" s="1"/>
  <c r="J90" i="100" s="1"/>
  <c r="E168" i="100"/>
  <c r="G168" i="100" s="1"/>
  <c r="J168" i="100" s="1"/>
  <c r="E167" i="100"/>
  <c r="G167" i="100" s="1"/>
  <c r="J167" i="100" s="1"/>
  <c r="E145" i="100"/>
  <c r="G145" i="100" s="1"/>
  <c r="J145" i="100" s="1"/>
  <c r="E72" i="100"/>
  <c r="G72" i="100" s="1"/>
  <c r="J72" i="100" s="1"/>
  <c r="E144" i="100"/>
  <c r="G144" i="100" s="1"/>
  <c r="J144" i="100" s="1"/>
  <c r="E101" i="100"/>
  <c r="G101" i="100" s="1"/>
  <c r="J101" i="100" s="1"/>
  <c r="G15" i="96"/>
  <c r="J15" i="96" s="1"/>
  <c r="E15" i="97" s="1"/>
  <c r="G15" i="97" s="1"/>
  <c r="J15" i="97" s="1"/>
  <c r="E15" i="98" s="1"/>
  <c r="J15" i="95"/>
  <c r="G189" i="8"/>
  <c r="J189" i="8"/>
  <c r="G187" i="8"/>
  <c r="J187" i="8"/>
  <c r="G228" i="98"/>
  <c r="J228" i="98" s="1"/>
  <c r="E228" i="99" s="1"/>
  <c r="G240" i="106"/>
  <c r="J240" i="106" s="1"/>
  <c r="E240" i="107" s="1"/>
  <c r="G259" i="106"/>
  <c r="J259" i="106" s="1"/>
  <c r="G232" i="106"/>
  <c r="J232" i="106" s="1"/>
  <c r="E232" i="107" s="1"/>
  <c r="G224" i="100"/>
  <c r="J224" i="100" s="1"/>
  <c r="G241" i="100"/>
  <c r="J241" i="100" s="1"/>
  <c r="G225" i="100"/>
  <c r="J225" i="100" s="1"/>
  <c r="G247" i="100"/>
  <c r="J247" i="100" s="1"/>
  <c r="G234" i="96"/>
  <c r="J234" i="96" s="1"/>
  <c r="E234" i="97" s="1"/>
  <c r="G247" i="96"/>
  <c r="J247" i="96" s="1"/>
  <c r="G253" i="97"/>
  <c r="J253" i="97" s="1"/>
  <c r="G259" i="96"/>
  <c r="J259" i="96" s="1"/>
  <c r="E259" i="97" s="1"/>
  <c r="G173" i="96"/>
  <c r="J173" i="96" s="1"/>
  <c r="E173" i="97" s="1"/>
  <c r="G174" i="96"/>
  <c r="J174" i="96" s="1"/>
  <c r="E174" i="97" s="1"/>
  <c r="G102" i="96"/>
  <c r="J102" i="96" s="1"/>
  <c r="E102" i="97" s="1"/>
  <c r="G14" i="96"/>
  <c r="J14" i="96" s="1"/>
  <c r="G7" i="96"/>
  <c r="J7" i="96" s="1"/>
  <c r="G16" i="96"/>
  <c r="J16" i="96" s="1"/>
  <c r="G41" i="99"/>
  <c r="J41" i="99" s="1"/>
  <c r="G59" i="99"/>
  <c r="J59" i="99" s="1"/>
  <c r="G105" i="80"/>
  <c r="J105" i="80" s="1"/>
  <c r="G53" i="99"/>
  <c r="J53" i="99" s="1"/>
  <c r="G43" i="99"/>
  <c r="J43" i="99" s="1"/>
  <c r="G56" i="99"/>
  <c r="J56" i="99" s="1"/>
  <c r="G8" i="96"/>
  <c r="J8" i="96" s="1"/>
  <c r="G51" i="99"/>
  <c r="J51" i="99" s="1"/>
  <c r="G54" i="99"/>
  <c r="J54" i="99" s="1"/>
  <c r="G96" i="99"/>
  <c r="J96" i="99" s="1"/>
  <c r="G33" i="99"/>
  <c r="J33" i="99" s="1"/>
  <c r="G38" i="99"/>
  <c r="J38" i="99" s="1"/>
  <c r="G49" i="99"/>
  <c r="J49" i="99" s="1"/>
  <c r="G42" i="99"/>
  <c r="J42" i="99" s="1"/>
  <c r="G58" i="99"/>
  <c r="J58" i="99" s="1"/>
  <c r="G28" i="99"/>
  <c r="J28" i="99" s="1"/>
  <c r="G34" i="99"/>
  <c r="J34" i="99" s="1"/>
  <c r="G44" i="99"/>
  <c r="J44" i="99" s="1"/>
  <c r="G52" i="99"/>
  <c r="J52" i="99" s="1"/>
  <c r="G36" i="99"/>
  <c r="J36" i="99" s="1"/>
  <c r="G55" i="99"/>
  <c r="J55" i="99" s="1"/>
  <c r="G221" i="99"/>
  <c r="J221" i="99" s="1"/>
  <c r="G17" i="96"/>
  <c r="J17" i="96" s="1"/>
  <c r="G48" i="99"/>
  <c r="J48" i="99" s="1"/>
  <c r="G165" i="99"/>
  <c r="J165" i="99" s="1"/>
  <c r="G161" i="99"/>
  <c r="J161" i="99" s="1"/>
  <c r="G29" i="99"/>
  <c r="J29" i="99" s="1"/>
  <c r="G122" i="99"/>
  <c r="J122" i="99" s="1"/>
  <c r="G47" i="99"/>
  <c r="J47" i="99" s="1"/>
  <c r="G32" i="99"/>
  <c r="J32" i="99" s="1"/>
  <c r="G27" i="99"/>
  <c r="J27" i="99" s="1"/>
  <c r="G50" i="99"/>
  <c r="J50" i="99" s="1"/>
  <c r="G40" i="99"/>
  <c r="J40" i="99" s="1"/>
  <c r="G119" i="99"/>
  <c r="J119" i="99" s="1"/>
  <c r="G189" i="78"/>
  <c r="J189" i="78" s="1"/>
  <c r="G13" i="96"/>
  <c r="J13" i="96" s="1"/>
  <c r="G30" i="99"/>
  <c r="J30" i="99" s="1"/>
  <c r="G46" i="99"/>
  <c r="J46" i="99" s="1"/>
  <c r="G37" i="99"/>
  <c r="J37" i="99" s="1"/>
  <c r="G57" i="99"/>
  <c r="J57" i="99" s="1"/>
  <c r="G31" i="99"/>
  <c r="J31" i="99" s="1"/>
  <c r="G6" i="97"/>
  <c r="J6" i="97" s="1"/>
  <c r="E6" i="98" s="1"/>
  <c r="J105" i="8"/>
  <c r="G105" i="8"/>
  <c r="J18" i="95"/>
  <c r="G248" i="96"/>
  <c r="J248" i="96" s="1"/>
  <c r="E248" i="97" s="1"/>
  <c r="G82" i="96"/>
  <c r="J82" i="96" s="1"/>
  <c r="E82" i="97" s="1"/>
  <c r="G219" i="78"/>
  <c r="J219" i="78" s="1"/>
  <c r="G254" i="96"/>
  <c r="J254" i="96" s="1"/>
  <c r="E254" i="97" s="1"/>
  <c r="G103" i="96"/>
  <c r="J103" i="96" s="1"/>
  <c r="E103" i="97" s="1"/>
  <c r="G131" i="94"/>
  <c r="J131" i="94" s="1"/>
  <c r="G134" i="94"/>
  <c r="J134" i="94" s="1"/>
  <c r="G216" i="77"/>
  <c r="J216" i="77" s="1"/>
  <c r="G199" i="77"/>
  <c r="J199" i="77" s="1"/>
  <c r="G201" i="77"/>
  <c r="J201" i="77" s="1"/>
  <c r="G217" i="77"/>
  <c r="J217" i="77" s="1"/>
  <c r="G200" i="77"/>
  <c r="J200" i="77" s="1"/>
  <c r="G218" i="77"/>
  <c r="J218" i="77" s="1"/>
  <c r="G5" i="83"/>
  <c r="J5" i="83" s="1"/>
  <c r="E5" i="84" s="1"/>
  <c r="G186" i="98"/>
  <c r="J186" i="98" s="1"/>
  <c r="E186" i="99" s="1"/>
  <c r="G189" i="98"/>
  <c r="J189" i="98" s="1"/>
  <c r="E189" i="99" s="1"/>
  <c r="G256" i="98"/>
  <c r="J256" i="98" s="1"/>
  <c r="G258" i="98"/>
  <c r="J258" i="98" s="1"/>
  <c r="G255" i="98"/>
  <c r="J255" i="98" s="1"/>
  <c r="G104" i="98"/>
  <c r="J104" i="98" s="1"/>
  <c r="E104" i="99" s="1"/>
  <c r="G233" i="98"/>
  <c r="J233" i="98" s="1"/>
  <c r="E233" i="99" s="1"/>
  <c r="G191" i="98"/>
  <c r="J191" i="98" s="1"/>
  <c r="E191" i="99" s="1"/>
  <c r="G190" i="98"/>
  <c r="J190" i="98" s="1"/>
  <c r="E190" i="99" s="1"/>
  <c r="G132" i="97"/>
  <c r="J132" i="97" s="1"/>
  <c r="E132" i="98" s="1"/>
  <c r="G135" i="97"/>
  <c r="J135" i="97" s="1"/>
  <c r="E135" i="98" s="1"/>
  <c r="G133" i="96"/>
  <c r="J133" i="96" s="1"/>
  <c r="E133" i="97" s="1"/>
  <c r="G136" i="96"/>
  <c r="J136" i="96" s="1"/>
  <c r="E136" i="97" s="1"/>
  <c r="J200" i="8"/>
  <c r="G200" i="8"/>
  <c r="J199" i="8"/>
  <c r="G199" i="8"/>
  <c r="J216" i="8"/>
  <c r="G216" i="8"/>
  <c r="J201" i="8"/>
  <c r="G201" i="8"/>
  <c r="J218" i="8"/>
  <c r="G218" i="8"/>
  <c r="J217" i="8"/>
  <c r="G217" i="8"/>
  <c r="E140" i="101" l="1"/>
  <c r="G140" i="101" s="1"/>
  <c r="J140" i="101" s="1"/>
  <c r="E192" i="101"/>
  <c r="G192" i="101" s="1"/>
  <c r="J192" i="101" s="1"/>
  <c r="E106" i="101"/>
  <c r="G106" i="101" s="1"/>
  <c r="J106" i="101" s="1"/>
  <c r="E92" i="101"/>
  <c r="G92" i="101" s="1"/>
  <c r="J92" i="101" s="1"/>
  <c r="E98" i="101"/>
  <c r="G98" i="101" s="1"/>
  <c r="J98" i="101" s="1"/>
  <c r="E170" i="101"/>
  <c r="G170" i="101" s="1"/>
  <c r="J170" i="101" s="1"/>
  <c r="E142" i="101"/>
  <c r="G142" i="101" s="1"/>
  <c r="J142" i="101" s="1"/>
  <c r="E159" i="101"/>
  <c r="G159" i="101" s="1"/>
  <c r="J159" i="101" s="1"/>
  <c r="E123" i="101"/>
  <c r="G123" i="101" s="1"/>
  <c r="J123" i="101" s="1"/>
  <c r="E163" i="101"/>
  <c r="G163" i="101" s="1"/>
  <c r="J163" i="101" s="1"/>
  <c r="E115" i="102"/>
  <c r="G115" i="102" s="1"/>
  <c r="J115" i="102" s="1"/>
  <c r="E138" i="101"/>
  <c r="G138" i="101" s="1"/>
  <c r="J138" i="101" s="1"/>
  <c r="E77" i="101"/>
  <c r="G77" i="101" s="1"/>
  <c r="J77" i="101" s="1"/>
  <c r="E25" i="101"/>
  <c r="G25" i="101" s="1"/>
  <c r="J25" i="101" s="1"/>
  <c r="E26" i="101"/>
  <c r="G26" i="101" s="1"/>
  <c r="J26" i="101" s="1"/>
  <c r="E101" i="101"/>
  <c r="G101" i="101" s="1"/>
  <c r="J101" i="101" s="1"/>
  <c r="E160" i="101"/>
  <c r="G160" i="101" s="1"/>
  <c r="J160" i="101" s="1"/>
  <c r="E22" i="101"/>
  <c r="G22" i="101" s="1"/>
  <c r="J22" i="101" s="1"/>
  <c r="E65" i="101"/>
  <c r="G65" i="101" s="1"/>
  <c r="J65" i="101" s="1"/>
  <c r="E139" i="101"/>
  <c r="G139" i="101" s="1"/>
  <c r="J139" i="101" s="1"/>
  <c r="E64" i="101"/>
  <c r="G64" i="101" s="1"/>
  <c r="J64" i="101" s="1"/>
  <c r="E130" i="101"/>
  <c r="G130" i="101" s="1"/>
  <c r="J130" i="101" s="1"/>
  <c r="E100" i="101"/>
  <c r="G100" i="101" s="1"/>
  <c r="J100" i="101" s="1"/>
  <c r="E146" i="101"/>
  <c r="G146" i="101" s="1"/>
  <c r="J146" i="101" s="1"/>
  <c r="E112" i="102"/>
  <c r="G112" i="102" s="1"/>
  <c r="J112" i="102" s="1"/>
  <c r="E180" i="101"/>
  <c r="G180" i="101" s="1"/>
  <c r="J180" i="101" s="1"/>
  <c r="G111" i="102"/>
  <c r="J111" i="102" s="1"/>
  <c r="E97" i="102"/>
  <c r="G97" i="102" s="1"/>
  <c r="J97" i="102" s="1"/>
  <c r="E61" i="101"/>
  <c r="G61" i="101" s="1"/>
  <c r="J61" i="101" s="1"/>
  <c r="E144" i="101"/>
  <c r="G144" i="101" s="1"/>
  <c r="J144" i="101" s="1"/>
  <c r="E74" i="101"/>
  <c r="G74" i="101" s="1"/>
  <c r="J74" i="101" s="1"/>
  <c r="E185" i="101"/>
  <c r="G185" i="101" s="1"/>
  <c r="J185" i="101" s="1"/>
  <c r="E99" i="101"/>
  <c r="G99" i="101" s="1"/>
  <c r="J99" i="101" s="1"/>
  <c r="E220" i="101"/>
  <c r="G220" i="101" s="1"/>
  <c r="J220" i="101" s="1"/>
  <c r="E67" i="101"/>
  <c r="G67" i="101" s="1"/>
  <c r="J67" i="101" s="1"/>
  <c r="E120" i="101"/>
  <c r="G120" i="101" s="1"/>
  <c r="J120" i="101" s="1"/>
  <c r="E184" i="101"/>
  <c r="G184" i="101" s="1"/>
  <c r="J184" i="101" s="1"/>
  <c r="E143" i="101"/>
  <c r="G143" i="101" s="1"/>
  <c r="J143" i="101" s="1"/>
  <c r="E158" i="101"/>
  <c r="G158" i="101" s="1"/>
  <c r="J158" i="101" s="1"/>
  <c r="E235" i="100"/>
  <c r="G235" i="100" s="1"/>
  <c r="J235" i="100" s="1"/>
  <c r="E20" i="102"/>
  <c r="G20" i="102" s="1"/>
  <c r="J20" i="102" s="1"/>
  <c r="E95" i="101"/>
  <c r="G95" i="101" s="1"/>
  <c r="J95" i="101" s="1"/>
  <c r="E24" i="101"/>
  <c r="G24" i="101" s="1"/>
  <c r="J24" i="101" s="1"/>
  <c r="E72" i="101"/>
  <c r="G72" i="101" s="1"/>
  <c r="J72" i="101" s="1"/>
  <c r="E222" i="101"/>
  <c r="G222" i="101" s="1"/>
  <c r="J222" i="101" s="1"/>
  <c r="E162" i="101"/>
  <c r="G162" i="101" s="1"/>
  <c r="J162" i="101" s="1"/>
  <c r="E223" i="101"/>
  <c r="G223" i="101" s="1"/>
  <c r="J223" i="101" s="1"/>
  <c r="E93" i="101"/>
  <c r="G93" i="101" s="1"/>
  <c r="J93" i="101" s="1"/>
  <c r="E121" i="101"/>
  <c r="G121" i="101" s="1"/>
  <c r="J121" i="101" s="1"/>
  <c r="E215" i="101"/>
  <c r="G215" i="101" s="1"/>
  <c r="J215" i="101" s="1"/>
  <c r="E164" i="101"/>
  <c r="G164" i="101" s="1"/>
  <c r="J164" i="101" s="1"/>
  <c r="G110" i="102"/>
  <c r="J110" i="102" s="1"/>
  <c r="E89" i="101"/>
  <c r="G89" i="101" s="1"/>
  <c r="J89" i="101" s="1"/>
  <c r="E68" i="101"/>
  <c r="G68" i="101" s="1"/>
  <c r="J68" i="101" s="1"/>
  <c r="E145" i="101"/>
  <c r="G145" i="101" s="1"/>
  <c r="J145" i="101" s="1"/>
  <c r="E154" i="101"/>
  <c r="G154" i="101" s="1"/>
  <c r="J154" i="101" s="1"/>
  <c r="E69" i="101"/>
  <c r="G69" i="101" s="1"/>
  <c r="J69" i="101" s="1"/>
  <c r="E172" i="101"/>
  <c r="G172" i="101" s="1"/>
  <c r="J172" i="101" s="1"/>
  <c r="E171" i="101"/>
  <c r="G171" i="101" s="1"/>
  <c r="J171" i="101" s="1"/>
  <c r="G244" i="99"/>
  <c r="J244" i="99" s="1"/>
  <c r="E244" i="100" s="1"/>
  <c r="E236" i="99"/>
  <c r="G236" i="99" s="1"/>
  <c r="J236" i="99" s="1"/>
  <c r="E179" i="101"/>
  <c r="G179" i="101" s="1"/>
  <c r="J179" i="101" s="1"/>
  <c r="E78" i="101"/>
  <c r="G78" i="101" s="1"/>
  <c r="J78" i="101" s="1"/>
  <c r="E141" i="101"/>
  <c r="G141" i="101" s="1"/>
  <c r="J141" i="101" s="1"/>
  <c r="E108" i="102"/>
  <c r="G108" i="102" s="1"/>
  <c r="J108" i="102" s="1"/>
  <c r="G107" i="102"/>
  <c r="J107" i="102" s="1"/>
  <c r="E62" i="101"/>
  <c r="G62" i="101" s="1"/>
  <c r="J62" i="101" s="1"/>
  <c r="E21" i="101"/>
  <c r="G21" i="101" s="1"/>
  <c r="J21" i="101" s="1"/>
  <c r="E91" i="101"/>
  <c r="G91" i="101" s="1"/>
  <c r="J91" i="101" s="1"/>
  <c r="E23" i="101"/>
  <c r="G23" i="101" s="1"/>
  <c r="J23" i="101" s="1"/>
  <c r="E81" i="101"/>
  <c r="G81" i="101" s="1"/>
  <c r="J81" i="101" s="1"/>
  <c r="E19" i="101"/>
  <c r="G19" i="101" s="1"/>
  <c r="J19" i="101" s="1"/>
  <c r="E118" i="101"/>
  <c r="G118" i="101" s="1"/>
  <c r="J118" i="101" s="1"/>
  <c r="E116" i="102"/>
  <c r="G116" i="102" s="1"/>
  <c r="J116" i="102" s="1"/>
  <c r="E90" i="101"/>
  <c r="G90" i="101" s="1"/>
  <c r="J90" i="101" s="1"/>
  <c r="E167" i="101"/>
  <c r="G167" i="101" s="1"/>
  <c r="J167" i="101" s="1"/>
  <c r="E168" i="101"/>
  <c r="G168" i="101" s="1"/>
  <c r="J168" i="101" s="1"/>
  <c r="E176" i="101"/>
  <c r="G176" i="101" s="1"/>
  <c r="J176" i="101" s="1"/>
  <c r="E66" i="101"/>
  <c r="G66" i="101" s="1"/>
  <c r="J66" i="101" s="1"/>
  <c r="E137" i="101"/>
  <c r="G137" i="101" s="1"/>
  <c r="J137" i="101" s="1"/>
  <c r="E166" i="101"/>
  <c r="G166" i="101" s="1"/>
  <c r="J166" i="101" s="1"/>
  <c r="E80" i="101"/>
  <c r="G80" i="101" s="1"/>
  <c r="J80" i="101" s="1"/>
  <c r="E85" i="101"/>
  <c r="G85" i="101" s="1"/>
  <c r="J85" i="101" s="1"/>
  <c r="E79" i="101"/>
  <c r="G79" i="101" s="1"/>
  <c r="J79" i="101" s="1"/>
  <c r="E183" i="101"/>
  <c r="G183" i="101" s="1"/>
  <c r="J183" i="101" s="1"/>
  <c r="E117" i="102"/>
  <c r="G117" i="102" s="1"/>
  <c r="J117" i="102" s="1"/>
  <c r="E31" i="100"/>
  <c r="G31" i="100" s="1"/>
  <c r="J31" i="100" s="1"/>
  <c r="E40" i="100"/>
  <c r="G40" i="100" s="1"/>
  <c r="J40" i="100" s="1"/>
  <c r="E165" i="100"/>
  <c r="G165" i="100" s="1"/>
  <c r="J165" i="100" s="1"/>
  <c r="E34" i="100"/>
  <c r="G34" i="100" s="1"/>
  <c r="J34" i="100" s="1"/>
  <c r="E54" i="100"/>
  <c r="G54" i="100" s="1"/>
  <c r="J54" i="100" s="1"/>
  <c r="E41" i="100"/>
  <c r="G41" i="100" s="1"/>
  <c r="J41" i="100" s="1"/>
  <c r="E224" i="101"/>
  <c r="G224" i="101" s="1"/>
  <c r="J224" i="101" s="1"/>
  <c r="E224" i="102" s="1"/>
  <c r="G224" i="102" s="1"/>
  <c r="J224" i="102" s="1"/>
  <c r="E224" i="103" s="1"/>
  <c r="G88" i="99"/>
  <c r="J88" i="99" s="1"/>
  <c r="E88" i="100" s="1"/>
  <c r="E87" i="99"/>
  <c r="G87" i="99" s="1"/>
  <c r="J87" i="99" s="1"/>
  <c r="E27" i="100"/>
  <c r="G27" i="100" s="1"/>
  <c r="J27" i="100" s="1"/>
  <c r="G252" i="100"/>
  <c r="J252" i="100" s="1"/>
  <c r="E230" i="100"/>
  <c r="G230" i="100" s="1"/>
  <c r="J230" i="100" s="1"/>
  <c r="E230" i="101" s="1"/>
  <c r="G230" i="101" s="1"/>
  <c r="J230" i="101" s="1"/>
  <c r="E57" i="100"/>
  <c r="G57" i="100" s="1"/>
  <c r="J57" i="100" s="1"/>
  <c r="E50" i="100"/>
  <c r="G50" i="100" s="1"/>
  <c r="J50" i="100" s="1"/>
  <c r="E48" i="100"/>
  <c r="G48" i="100" s="1"/>
  <c r="J48" i="100" s="1"/>
  <c r="E28" i="100"/>
  <c r="G28" i="100" s="1"/>
  <c r="J28" i="100" s="1"/>
  <c r="E51" i="100"/>
  <c r="G51" i="100" s="1"/>
  <c r="J51" i="100" s="1"/>
  <c r="E16" i="97"/>
  <c r="G16" i="97" s="1"/>
  <c r="J16" i="97" s="1"/>
  <c r="E16" i="98" s="1"/>
  <c r="G16" i="98" s="1"/>
  <c r="J16" i="98" s="1"/>
  <c r="E16" i="99" s="1"/>
  <c r="G242" i="97"/>
  <c r="J242" i="97" s="1"/>
  <c r="E247" i="97"/>
  <c r="E37" i="100"/>
  <c r="G37" i="100" s="1"/>
  <c r="J37" i="100" s="1"/>
  <c r="E46" i="100"/>
  <c r="G46" i="100" s="1"/>
  <c r="J46" i="100" s="1"/>
  <c r="E32" i="100"/>
  <c r="G32" i="100" s="1"/>
  <c r="J32" i="100" s="1"/>
  <c r="E221" i="100"/>
  <c r="G221" i="100" s="1"/>
  <c r="J221" i="100" s="1"/>
  <c r="E42" i="100"/>
  <c r="G42" i="100" s="1"/>
  <c r="J42" i="100" s="1"/>
  <c r="E56" i="100"/>
  <c r="G56" i="100" s="1"/>
  <c r="J56" i="100" s="1"/>
  <c r="E14" i="97"/>
  <c r="G14" i="97" s="1"/>
  <c r="J14" i="97" s="1"/>
  <c r="E14" i="98" s="1"/>
  <c r="G14" i="98" s="1"/>
  <c r="J14" i="98" s="1"/>
  <c r="E14" i="99" s="1"/>
  <c r="G251" i="100"/>
  <c r="J251" i="100" s="1"/>
  <c r="E243" i="100"/>
  <c r="G243" i="100" s="1"/>
  <c r="J243" i="100" s="1"/>
  <c r="E17" i="97"/>
  <c r="G17" i="97" s="1"/>
  <c r="J17" i="97" s="1"/>
  <c r="E17" i="98" s="1"/>
  <c r="G17" i="98" s="1"/>
  <c r="J17" i="98" s="1"/>
  <c r="E17" i="99" s="1"/>
  <c r="E30" i="100"/>
  <c r="G30" i="100" s="1"/>
  <c r="J30" i="100" s="1"/>
  <c r="E47" i="100"/>
  <c r="G47" i="100" s="1"/>
  <c r="J47" i="100" s="1"/>
  <c r="E47" i="101" s="1"/>
  <c r="G47" i="101" s="1"/>
  <c r="J47" i="101" s="1"/>
  <c r="E55" i="100"/>
  <c r="G55" i="100" s="1"/>
  <c r="J55" i="100" s="1"/>
  <c r="E49" i="100"/>
  <c r="G49" i="100" s="1"/>
  <c r="J49" i="100" s="1"/>
  <c r="E43" i="100"/>
  <c r="G43" i="100" s="1"/>
  <c r="J43" i="100" s="1"/>
  <c r="E225" i="101"/>
  <c r="G225" i="101" s="1"/>
  <c r="J225" i="101" s="1"/>
  <c r="E225" i="102" s="1"/>
  <c r="G225" i="102" s="1"/>
  <c r="J225" i="102" s="1"/>
  <c r="E225" i="103" s="1"/>
  <c r="E7" i="97"/>
  <c r="G7" i="97" s="1"/>
  <c r="J7" i="97" s="1"/>
  <c r="E7" i="98" s="1"/>
  <c r="G7" i="98" s="1"/>
  <c r="J7" i="98" s="1"/>
  <c r="E7" i="99" s="1"/>
  <c r="E13" i="97"/>
  <c r="G13" i="97" s="1"/>
  <c r="J13" i="97" s="1"/>
  <c r="E13" i="98" s="1"/>
  <c r="G13" i="98" s="1"/>
  <c r="J13" i="98" s="1"/>
  <c r="E13" i="99" s="1"/>
  <c r="E122" i="100"/>
  <c r="G122" i="100" s="1"/>
  <c r="J122" i="100" s="1"/>
  <c r="E36" i="100"/>
  <c r="G36" i="100" s="1"/>
  <c r="J36" i="100" s="1"/>
  <c r="E38" i="100"/>
  <c r="G38" i="100" s="1"/>
  <c r="J38" i="100" s="1"/>
  <c r="E53" i="100"/>
  <c r="G53" i="100" s="1"/>
  <c r="J53" i="100" s="1"/>
  <c r="E53" i="101" s="1"/>
  <c r="G53" i="101" s="1"/>
  <c r="J53" i="101" s="1"/>
  <c r="E58" i="100"/>
  <c r="G58" i="100" s="1"/>
  <c r="J58" i="100" s="1"/>
  <c r="G246" i="99"/>
  <c r="J246" i="99" s="1"/>
  <c r="E238" i="99"/>
  <c r="G238" i="99" s="1"/>
  <c r="J238" i="99" s="1"/>
  <c r="E29" i="100"/>
  <c r="G29" i="100" s="1"/>
  <c r="J29" i="100" s="1"/>
  <c r="E52" i="100"/>
  <c r="G52" i="100" s="1"/>
  <c r="J52" i="100" s="1"/>
  <c r="E33" i="100"/>
  <c r="G33" i="100" s="1"/>
  <c r="J33" i="100" s="1"/>
  <c r="E8" i="97"/>
  <c r="G8" i="97" s="1"/>
  <c r="J8" i="97" s="1"/>
  <c r="E8" i="98" s="1"/>
  <c r="G8" i="98" s="1"/>
  <c r="J8" i="98" s="1"/>
  <c r="E8" i="99" s="1"/>
  <c r="E119" i="100"/>
  <c r="G119" i="100" s="1"/>
  <c r="J119" i="100" s="1"/>
  <c r="E161" i="100"/>
  <c r="G161" i="100" s="1"/>
  <c r="J161" i="100" s="1"/>
  <c r="E44" i="100"/>
  <c r="G44" i="100" s="1"/>
  <c r="J44" i="100" s="1"/>
  <c r="E96" i="100"/>
  <c r="G96" i="100" s="1"/>
  <c r="J96" i="100" s="1"/>
  <c r="E59" i="100"/>
  <c r="G59" i="100" s="1"/>
  <c r="J59" i="100" s="1"/>
  <c r="G249" i="101"/>
  <c r="J249" i="101" s="1"/>
  <c r="E249" i="102" s="1"/>
  <c r="G249" i="102" s="1"/>
  <c r="J249" i="102" s="1"/>
  <c r="E241" i="101"/>
  <c r="G241" i="101" s="1"/>
  <c r="J241" i="101" s="1"/>
  <c r="E241" i="102" s="1"/>
  <c r="G241" i="102" s="1"/>
  <c r="J241" i="102" s="1"/>
  <c r="G86" i="101"/>
  <c r="J86" i="101" s="1"/>
  <c r="G240" i="107"/>
  <c r="J240" i="107" s="1"/>
  <c r="G259" i="107"/>
  <c r="J259" i="107" s="1"/>
  <c r="G232" i="107"/>
  <c r="J232" i="107" s="1"/>
  <c r="G234" i="97"/>
  <c r="J234" i="97" s="1"/>
  <c r="E234" i="98" s="1"/>
  <c r="G247" i="97"/>
  <c r="J247" i="97" s="1"/>
  <c r="G247" i="102"/>
  <c r="J247" i="102" s="1"/>
  <c r="E247" i="103" s="1"/>
  <c r="G228" i="99"/>
  <c r="J228" i="99" s="1"/>
  <c r="E228" i="100" s="1"/>
  <c r="G227" i="101"/>
  <c r="J227" i="101" s="1"/>
  <c r="E227" i="102" s="1"/>
  <c r="G259" i="97"/>
  <c r="J259" i="97" s="1"/>
  <c r="G253" i="98"/>
  <c r="J253" i="98" s="1"/>
  <c r="G188" i="94"/>
  <c r="J188" i="94" s="1"/>
  <c r="G188" i="81"/>
  <c r="J188" i="81" s="1"/>
  <c r="G188" i="77"/>
  <c r="J188" i="77" s="1"/>
  <c r="G188" i="79"/>
  <c r="J188" i="79" s="1"/>
  <c r="G188" i="93"/>
  <c r="J188" i="93" s="1"/>
  <c r="G188" i="95"/>
  <c r="G188" i="89"/>
  <c r="J188" i="89" s="1"/>
  <c r="G188" i="83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G188" i="82"/>
  <c r="J188" i="82" s="1"/>
  <c r="G188" i="91"/>
  <c r="J188" i="91" s="1"/>
  <c r="G188" i="74"/>
  <c r="J188" i="74" s="1"/>
  <c r="E188" i="8" s="1"/>
  <c r="G188" i="80"/>
  <c r="J188" i="80" s="1"/>
  <c r="G188" i="88"/>
  <c r="J188" i="88" s="1"/>
  <c r="G188" i="78"/>
  <c r="J188" i="78" s="1"/>
  <c r="G188" i="90"/>
  <c r="J188" i="90" s="1"/>
  <c r="G188" i="92"/>
  <c r="J188" i="92" s="1"/>
  <c r="G174" i="97"/>
  <c r="J174" i="97" s="1"/>
  <c r="E174" i="98" s="1"/>
  <c r="E207" i="8"/>
  <c r="G207" i="83"/>
  <c r="J207" i="83" s="1"/>
  <c r="E207" i="84" s="1"/>
  <c r="G173" i="97"/>
  <c r="J173" i="97" s="1"/>
  <c r="E173" i="98" s="1"/>
  <c r="G207" i="78"/>
  <c r="J207" i="78" s="1"/>
  <c r="G207" i="92"/>
  <c r="J207" i="92" s="1"/>
  <c r="G207" i="94"/>
  <c r="J207" i="94" s="1"/>
  <c r="G207" i="77"/>
  <c r="J207" i="77" s="1"/>
  <c r="G207" i="93"/>
  <c r="J207" i="93" s="1"/>
  <c r="G207" i="74"/>
  <c r="J207" i="74" s="1"/>
  <c r="G207" i="82"/>
  <c r="J207" i="82" s="1"/>
  <c r="G207" i="79"/>
  <c r="J207" i="79" s="1"/>
  <c r="G207" i="90"/>
  <c r="J207" i="90" s="1"/>
  <c r="G207" i="81"/>
  <c r="J207" i="81" s="1"/>
  <c r="G207" i="80"/>
  <c r="J207" i="80" s="1"/>
  <c r="G207" i="89"/>
  <c r="J207" i="89" s="1"/>
  <c r="G207" i="95"/>
  <c r="J207" i="95" s="1"/>
  <c r="G207" i="96" s="1"/>
  <c r="J207" i="96" s="1"/>
  <c r="G207" i="88"/>
  <c r="J207" i="88" s="1"/>
  <c r="G207" i="91"/>
  <c r="J207" i="91" s="1"/>
  <c r="G102" i="97"/>
  <c r="J102" i="97" s="1"/>
  <c r="E102" i="98" s="1"/>
  <c r="G18" i="96"/>
  <c r="J18" i="96" s="1"/>
  <c r="G214" i="99"/>
  <c r="J214" i="99" s="1"/>
  <c r="G76" i="89"/>
  <c r="J76" i="89" s="1"/>
  <c r="G76" i="74"/>
  <c r="J76" i="74" s="1"/>
  <c r="G76" i="92"/>
  <c r="J76" i="92" s="1"/>
  <c r="G76" i="95"/>
  <c r="J76" i="95" s="1"/>
  <c r="G76" i="77"/>
  <c r="J76" i="77" s="1"/>
  <c r="E130" i="78" s="1"/>
  <c r="G130" i="78" s="1"/>
  <c r="J130" i="78" s="1"/>
  <c r="G76" i="93"/>
  <c r="J76" i="93" s="1"/>
  <c r="G82" i="97"/>
  <c r="J82" i="97" s="1"/>
  <c r="E82" i="98" s="1"/>
  <c r="G76" i="81"/>
  <c r="J76" i="81" s="1"/>
  <c r="G76" i="82"/>
  <c r="J76" i="82" s="1"/>
  <c r="G76" i="88"/>
  <c r="J76" i="88" s="1"/>
  <c r="E76" i="8"/>
  <c r="G76" i="83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91"/>
  <c r="J76" i="91" s="1"/>
  <c r="G76" i="78"/>
  <c r="J76" i="78" s="1"/>
  <c r="G76" i="94"/>
  <c r="J76" i="94" s="1"/>
  <c r="G15" i="98"/>
  <c r="J15" i="98" s="1"/>
  <c r="E15" i="99" s="1"/>
  <c r="G6" i="98"/>
  <c r="J6" i="98" s="1"/>
  <c r="E6" i="99" s="1"/>
  <c r="G219" i="79"/>
  <c r="J219" i="79" s="1"/>
  <c r="G201" i="78"/>
  <c r="J201" i="78" s="1"/>
  <c r="G134" i="95"/>
  <c r="J134" i="95" s="1"/>
  <c r="G131" i="95"/>
  <c r="J131" i="95" s="1"/>
  <c r="G199" i="78"/>
  <c r="J199" i="78" s="1"/>
  <c r="G216" i="78"/>
  <c r="J216" i="78" s="1"/>
  <c r="G254" i="97"/>
  <c r="J254" i="97" s="1"/>
  <c r="G103" i="97"/>
  <c r="J103" i="97" s="1"/>
  <c r="E103" i="98" s="1"/>
  <c r="G218" i="78"/>
  <c r="J218" i="78" s="1"/>
  <c r="G200" i="78"/>
  <c r="J200" i="78" s="1"/>
  <c r="G217" i="78"/>
  <c r="J217" i="78" s="1"/>
  <c r="G248" i="97"/>
  <c r="J248" i="97" s="1"/>
  <c r="E248" i="98" s="1"/>
  <c r="G5" i="84"/>
  <c r="J5" i="84" s="1"/>
  <c r="E5" i="85" s="1"/>
  <c r="G189" i="99"/>
  <c r="J189" i="99" s="1"/>
  <c r="E189" i="100" s="1"/>
  <c r="G186" i="99"/>
  <c r="J186" i="99" s="1"/>
  <c r="E186" i="100" s="1"/>
  <c r="G255" i="99"/>
  <c r="J255" i="99" s="1"/>
  <c r="G104" i="99"/>
  <c r="J104" i="99" s="1"/>
  <c r="E104" i="100" s="1"/>
  <c r="G258" i="99"/>
  <c r="J258" i="99" s="1"/>
  <c r="G187" i="99"/>
  <c r="J187" i="99" s="1"/>
  <c r="E187" i="100" s="1"/>
  <c r="G233" i="99"/>
  <c r="J233" i="99" s="1"/>
  <c r="E233" i="100" s="1"/>
  <c r="G256" i="99"/>
  <c r="J256" i="99" s="1"/>
  <c r="G105" i="99"/>
  <c r="J105" i="99" s="1"/>
  <c r="E105" i="100" s="1"/>
  <c r="G188" i="99"/>
  <c r="J188" i="99" s="1"/>
  <c r="E188" i="100" s="1"/>
  <c r="G191" i="99"/>
  <c r="J191" i="99" s="1"/>
  <c r="E191" i="100" s="1"/>
  <c r="G190" i="99"/>
  <c r="J190" i="99" s="1"/>
  <c r="E190" i="100" s="1"/>
  <c r="G132" i="98"/>
  <c r="J132" i="98" s="1"/>
  <c r="E132" i="99" s="1"/>
  <c r="G135" i="98"/>
  <c r="J135" i="98" s="1"/>
  <c r="E135" i="99" s="1"/>
  <c r="G133" i="97"/>
  <c r="J133" i="97" s="1"/>
  <c r="E133" i="98" s="1"/>
  <c r="G136" i="97"/>
  <c r="J136" i="97" s="1"/>
  <c r="E136" i="98" s="1"/>
  <c r="E124" i="8"/>
  <c r="G251" i="101" l="1"/>
  <c r="J251" i="101" s="1"/>
  <c r="E243" i="101"/>
  <c r="G243" i="101" s="1"/>
  <c r="J243" i="101" s="1"/>
  <c r="E161" i="101"/>
  <c r="G161" i="101" s="1"/>
  <c r="J161" i="101" s="1"/>
  <c r="E58" i="101"/>
  <c r="G58" i="101" s="1"/>
  <c r="J58" i="101" s="1"/>
  <c r="E43" i="101"/>
  <c r="G43" i="101" s="1"/>
  <c r="J43" i="101" s="1"/>
  <c r="E51" i="101"/>
  <c r="G51" i="101" s="1"/>
  <c r="J51" i="101" s="1"/>
  <c r="E91" i="102"/>
  <c r="G91" i="102" s="1"/>
  <c r="J91" i="102" s="1"/>
  <c r="E185" i="102"/>
  <c r="G185" i="102" s="1"/>
  <c r="J185" i="102" s="1"/>
  <c r="E96" i="101"/>
  <c r="G96" i="101" s="1"/>
  <c r="J96" i="101" s="1"/>
  <c r="E119" i="101"/>
  <c r="G119" i="101" s="1"/>
  <c r="J119" i="101" s="1"/>
  <c r="E53" i="102"/>
  <c r="G53" i="102" s="1"/>
  <c r="J53" i="102" s="1"/>
  <c r="E49" i="101"/>
  <c r="G49" i="101" s="1"/>
  <c r="J49" i="101" s="1"/>
  <c r="E46" i="101"/>
  <c r="G46" i="101" s="1"/>
  <c r="J46" i="101" s="1"/>
  <c r="E118" i="102"/>
  <c r="G118" i="102" s="1"/>
  <c r="J118" i="102" s="1"/>
  <c r="E120" i="102"/>
  <c r="G120" i="102" s="1"/>
  <c r="J120" i="102" s="1"/>
  <c r="E92" i="102"/>
  <c r="G92" i="102" s="1"/>
  <c r="J92" i="102" s="1"/>
  <c r="E38" i="101"/>
  <c r="G38" i="101" s="1"/>
  <c r="J38" i="101" s="1"/>
  <c r="E55" i="101"/>
  <c r="G55" i="101" s="1"/>
  <c r="J55" i="101" s="1"/>
  <c r="E56" i="101"/>
  <c r="G56" i="101" s="1"/>
  <c r="J56" i="101" s="1"/>
  <c r="E168" i="102"/>
  <c r="G168" i="102" s="1"/>
  <c r="J168" i="102" s="1"/>
  <c r="E159" i="102"/>
  <c r="G159" i="102" s="1"/>
  <c r="J159" i="102" s="1"/>
  <c r="E33" i="101"/>
  <c r="G33" i="101" s="1"/>
  <c r="J33" i="101" s="1"/>
  <c r="E36" i="101"/>
  <c r="G36" i="101" s="1"/>
  <c r="J36" i="101" s="1"/>
  <c r="G47" i="102"/>
  <c r="J47" i="102" s="1"/>
  <c r="E166" i="102"/>
  <c r="G166" i="102" s="1"/>
  <c r="J166" i="102" s="1"/>
  <c r="E72" i="102"/>
  <c r="G72" i="102" s="1"/>
  <c r="J72" i="102" s="1"/>
  <c r="E138" i="102"/>
  <c r="G138" i="102" s="1"/>
  <c r="J138" i="102" s="1"/>
  <c r="E52" i="101"/>
  <c r="G52" i="101" s="1"/>
  <c r="J52" i="101" s="1"/>
  <c r="E122" i="101"/>
  <c r="G122" i="101" s="1"/>
  <c r="J122" i="101" s="1"/>
  <c r="E30" i="101"/>
  <c r="G30" i="101" s="1"/>
  <c r="J30" i="101" s="1"/>
  <c r="E183" i="102"/>
  <c r="G183" i="102" s="1"/>
  <c r="J183" i="102" s="1"/>
  <c r="E93" i="102"/>
  <c r="G93" i="102" s="1"/>
  <c r="J93" i="102" s="1"/>
  <c r="E101" i="102"/>
  <c r="G101" i="102" s="1"/>
  <c r="J101" i="102" s="1"/>
  <c r="E59" i="101"/>
  <c r="G59" i="101" s="1"/>
  <c r="J59" i="101" s="1"/>
  <c r="E29" i="101"/>
  <c r="G29" i="101" s="1"/>
  <c r="J29" i="101" s="1"/>
  <c r="E165" i="101"/>
  <c r="G165" i="101" s="1"/>
  <c r="J165" i="101" s="1"/>
  <c r="E110" i="103"/>
  <c r="G110" i="103" s="1"/>
  <c r="J110" i="103" s="1"/>
  <c r="E110" i="104" s="1"/>
  <c r="G110" i="104" s="1"/>
  <c r="J110" i="104" s="1"/>
  <c r="E139" i="102"/>
  <c r="G139" i="102" s="1"/>
  <c r="J139" i="102" s="1"/>
  <c r="G244" i="100"/>
  <c r="J244" i="100" s="1"/>
  <c r="E244" i="101" s="1"/>
  <c r="E236" i="100"/>
  <c r="G236" i="100" s="1"/>
  <c r="J236" i="100" s="1"/>
  <c r="E154" i="102"/>
  <c r="G154" i="102" s="1"/>
  <c r="J154" i="102" s="1"/>
  <c r="E146" i="102"/>
  <c r="G146" i="102" s="1"/>
  <c r="J146" i="102" s="1"/>
  <c r="E44" i="101"/>
  <c r="G44" i="101" s="1"/>
  <c r="J44" i="101" s="1"/>
  <c r="E57" i="101"/>
  <c r="G57" i="101" s="1"/>
  <c r="J57" i="101" s="1"/>
  <c r="E108" i="103"/>
  <c r="G108" i="103" s="1"/>
  <c r="J108" i="103" s="1"/>
  <c r="E108" i="104" s="1"/>
  <c r="G108" i="104" s="1"/>
  <c r="J108" i="104" s="1"/>
  <c r="E97" i="103"/>
  <c r="G97" i="103" s="1"/>
  <c r="J97" i="103" s="1"/>
  <c r="E97" i="104" s="1"/>
  <c r="G97" i="104" s="1"/>
  <c r="J97" i="104" s="1"/>
  <c r="E34" i="101"/>
  <c r="G34" i="101" s="1"/>
  <c r="J34" i="101" s="1"/>
  <c r="E247" i="98"/>
  <c r="G247" i="98" s="1"/>
  <c r="J247" i="98" s="1"/>
  <c r="E50" i="101"/>
  <c r="G50" i="101" s="1"/>
  <c r="J50" i="101" s="1"/>
  <c r="E235" i="101"/>
  <c r="G235" i="101" s="1"/>
  <c r="J235" i="101" s="1"/>
  <c r="E42" i="101"/>
  <c r="G42" i="101" s="1"/>
  <c r="J42" i="101" s="1"/>
  <c r="E40" i="101"/>
  <c r="G40" i="101" s="1"/>
  <c r="J40" i="101" s="1"/>
  <c r="E167" i="102"/>
  <c r="G167" i="102" s="1"/>
  <c r="J167" i="102" s="1"/>
  <c r="E21" i="102"/>
  <c r="G21" i="102" s="1"/>
  <c r="J21" i="102" s="1"/>
  <c r="E171" i="102"/>
  <c r="G171" i="102" s="1"/>
  <c r="J171" i="102" s="1"/>
  <c r="E24" i="102"/>
  <c r="G24" i="102" s="1"/>
  <c r="J24" i="102" s="1"/>
  <c r="E158" i="102"/>
  <c r="G158" i="102" s="1"/>
  <c r="J158" i="102" s="1"/>
  <c r="E67" i="102"/>
  <c r="G67" i="102" s="1"/>
  <c r="J67" i="102" s="1"/>
  <c r="E74" i="102"/>
  <c r="G74" i="102" s="1"/>
  <c r="J74" i="102" s="1"/>
  <c r="E111" i="103"/>
  <c r="G111" i="103" s="1"/>
  <c r="J111" i="103" s="1"/>
  <c r="E111" i="104" s="1"/>
  <c r="G111" i="104" s="1"/>
  <c r="J111" i="104" s="1"/>
  <c r="E100" i="102"/>
  <c r="G100" i="102" s="1"/>
  <c r="J100" i="102" s="1"/>
  <c r="E26" i="102"/>
  <c r="G26" i="102" s="1"/>
  <c r="J26" i="102" s="1"/>
  <c r="E115" i="103"/>
  <c r="G115" i="103" s="1"/>
  <c r="J115" i="103" s="1"/>
  <c r="E115" i="104" s="1"/>
  <c r="G115" i="104" s="1"/>
  <c r="J115" i="104" s="1"/>
  <c r="E142" i="102"/>
  <c r="G142" i="102" s="1"/>
  <c r="J142" i="102" s="1"/>
  <c r="E106" i="102"/>
  <c r="G106" i="102" s="1"/>
  <c r="J106" i="102" s="1"/>
  <c r="E117" i="103"/>
  <c r="G117" i="103" s="1"/>
  <c r="J117" i="103" s="1"/>
  <c r="E117" i="104" s="1"/>
  <c r="G117" i="104" s="1"/>
  <c r="J117" i="104" s="1"/>
  <c r="G252" i="102"/>
  <c r="J252" i="102" s="1"/>
  <c r="E230" i="102"/>
  <c r="E37" i="101"/>
  <c r="G37" i="101" s="1"/>
  <c r="J37" i="101" s="1"/>
  <c r="E137" i="102"/>
  <c r="G137" i="102" s="1"/>
  <c r="J137" i="102" s="1"/>
  <c r="E19" i="102"/>
  <c r="G19" i="102" s="1"/>
  <c r="J19" i="102" s="1"/>
  <c r="E141" i="102"/>
  <c r="G141" i="102" s="1"/>
  <c r="J141" i="102" s="1"/>
  <c r="E223" i="102"/>
  <c r="G223" i="102" s="1"/>
  <c r="J223" i="102" s="1"/>
  <c r="E65" i="102"/>
  <c r="G65" i="102" s="1"/>
  <c r="J65" i="102" s="1"/>
  <c r="E18" i="97"/>
  <c r="G18" i="97" s="1"/>
  <c r="J18" i="97" s="1"/>
  <c r="E18" i="98" s="1"/>
  <c r="G18" i="98" s="1"/>
  <c r="J18" i="98" s="1"/>
  <c r="E18" i="99" s="1"/>
  <c r="E28" i="101"/>
  <c r="G28" i="101" s="1"/>
  <c r="J28" i="101" s="1"/>
  <c r="G79" i="102"/>
  <c r="J79" i="102" s="1"/>
  <c r="E145" i="102"/>
  <c r="G145" i="102" s="1"/>
  <c r="J145" i="102" s="1"/>
  <c r="G249" i="103"/>
  <c r="J249" i="103" s="1"/>
  <c r="E241" i="103"/>
  <c r="G241" i="103" s="1"/>
  <c r="J241" i="103" s="1"/>
  <c r="G246" i="100"/>
  <c r="J246" i="100" s="1"/>
  <c r="E238" i="100"/>
  <c r="G238" i="100" s="1"/>
  <c r="J238" i="100" s="1"/>
  <c r="E221" i="101"/>
  <c r="G221" i="101" s="1"/>
  <c r="J221" i="101" s="1"/>
  <c r="G250" i="98"/>
  <c r="J250" i="98" s="1"/>
  <c r="E242" i="98"/>
  <c r="G242" i="98" s="1"/>
  <c r="J242" i="98" s="1"/>
  <c r="E48" i="101"/>
  <c r="G48" i="101" s="1"/>
  <c r="J48" i="101" s="1"/>
  <c r="E27" i="101"/>
  <c r="G27" i="101" s="1"/>
  <c r="J27" i="101" s="1"/>
  <c r="E54" i="101"/>
  <c r="G54" i="101" s="1"/>
  <c r="J54" i="101" s="1"/>
  <c r="E31" i="101"/>
  <c r="G31" i="101" s="1"/>
  <c r="J31" i="101" s="1"/>
  <c r="E85" i="102"/>
  <c r="G85" i="102" s="1"/>
  <c r="J85" i="102" s="1"/>
  <c r="E66" i="102"/>
  <c r="G66" i="102" s="1"/>
  <c r="J66" i="102" s="1"/>
  <c r="E90" i="102"/>
  <c r="G90" i="102" s="1"/>
  <c r="J90" i="102" s="1"/>
  <c r="E81" i="102"/>
  <c r="G81" i="102" s="1"/>
  <c r="J81" i="102" s="1"/>
  <c r="G62" i="102"/>
  <c r="J62" i="102" s="1"/>
  <c r="G78" i="102"/>
  <c r="J78" i="102" s="1"/>
  <c r="E172" i="102"/>
  <c r="G172" i="102" s="1"/>
  <c r="J172" i="102" s="1"/>
  <c r="E68" i="102"/>
  <c r="G68" i="102" s="1"/>
  <c r="J68" i="102" s="1"/>
  <c r="E215" i="102"/>
  <c r="G215" i="102" s="1"/>
  <c r="J215" i="102" s="1"/>
  <c r="E162" i="102"/>
  <c r="G162" i="102" s="1"/>
  <c r="J162" i="102" s="1"/>
  <c r="G95" i="102"/>
  <c r="J95" i="102" s="1"/>
  <c r="E143" i="102"/>
  <c r="G143" i="102" s="1"/>
  <c r="J143" i="102" s="1"/>
  <c r="E220" i="102"/>
  <c r="G220" i="102" s="1"/>
  <c r="J220" i="102" s="1"/>
  <c r="E144" i="102"/>
  <c r="G144" i="102" s="1"/>
  <c r="J144" i="102" s="1"/>
  <c r="E180" i="102"/>
  <c r="G180" i="102" s="1"/>
  <c r="J180" i="102" s="1"/>
  <c r="E130" i="102"/>
  <c r="G130" i="102" s="1"/>
  <c r="J130" i="102" s="1"/>
  <c r="E22" i="102"/>
  <c r="G22" i="102" s="1"/>
  <c r="J22" i="102" s="1"/>
  <c r="E25" i="102"/>
  <c r="G25" i="102" s="1"/>
  <c r="J25" i="102" s="1"/>
  <c r="E163" i="102"/>
  <c r="G163" i="102" s="1"/>
  <c r="J163" i="102" s="1"/>
  <c r="E170" i="102"/>
  <c r="G170" i="102" s="1"/>
  <c r="J170" i="102" s="1"/>
  <c r="E192" i="102"/>
  <c r="G192" i="102" s="1"/>
  <c r="J192" i="102" s="1"/>
  <c r="E32" i="101"/>
  <c r="G32" i="101" s="1"/>
  <c r="J32" i="101" s="1"/>
  <c r="E41" i="101"/>
  <c r="G41" i="101" s="1"/>
  <c r="J41" i="101" s="1"/>
  <c r="E164" i="102"/>
  <c r="G164" i="102" s="1"/>
  <c r="J164" i="102" s="1"/>
  <c r="E207" i="97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E214" i="100"/>
  <c r="G214" i="100" s="1"/>
  <c r="J214" i="100" s="1"/>
  <c r="G88" i="100"/>
  <c r="J88" i="100" s="1"/>
  <c r="E88" i="101" s="1"/>
  <c r="E87" i="100"/>
  <c r="G87" i="100" s="1"/>
  <c r="J87" i="100" s="1"/>
  <c r="E80" i="102"/>
  <c r="G80" i="102" s="1"/>
  <c r="J80" i="102" s="1"/>
  <c r="E176" i="102"/>
  <c r="G176" i="102" s="1"/>
  <c r="J176" i="102" s="1"/>
  <c r="E116" i="103"/>
  <c r="G116" i="103" s="1"/>
  <c r="J116" i="103" s="1"/>
  <c r="E116" i="104" s="1"/>
  <c r="G116" i="104" s="1"/>
  <c r="J116" i="104" s="1"/>
  <c r="E23" i="102"/>
  <c r="G23" i="102" s="1"/>
  <c r="J23" i="102" s="1"/>
  <c r="E107" i="103"/>
  <c r="G107" i="103" s="1"/>
  <c r="J107" i="103" s="1"/>
  <c r="E107" i="104" s="1"/>
  <c r="G107" i="104" s="1"/>
  <c r="J107" i="104" s="1"/>
  <c r="E179" i="102"/>
  <c r="G179" i="102" s="1"/>
  <c r="J179" i="102" s="1"/>
  <c r="E69" i="102"/>
  <c r="G69" i="102" s="1"/>
  <c r="J69" i="102" s="1"/>
  <c r="G89" i="102"/>
  <c r="J89" i="102" s="1"/>
  <c r="E121" i="102"/>
  <c r="G121" i="102" s="1"/>
  <c r="J121" i="102" s="1"/>
  <c r="E222" i="102"/>
  <c r="G222" i="102" s="1"/>
  <c r="J222" i="102" s="1"/>
  <c r="E20" i="103"/>
  <c r="G20" i="103" s="1"/>
  <c r="J20" i="103" s="1"/>
  <c r="E184" i="102"/>
  <c r="G184" i="102" s="1"/>
  <c r="J184" i="102" s="1"/>
  <c r="E99" i="102"/>
  <c r="G99" i="102" s="1"/>
  <c r="J99" i="102" s="1"/>
  <c r="E61" i="102"/>
  <c r="G61" i="102" s="1"/>
  <c r="J61" i="102" s="1"/>
  <c r="E112" i="103"/>
  <c r="G112" i="103" s="1"/>
  <c r="J112" i="103" s="1"/>
  <c r="E112" i="104" s="1"/>
  <c r="G112" i="104" s="1"/>
  <c r="J112" i="104" s="1"/>
  <c r="E64" i="102"/>
  <c r="G64" i="102" s="1"/>
  <c r="J64" i="102" s="1"/>
  <c r="E160" i="102"/>
  <c r="G160" i="102" s="1"/>
  <c r="J160" i="102" s="1"/>
  <c r="E77" i="102"/>
  <c r="G77" i="102" s="1"/>
  <c r="J77" i="102" s="1"/>
  <c r="E123" i="102"/>
  <c r="G123" i="102" s="1"/>
  <c r="J123" i="102" s="1"/>
  <c r="E98" i="102"/>
  <c r="G98" i="102" s="1"/>
  <c r="J98" i="102" s="1"/>
  <c r="E140" i="102"/>
  <c r="G140" i="102" s="1"/>
  <c r="J140" i="102" s="1"/>
  <c r="G188" i="8"/>
  <c r="J188" i="8"/>
  <c r="G86" i="102"/>
  <c r="J86" i="102" s="1"/>
  <c r="E86" i="103" s="1"/>
  <c r="G225" i="103"/>
  <c r="J225" i="103" s="1"/>
  <c r="E225" i="104" s="1"/>
  <c r="G247" i="103"/>
  <c r="J247" i="103" s="1"/>
  <c r="G227" i="102"/>
  <c r="J227" i="102" s="1"/>
  <c r="E227" i="103" s="1"/>
  <c r="G234" i="98"/>
  <c r="J234" i="98" s="1"/>
  <c r="E234" i="99" s="1"/>
  <c r="G230" i="102"/>
  <c r="J230" i="102" s="1"/>
  <c r="G228" i="100"/>
  <c r="J228" i="100" s="1"/>
  <c r="E228" i="101" s="1"/>
  <c r="G224" i="103"/>
  <c r="J224" i="103" s="1"/>
  <c r="E224" i="104" s="1"/>
  <c r="G253" i="99"/>
  <c r="J253" i="99" s="1"/>
  <c r="G259" i="98"/>
  <c r="J259" i="98" s="1"/>
  <c r="G173" i="98"/>
  <c r="J173" i="98" s="1"/>
  <c r="E173" i="99" s="1"/>
  <c r="G174" i="98"/>
  <c r="J174" i="98" s="1"/>
  <c r="E174" i="99" s="1"/>
  <c r="G207" i="84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G207" i="8"/>
  <c r="J207" i="8"/>
  <c r="G103" i="98"/>
  <c r="J103" i="98" s="1"/>
  <c r="E103" i="99" s="1"/>
  <c r="G102" i="98"/>
  <c r="J102" i="98" s="1"/>
  <c r="E102" i="99" s="1"/>
  <c r="G76" i="79"/>
  <c r="J76" i="79" s="1"/>
  <c r="G76" i="80" s="1"/>
  <c r="J76" i="80" s="1"/>
  <c r="G7" i="99"/>
  <c r="J7" i="99" s="1"/>
  <c r="G15" i="99"/>
  <c r="J15" i="99" s="1"/>
  <c r="G14" i="99"/>
  <c r="J14" i="99" s="1"/>
  <c r="G16" i="99"/>
  <c r="J16" i="99" s="1"/>
  <c r="G13" i="99"/>
  <c r="J13" i="99" s="1"/>
  <c r="G6" i="99"/>
  <c r="J6" i="99" s="1"/>
  <c r="G8" i="99"/>
  <c r="J8" i="99" s="1"/>
  <c r="G17" i="99"/>
  <c r="J17" i="99" s="1"/>
  <c r="G76" i="8"/>
  <c r="J76" i="8"/>
  <c r="G76" i="87"/>
  <c r="J76" i="87" s="1"/>
  <c r="G76" i="96"/>
  <c r="J76" i="96" s="1"/>
  <c r="E76" i="97" s="1"/>
  <c r="G76" i="90"/>
  <c r="J76" i="90" s="1"/>
  <c r="G216" i="79"/>
  <c r="J216" i="79" s="1"/>
  <c r="G216" i="80" s="1"/>
  <c r="J216" i="80" s="1"/>
  <c r="G216" i="81" s="1"/>
  <c r="J216" i="81" s="1"/>
  <c r="G217" i="79"/>
  <c r="J217" i="79" s="1"/>
  <c r="G199" i="79"/>
  <c r="J199" i="79" s="1"/>
  <c r="G200" i="79"/>
  <c r="J200" i="79" s="1"/>
  <c r="G218" i="79"/>
  <c r="J218" i="79" s="1"/>
  <c r="G201" i="79"/>
  <c r="J201" i="79" s="1"/>
  <c r="G219" i="80"/>
  <c r="J219" i="80" s="1"/>
  <c r="G219" i="81" s="1"/>
  <c r="J219" i="81" s="1"/>
  <c r="G219" i="82" s="1"/>
  <c r="J219" i="82" s="1"/>
  <c r="G131" i="96"/>
  <c r="J131" i="96" s="1"/>
  <c r="E131" i="97" s="1"/>
  <c r="G134" i="96"/>
  <c r="J134" i="96" s="1"/>
  <c r="E134" i="97" s="1"/>
  <c r="G248" i="98"/>
  <c r="J248" i="98" s="1"/>
  <c r="G82" i="98"/>
  <c r="J82" i="98" s="1"/>
  <c r="E82" i="99" s="1"/>
  <c r="G254" i="98"/>
  <c r="J254" i="98" s="1"/>
  <c r="G124" i="77"/>
  <c r="J124" i="77" s="1"/>
  <c r="E178" i="78" s="1"/>
  <c r="G178" i="78" s="1"/>
  <c r="J178" i="78" s="1"/>
  <c r="G5" i="85"/>
  <c r="J5" i="85" s="1"/>
  <c r="E5" i="86" s="1"/>
  <c r="G189" i="100"/>
  <c r="J189" i="100" s="1"/>
  <c r="E189" i="101" s="1"/>
  <c r="G186" i="100"/>
  <c r="J186" i="100" s="1"/>
  <c r="E186" i="101" s="1"/>
  <c r="G233" i="100"/>
  <c r="J233" i="100" s="1"/>
  <c r="E233" i="101" s="1"/>
  <c r="G256" i="100"/>
  <c r="J256" i="100" s="1"/>
  <c r="G105" i="100"/>
  <c r="J105" i="100" s="1"/>
  <c r="E105" i="101" s="1"/>
  <c r="G188" i="100"/>
  <c r="J188" i="100" s="1"/>
  <c r="E188" i="101" s="1"/>
  <c r="G258" i="100"/>
  <c r="J258" i="100" s="1"/>
  <c r="G187" i="100"/>
  <c r="J187" i="100" s="1"/>
  <c r="E187" i="101" s="1"/>
  <c r="G255" i="100"/>
  <c r="J255" i="100" s="1"/>
  <c r="G104" i="100"/>
  <c r="J104" i="100" s="1"/>
  <c r="E104" i="101" s="1"/>
  <c r="G191" i="100"/>
  <c r="J191" i="100" s="1"/>
  <c r="E191" i="101" s="1"/>
  <c r="G190" i="100"/>
  <c r="J190" i="100" s="1"/>
  <c r="E190" i="101" s="1"/>
  <c r="G133" i="98"/>
  <c r="J133" i="98" s="1"/>
  <c r="E133" i="99" s="1"/>
  <c r="G136" i="98"/>
  <c r="J136" i="98" s="1"/>
  <c r="E136" i="99" s="1"/>
  <c r="G132" i="99"/>
  <c r="J132" i="99" s="1"/>
  <c r="E132" i="100" s="1"/>
  <c r="G135" i="99"/>
  <c r="J135" i="99" s="1"/>
  <c r="E135" i="100" s="1"/>
  <c r="J124" i="8"/>
  <c r="G124" i="8"/>
  <c r="E54" i="102" l="1"/>
  <c r="G54" i="102" s="1"/>
  <c r="J54" i="102" s="1"/>
  <c r="E141" i="103"/>
  <c r="G141" i="103" s="1"/>
  <c r="J141" i="103" s="1"/>
  <c r="E142" i="103"/>
  <c r="G142" i="103" s="1"/>
  <c r="J142" i="103" s="1"/>
  <c r="E24" i="103"/>
  <c r="G24" i="103" s="1"/>
  <c r="J24" i="103" s="1"/>
  <c r="E93" i="103"/>
  <c r="G93" i="103" s="1"/>
  <c r="J93" i="103" s="1"/>
  <c r="E47" i="103"/>
  <c r="G47" i="103" s="1"/>
  <c r="J47" i="103" s="1"/>
  <c r="E92" i="103"/>
  <c r="G92" i="103" s="1"/>
  <c r="J92" i="103" s="1"/>
  <c r="E185" i="103"/>
  <c r="G185" i="103" s="1"/>
  <c r="J185" i="103" s="1"/>
  <c r="E32" i="102"/>
  <c r="G32" i="102" s="1"/>
  <c r="J32" i="102" s="1"/>
  <c r="E144" i="103"/>
  <c r="G144" i="103" s="1"/>
  <c r="J144" i="103" s="1"/>
  <c r="E78" i="103"/>
  <c r="G78" i="103" s="1"/>
  <c r="J78" i="103" s="1"/>
  <c r="E27" i="102"/>
  <c r="G27" i="102" s="1"/>
  <c r="J27" i="102" s="1"/>
  <c r="E19" i="103"/>
  <c r="G19" i="103" s="1"/>
  <c r="J19" i="103" s="1"/>
  <c r="E115" i="105"/>
  <c r="G115" i="105" s="1"/>
  <c r="J115" i="105" s="1"/>
  <c r="E171" i="103"/>
  <c r="G171" i="103" s="1"/>
  <c r="J171" i="103" s="1"/>
  <c r="E34" i="102"/>
  <c r="G34" i="102" s="1"/>
  <c r="J34" i="102" s="1"/>
  <c r="E183" i="103"/>
  <c r="G183" i="103" s="1"/>
  <c r="J183" i="103" s="1"/>
  <c r="E36" i="102"/>
  <c r="G36" i="102" s="1"/>
  <c r="J36" i="102" s="1"/>
  <c r="E120" i="103"/>
  <c r="G120" i="103" s="1"/>
  <c r="J120" i="103" s="1"/>
  <c r="E91" i="103"/>
  <c r="G91" i="103" s="1"/>
  <c r="J91" i="103" s="1"/>
  <c r="E172" i="103"/>
  <c r="G172" i="103" s="1"/>
  <c r="J172" i="103" s="1"/>
  <c r="E62" i="103"/>
  <c r="G62" i="103" s="1"/>
  <c r="J62" i="103" s="1"/>
  <c r="E137" i="103"/>
  <c r="G137" i="103" s="1"/>
  <c r="J137" i="103" s="1"/>
  <c r="E21" i="103"/>
  <c r="G21" i="103" s="1"/>
  <c r="J21" i="103" s="1"/>
  <c r="E30" i="102"/>
  <c r="G30" i="102" s="1"/>
  <c r="J30" i="102" s="1"/>
  <c r="E170" i="103"/>
  <c r="G170" i="103" s="1"/>
  <c r="J170" i="103" s="1"/>
  <c r="E81" i="103"/>
  <c r="G81" i="103" s="1"/>
  <c r="J81" i="103" s="1"/>
  <c r="E79" i="103"/>
  <c r="G79" i="103" s="1"/>
  <c r="J79" i="103" s="1"/>
  <c r="E100" i="103"/>
  <c r="G100" i="103" s="1"/>
  <c r="J100" i="103" s="1"/>
  <c r="E167" i="103"/>
  <c r="G167" i="103" s="1"/>
  <c r="J167" i="103" s="1"/>
  <c r="E108" i="105"/>
  <c r="G108" i="105" s="1"/>
  <c r="J108" i="105" s="1"/>
  <c r="E110" i="105"/>
  <c r="G110" i="105" s="1"/>
  <c r="J110" i="105" s="1"/>
  <c r="E122" i="102"/>
  <c r="G122" i="102" s="1"/>
  <c r="J122" i="102" s="1"/>
  <c r="E159" i="103"/>
  <c r="G159" i="103" s="1"/>
  <c r="J159" i="103" s="1"/>
  <c r="G46" i="102"/>
  <c r="J46" i="102" s="1"/>
  <c r="E43" i="102"/>
  <c r="G43" i="102" s="1"/>
  <c r="J43" i="102" s="1"/>
  <c r="E180" i="103"/>
  <c r="G180" i="103" s="1"/>
  <c r="J180" i="103" s="1"/>
  <c r="E192" i="103"/>
  <c r="G192" i="103" s="1"/>
  <c r="J192" i="103" s="1"/>
  <c r="G48" i="102"/>
  <c r="J48" i="102" s="1"/>
  <c r="E97" i="105"/>
  <c r="G97" i="105" s="1"/>
  <c r="J97" i="105" s="1"/>
  <c r="E33" i="102"/>
  <c r="G33" i="102" s="1"/>
  <c r="J33" i="102" s="1"/>
  <c r="E51" i="102"/>
  <c r="G51" i="102" s="1"/>
  <c r="J51" i="102" s="1"/>
  <c r="E143" i="103"/>
  <c r="G143" i="103" s="1"/>
  <c r="J143" i="103" s="1"/>
  <c r="G250" i="99"/>
  <c r="J250" i="99" s="1"/>
  <c r="E242" i="99"/>
  <c r="G242" i="99" s="1"/>
  <c r="J242" i="99" s="1"/>
  <c r="E37" i="102"/>
  <c r="G37" i="102" s="1"/>
  <c r="J37" i="102" s="1"/>
  <c r="E163" i="103"/>
  <c r="G163" i="103" s="1"/>
  <c r="J163" i="103" s="1"/>
  <c r="E95" i="103"/>
  <c r="G95" i="103" s="1"/>
  <c r="J95" i="103" s="1"/>
  <c r="E90" i="103"/>
  <c r="G90" i="103" s="1"/>
  <c r="J90" i="103" s="1"/>
  <c r="E28" i="102"/>
  <c r="G28" i="102" s="1"/>
  <c r="J28" i="102" s="1"/>
  <c r="E111" i="105"/>
  <c r="G111" i="105" s="1"/>
  <c r="J111" i="105" s="1"/>
  <c r="E40" i="102"/>
  <c r="G40" i="102" s="1"/>
  <c r="J40" i="102" s="1"/>
  <c r="E57" i="102"/>
  <c r="G57" i="102" s="1"/>
  <c r="J57" i="102" s="1"/>
  <c r="E165" i="102"/>
  <c r="G165" i="102" s="1"/>
  <c r="J165" i="102" s="1"/>
  <c r="E52" i="102"/>
  <c r="G52" i="102" s="1"/>
  <c r="J52" i="102" s="1"/>
  <c r="E168" i="103"/>
  <c r="G168" i="103" s="1"/>
  <c r="J168" i="103" s="1"/>
  <c r="E49" i="102"/>
  <c r="G49" i="102" s="1"/>
  <c r="J49" i="102" s="1"/>
  <c r="E58" i="102"/>
  <c r="G58" i="102" s="1"/>
  <c r="J58" i="102" s="1"/>
  <c r="E41" i="102"/>
  <c r="G41" i="102" s="1"/>
  <c r="J41" i="102" s="1"/>
  <c r="E220" i="103"/>
  <c r="G220" i="103" s="1"/>
  <c r="J220" i="103" s="1"/>
  <c r="E145" i="103"/>
  <c r="G145" i="103" s="1"/>
  <c r="J145" i="103" s="1"/>
  <c r="E26" i="103"/>
  <c r="G26" i="103" s="1"/>
  <c r="J26" i="103" s="1"/>
  <c r="E139" i="103"/>
  <c r="G139" i="103" s="1"/>
  <c r="J139" i="103" s="1"/>
  <c r="E118" i="103"/>
  <c r="G118" i="103" s="1"/>
  <c r="J118" i="103" s="1"/>
  <c r="E214" i="101"/>
  <c r="G214" i="101" s="1"/>
  <c r="J214" i="101" s="1"/>
  <c r="E25" i="103"/>
  <c r="G25" i="103" s="1"/>
  <c r="J25" i="103" s="1"/>
  <c r="E162" i="103"/>
  <c r="G162" i="103" s="1"/>
  <c r="J162" i="103" s="1"/>
  <c r="E66" i="103"/>
  <c r="G66" i="103" s="1"/>
  <c r="J66" i="103" s="1"/>
  <c r="E221" i="102"/>
  <c r="G221" i="102" s="1"/>
  <c r="J221" i="102" s="1"/>
  <c r="E74" i="103"/>
  <c r="G74" i="103" s="1"/>
  <c r="J74" i="103" s="1"/>
  <c r="E42" i="102"/>
  <c r="G42" i="102" s="1"/>
  <c r="J42" i="102" s="1"/>
  <c r="E44" i="102"/>
  <c r="G44" i="102" s="1"/>
  <c r="J44" i="102" s="1"/>
  <c r="E29" i="102"/>
  <c r="G29" i="102" s="1"/>
  <c r="J29" i="102" s="1"/>
  <c r="E138" i="103"/>
  <c r="G138" i="103" s="1"/>
  <c r="J138" i="103" s="1"/>
  <c r="G56" i="102"/>
  <c r="J56" i="102" s="1"/>
  <c r="E53" i="103"/>
  <c r="G53" i="103" s="1"/>
  <c r="J53" i="103" s="1"/>
  <c r="E161" i="102"/>
  <c r="G161" i="102" s="1"/>
  <c r="J161" i="102" s="1"/>
  <c r="E22" i="103"/>
  <c r="G22" i="103" s="1"/>
  <c r="J22" i="103" s="1"/>
  <c r="E215" i="103"/>
  <c r="G215" i="103" s="1"/>
  <c r="J215" i="103" s="1"/>
  <c r="E85" i="103"/>
  <c r="G85" i="103" s="1"/>
  <c r="J85" i="103" s="1"/>
  <c r="E65" i="103"/>
  <c r="G65" i="103" s="1"/>
  <c r="J65" i="103" s="1"/>
  <c r="E117" i="105"/>
  <c r="G117" i="105" s="1"/>
  <c r="J117" i="105" s="1"/>
  <c r="E67" i="103"/>
  <c r="G67" i="103" s="1"/>
  <c r="J67" i="103" s="1"/>
  <c r="E146" i="103"/>
  <c r="G146" i="103" s="1"/>
  <c r="J146" i="103" s="1"/>
  <c r="E59" i="102"/>
  <c r="G59" i="102" s="1"/>
  <c r="J59" i="102" s="1"/>
  <c r="E72" i="103"/>
  <c r="G72" i="103" s="1"/>
  <c r="J72" i="103" s="1"/>
  <c r="E55" i="102"/>
  <c r="G55" i="102" s="1"/>
  <c r="J55" i="102" s="1"/>
  <c r="E119" i="102"/>
  <c r="G119" i="102" s="1"/>
  <c r="J119" i="102" s="1"/>
  <c r="G251" i="102"/>
  <c r="J251" i="102" s="1"/>
  <c r="E243" i="102"/>
  <c r="G243" i="102" s="1"/>
  <c r="J243" i="102" s="1"/>
  <c r="E164" i="103"/>
  <c r="G164" i="103" s="1"/>
  <c r="J164" i="103" s="1"/>
  <c r="E130" i="103"/>
  <c r="G130" i="103" s="1"/>
  <c r="J130" i="103" s="1"/>
  <c r="E68" i="103"/>
  <c r="G68" i="103" s="1"/>
  <c r="J68" i="103" s="1"/>
  <c r="E31" i="102"/>
  <c r="G31" i="102" s="1"/>
  <c r="J31" i="102" s="1"/>
  <c r="E223" i="103"/>
  <c r="G223" i="103" s="1"/>
  <c r="J223" i="103" s="1"/>
  <c r="E106" i="103"/>
  <c r="G106" i="103" s="1"/>
  <c r="J106" i="103" s="1"/>
  <c r="E158" i="103"/>
  <c r="G158" i="103" s="1"/>
  <c r="J158" i="103" s="1"/>
  <c r="G50" i="102"/>
  <c r="J50" i="102" s="1"/>
  <c r="E154" i="103"/>
  <c r="G154" i="103" s="1"/>
  <c r="J154" i="103" s="1"/>
  <c r="E101" i="103"/>
  <c r="G101" i="103" s="1"/>
  <c r="J101" i="103" s="1"/>
  <c r="E166" i="103"/>
  <c r="G166" i="103" s="1"/>
  <c r="J166" i="103" s="1"/>
  <c r="E38" i="102"/>
  <c r="G38" i="102" s="1"/>
  <c r="J38" i="102" s="1"/>
  <c r="E96" i="102"/>
  <c r="G96" i="102" s="1"/>
  <c r="J96" i="102" s="1"/>
  <c r="E7" i="100"/>
  <c r="G7" i="100" s="1"/>
  <c r="J7" i="100" s="1"/>
  <c r="E116" i="105"/>
  <c r="G116" i="105" s="1"/>
  <c r="J116" i="105" s="1"/>
  <c r="E8" i="100"/>
  <c r="G8" i="100" s="1"/>
  <c r="J8" i="100" s="1"/>
  <c r="E77" i="103"/>
  <c r="G77" i="103" s="1"/>
  <c r="J77" i="103" s="1"/>
  <c r="E61" i="103"/>
  <c r="G61" i="103" s="1"/>
  <c r="J61" i="103" s="1"/>
  <c r="E222" i="103"/>
  <c r="G222" i="103" s="1"/>
  <c r="J222" i="103" s="1"/>
  <c r="E179" i="103"/>
  <c r="G179" i="103" s="1"/>
  <c r="J179" i="103" s="1"/>
  <c r="E176" i="103"/>
  <c r="G176" i="103" s="1"/>
  <c r="J176" i="103" s="1"/>
  <c r="E235" i="102"/>
  <c r="G235" i="102" s="1"/>
  <c r="J235" i="102" s="1"/>
  <c r="G252" i="103"/>
  <c r="J252" i="103" s="1"/>
  <c r="E230" i="103"/>
  <c r="G230" i="103" s="1"/>
  <c r="J230" i="103" s="1"/>
  <c r="E123" i="103"/>
  <c r="G123" i="103" s="1"/>
  <c r="J123" i="103" s="1"/>
  <c r="E20" i="104"/>
  <c r="G20" i="104" s="1"/>
  <c r="J20" i="104" s="1"/>
  <c r="E6" i="100"/>
  <c r="G6" i="100" s="1"/>
  <c r="J6" i="100" s="1"/>
  <c r="G249" i="104"/>
  <c r="J249" i="104" s="1"/>
  <c r="E249" i="105" s="1"/>
  <c r="E241" i="104"/>
  <c r="G241" i="104" s="1"/>
  <c r="J241" i="104" s="1"/>
  <c r="E13" i="100"/>
  <c r="G13" i="100" s="1"/>
  <c r="J13" i="100" s="1"/>
  <c r="E107" i="105"/>
  <c r="G107" i="105" s="1"/>
  <c r="J107" i="105" s="1"/>
  <c r="E16" i="100"/>
  <c r="G16" i="100" s="1"/>
  <c r="J16" i="100" s="1"/>
  <c r="G244" i="101"/>
  <c r="J244" i="101" s="1"/>
  <c r="E244" i="102" s="1"/>
  <c r="E236" i="101"/>
  <c r="G88" i="101"/>
  <c r="J88" i="101" s="1"/>
  <c r="E87" i="101"/>
  <c r="G87" i="101" s="1"/>
  <c r="J87" i="101" s="1"/>
  <c r="E160" i="103"/>
  <c r="G160" i="103" s="1"/>
  <c r="J160" i="103" s="1"/>
  <c r="E121" i="103"/>
  <c r="G121" i="103" s="1"/>
  <c r="J121" i="103" s="1"/>
  <c r="E14" i="100"/>
  <c r="G14" i="100" s="1"/>
  <c r="J14" i="100" s="1"/>
  <c r="E98" i="103"/>
  <c r="G98" i="103" s="1"/>
  <c r="J98" i="103" s="1"/>
  <c r="E64" i="103"/>
  <c r="G64" i="103" s="1"/>
  <c r="J64" i="103" s="1"/>
  <c r="E184" i="103"/>
  <c r="G184" i="103" s="1"/>
  <c r="J184" i="103" s="1"/>
  <c r="E89" i="103"/>
  <c r="G89" i="103" s="1"/>
  <c r="J89" i="103" s="1"/>
  <c r="E23" i="103"/>
  <c r="G23" i="103" s="1"/>
  <c r="J23" i="103" s="1"/>
  <c r="E140" i="103"/>
  <c r="G140" i="103" s="1"/>
  <c r="J140" i="103" s="1"/>
  <c r="E99" i="103"/>
  <c r="G99" i="103" s="1"/>
  <c r="J99" i="103" s="1"/>
  <c r="E80" i="103"/>
  <c r="G80" i="103" s="1"/>
  <c r="J80" i="103" s="1"/>
  <c r="E15" i="100"/>
  <c r="G15" i="100" s="1"/>
  <c r="J15" i="100" s="1"/>
  <c r="G246" i="101"/>
  <c r="J246" i="101" s="1"/>
  <c r="E246" i="102" s="1"/>
  <c r="E238" i="101"/>
  <c r="G238" i="101" s="1"/>
  <c r="J238" i="101" s="1"/>
  <c r="E112" i="105"/>
  <c r="G112" i="105" s="1"/>
  <c r="J112" i="105" s="1"/>
  <c r="E69" i="103"/>
  <c r="G69" i="103" s="1"/>
  <c r="J69" i="103" s="1"/>
  <c r="E17" i="100"/>
  <c r="G17" i="100" s="1"/>
  <c r="J17" i="100" s="1"/>
  <c r="G86" i="103"/>
  <c r="J86" i="103" s="1"/>
  <c r="E86" i="104" s="1"/>
  <c r="G234" i="99"/>
  <c r="J234" i="99" s="1"/>
  <c r="E234" i="100" s="1"/>
  <c r="G247" i="99"/>
  <c r="J247" i="99" s="1"/>
  <c r="G224" i="104"/>
  <c r="J224" i="104" s="1"/>
  <c r="E224" i="105" s="1"/>
  <c r="G227" i="103"/>
  <c r="J227" i="103" s="1"/>
  <c r="E227" i="104" s="1"/>
  <c r="G228" i="101"/>
  <c r="J228" i="101" s="1"/>
  <c r="E228" i="102" s="1"/>
  <c r="G236" i="101"/>
  <c r="J236" i="101" s="1"/>
  <c r="G225" i="104"/>
  <c r="J225" i="104" s="1"/>
  <c r="E225" i="105" s="1"/>
  <c r="G247" i="104"/>
  <c r="J247" i="104" s="1"/>
  <c r="E247" i="105" s="1"/>
  <c r="G259" i="99"/>
  <c r="J259" i="99" s="1"/>
  <c r="G173" i="99"/>
  <c r="J173" i="99" s="1"/>
  <c r="G174" i="99"/>
  <c r="J174" i="99" s="1"/>
  <c r="E174" i="100" s="1"/>
  <c r="G103" i="99"/>
  <c r="J103" i="99" s="1"/>
  <c r="G102" i="99"/>
  <c r="J102" i="99" s="1"/>
  <c r="E102" i="100" s="1"/>
  <c r="G18" i="99"/>
  <c r="J18" i="99" s="1"/>
  <c r="G76" i="97"/>
  <c r="J76" i="97" s="1"/>
  <c r="E76" i="98" s="1"/>
  <c r="G200" i="80"/>
  <c r="J200" i="80" s="1"/>
  <c r="G200" i="81" s="1"/>
  <c r="J200" i="81" s="1"/>
  <c r="G200" i="82" s="1"/>
  <c r="J200" i="82" s="1"/>
  <c r="G5" i="86"/>
  <c r="J5" i="86" s="1"/>
  <c r="E5" i="87" s="1"/>
  <c r="G199" i="80"/>
  <c r="J199" i="80" s="1"/>
  <c r="G199" i="81" s="1"/>
  <c r="J199" i="81" s="1"/>
  <c r="G199" i="82" s="1"/>
  <c r="J199" i="82" s="1"/>
  <c r="G201" i="80"/>
  <c r="J201" i="80" s="1"/>
  <c r="G201" i="81" s="1"/>
  <c r="J201" i="81" s="1"/>
  <c r="G201" i="82" s="1"/>
  <c r="J201" i="82" s="1"/>
  <c r="G217" i="80"/>
  <c r="J217" i="80" s="1"/>
  <c r="G217" i="81" s="1"/>
  <c r="J217" i="81" s="1"/>
  <c r="G217" i="82" s="1"/>
  <c r="J217" i="82" s="1"/>
  <c r="G218" i="80"/>
  <c r="J218" i="80" s="1"/>
  <c r="G218" i="81" s="1"/>
  <c r="J218" i="81" s="1"/>
  <c r="G218" i="82" s="1"/>
  <c r="J218" i="82" s="1"/>
  <c r="G124" i="78"/>
  <c r="J124" i="78" s="1"/>
  <c r="G254" i="99"/>
  <c r="J254" i="99" s="1"/>
  <c r="G248" i="99"/>
  <c r="J248" i="99" s="1"/>
  <c r="G82" i="99"/>
  <c r="J82" i="99" s="1"/>
  <c r="E82" i="100" s="1"/>
  <c r="G131" i="97"/>
  <c r="J131" i="97" s="1"/>
  <c r="E131" i="98" s="1"/>
  <c r="G134" i="97"/>
  <c r="J134" i="97" s="1"/>
  <c r="E134" i="98" s="1"/>
  <c r="G216" i="82"/>
  <c r="J216" i="82" s="1"/>
  <c r="G219" i="83"/>
  <c r="J219" i="83" s="1"/>
  <c r="E219" i="84" s="1"/>
  <c r="G189" i="101"/>
  <c r="J189" i="101" s="1"/>
  <c r="E189" i="102" s="1"/>
  <c r="G186" i="101"/>
  <c r="J186" i="101" s="1"/>
  <c r="E186" i="102" s="1"/>
  <c r="G207" i="101"/>
  <c r="J207" i="101" s="1"/>
  <c r="E207" i="102" s="1"/>
  <c r="G256" i="101"/>
  <c r="J256" i="101" s="1"/>
  <c r="G105" i="101"/>
  <c r="J105" i="101" s="1"/>
  <c r="E105" i="102" s="1"/>
  <c r="G188" i="101"/>
  <c r="J188" i="101" s="1"/>
  <c r="E188" i="102" s="1"/>
  <c r="G258" i="101"/>
  <c r="J258" i="101" s="1"/>
  <c r="G187" i="101"/>
  <c r="J187" i="101" s="1"/>
  <c r="E187" i="102" s="1"/>
  <c r="G233" i="101"/>
  <c r="J233" i="101" s="1"/>
  <c r="E233" i="102" s="1"/>
  <c r="G255" i="101"/>
  <c r="J255" i="101" s="1"/>
  <c r="G104" i="101"/>
  <c r="J104" i="101" s="1"/>
  <c r="E104" i="102" s="1"/>
  <c r="G191" i="101"/>
  <c r="J191" i="101" s="1"/>
  <c r="E191" i="102" s="1"/>
  <c r="G190" i="101"/>
  <c r="J190" i="101" s="1"/>
  <c r="E190" i="102" s="1"/>
  <c r="G132" i="100"/>
  <c r="J132" i="100" s="1"/>
  <c r="E132" i="101" s="1"/>
  <c r="G135" i="100"/>
  <c r="J135" i="100" s="1"/>
  <c r="E135" i="101" s="1"/>
  <c r="G133" i="99"/>
  <c r="J133" i="99" s="1"/>
  <c r="E133" i="100" s="1"/>
  <c r="G136" i="99"/>
  <c r="J136" i="99" s="1"/>
  <c r="E136" i="100" s="1"/>
  <c r="E7" i="101" l="1"/>
  <c r="G7" i="101" s="1"/>
  <c r="J7" i="101" s="1"/>
  <c r="E106" i="104"/>
  <c r="G106" i="104" s="1"/>
  <c r="J106" i="104" s="1"/>
  <c r="E119" i="103"/>
  <c r="G119" i="103" s="1"/>
  <c r="J119" i="103" s="1"/>
  <c r="E85" i="104"/>
  <c r="G85" i="104" s="1"/>
  <c r="J85" i="104" s="1"/>
  <c r="E44" i="103"/>
  <c r="G44" i="103" s="1"/>
  <c r="J44" i="103" s="1"/>
  <c r="E118" i="104"/>
  <c r="G118" i="104" s="1"/>
  <c r="J118" i="104" s="1"/>
  <c r="E168" i="104"/>
  <c r="G168" i="104" s="1"/>
  <c r="J168" i="104" s="1"/>
  <c r="E95" i="104"/>
  <c r="G95" i="104" s="1"/>
  <c r="J95" i="104" s="1"/>
  <c r="E97" i="106"/>
  <c r="G97" i="106" s="1"/>
  <c r="J97" i="106" s="1"/>
  <c r="E97" i="107" s="1"/>
  <c r="G97" i="107" s="1"/>
  <c r="J97" i="107" s="1"/>
  <c r="E110" i="106"/>
  <c r="G110" i="106" s="1"/>
  <c r="J110" i="106" s="1"/>
  <c r="E110" i="107" s="1"/>
  <c r="G110" i="107" s="1"/>
  <c r="J110" i="107" s="1"/>
  <c r="E21" i="104"/>
  <c r="G21" i="104" s="1"/>
  <c r="J21" i="104" s="1"/>
  <c r="E34" i="103"/>
  <c r="G34" i="103" s="1"/>
  <c r="J34" i="103" s="1"/>
  <c r="E185" i="104"/>
  <c r="G185" i="104" s="1"/>
  <c r="J185" i="104" s="1"/>
  <c r="E160" i="104"/>
  <c r="G160" i="104" s="1"/>
  <c r="J160" i="104" s="1"/>
  <c r="E176" i="104"/>
  <c r="G176" i="104" s="1"/>
  <c r="J176" i="104" s="1"/>
  <c r="E96" i="103"/>
  <c r="G96" i="103" s="1"/>
  <c r="J96" i="103" s="1"/>
  <c r="E223" i="104"/>
  <c r="G223" i="104" s="1"/>
  <c r="J223" i="104" s="1"/>
  <c r="E55" i="103"/>
  <c r="G55" i="103" s="1"/>
  <c r="J55" i="103" s="1"/>
  <c r="E215" i="104"/>
  <c r="G215" i="104" s="1"/>
  <c r="J215" i="104" s="1"/>
  <c r="E42" i="103"/>
  <c r="G42" i="103" s="1"/>
  <c r="J42" i="103" s="1"/>
  <c r="E139" i="104"/>
  <c r="G139" i="104" s="1"/>
  <c r="J139" i="104" s="1"/>
  <c r="E52" i="103"/>
  <c r="G52" i="103" s="1"/>
  <c r="J52" i="103" s="1"/>
  <c r="E163" i="104"/>
  <c r="G163" i="104" s="1"/>
  <c r="J163" i="104" s="1"/>
  <c r="E48" i="103"/>
  <c r="G48" i="103" s="1"/>
  <c r="J48" i="103" s="1"/>
  <c r="E108" i="106"/>
  <c r="G108" i="106" s="1"/>
  <c r="J108" i="106" s="1"/>
  <c r="E108" i="107" s="1"/>
  <c r="G108" i="107" s="1"/>
  <c r="J108" i="107" s="1"/>
  <c r="E137" i="104"/>
  <c r="G137" i="104" s="1"/>
  <c r="J137" i="104" s="1"/>
  <c r="E171" i="104"/>
  <c r="G171" i="104" s="1"/>
  <c r="J171" i="104" s="1"/>
  <c r="E92" i="104"/>
  <c r="G92" i="104" s="1"/>
  <c r="J92" i="104" s="1"/>
  <c r="E80" i="104"/>
  <c r="G80" i="104" s="1"/>
  <c r="J80" i="104" s="1"/>
  <c r="E179" i="104"/>
  <c r="G179" i="104" s="1"/>
  <c r="J179" i="104" s="1"/>
  <c r="E38" i="103"/>
  <c r="G38" i="103" s="1"/>
  <c r="J38" i="103" s="1"/>
  <c r="E31" i="103"/>
  <c r="G31" i="103" s="1"/>
  <c r="J31" i="103" s="1"/>
  <c r="E72" i="104"/>
  <c r="G72" i="104" s="1"/>
  <c r="J72" i="104" s="1"/>
  <c r="E22" i="104"/>
  <c r="G22" i="104" s="1"/>
  <c r="J22" i="104" s="1"/>
  <c r="E74" i="104"/>
  <c r="G74" i="104" s="1"/>
  <c r="J74" i="104" s="1"/>
  <c r="E26" i="104"/>
  <c r="G26" i="104" s="1"/>
  <c r="J26" i="104" s="1"/>
  <c r="E165" i="103"/>
  <c r="G165" i="103" s="1"/>
  <c r="J165" i="103" s="1"/>
  <c r="E37" i="103"/>
  <c r="G37" i="103" s="1"/>
  <c r="J37" i="103" s="1"/>
  <c r="E192" i="104"/>
  <c r="G192" i="104" s="1"/>
  <c r="J192" i="104" s="1"/>
  <c r="E167" i="104"/>
  <c r="G167" i="104" s="1"/>
  <c r="J167" i="104" s="1"/>
  <c r="E62" i="104"/>
  <c r="G62" i="104" s="1"/>
  <c r="J62" i="104" s="1"/>
  <c r="E115" i="106"/>
  <c r="G115" i="106" s="1"/>
  <c r="J115" i="106" s="1"/>
  <c r="E115" i="107" s="1"/>
  <c r="G115" i="107" s="1"/>
  <c r="J115" i="107" s="1"/>
  <c r="E47" i="104"/>
  <c r="G47" i="104" s="1"/>
  <c r="J47" i="104" s="1"/>
  <c r="E64" i="104"/>
  <c r="G64" i="104" s="1"/>
  <c r="J64" i="104" s="1"/>
  <c r="E6" i="101"/>
  <c r="G6" i="101" s="1"/>
  <c r="J6" i="101" s="1"/>
  <c r="E222" i="104"/>
  <c r="G222" i="104" s="1"/>
  <c r="J222" i="104" s="1"/>
  <c r="E166" i="104"/>
  <c r="G166" i="104" s="1"/>
  <c r="J166" i="104" s="1"/>
  <c r="E68" i="104"/>
  <c r="G68" i="104" s="1"/>
  <c r="J68" i="104" s="1"/>
  <c r="E59" i="103"/>
  <c r="G59" i="103" s="1"/>
  <c r="J59" i="103" s="1"/>
  <c r="E161" i="103"/>
  <c r="G161" i="103" s="1"/>
  <c r="J161" i="103" s="1"/>
  <c r="E221" i="103"/>
  <c r="G221" i="103" s="1"/>
  <c r="J221" i="103" s="1"/>
  <c r="E145" i="104"/>
  <c r="G145" i="104" s="1"/>
  <c r="J145" i="104" s="1"/>
  <c r="E57" i="103"/>
  <c r="G57" i="103" s="1"/>
  <c r="J57" i="103" s="1"/>
  <c r="G250" i="100"/>
  <c r="J250" i="100" s="1"/>
  <c r="E242" i="100"/>
  <c r="G242" i="100" s="1"/>
  <c r="J242" i="100" s="1"/>
  <c r="E180" i="104"/>
  <c r="G180" i="104" s="1"/>
  <c r="J180" i="104" s="1"/>
  <c r="E100" i="104"/>
  <c r="G100" i="104" s="1"/>
  <c r="J100" i="104" s="1"/>
  <c r="E172" i="104"/>
  <c r="G172" i="104" s="1"/>
  <c r="J172" i="104" s="1"/>
  <c r="E19" i="104"/>
  <c r="G19" i="104" s="1"/>
  <c r="J19" i="104" s="1"/>
  <c r="E93" i="104"/>
  <c r="G93" i="104" s="1"/>
  <c r="J93" i="104" s="1"/>
  <c r="E13" i="101"/>
  <c r="G13" i="101" s="1"/>
  <c r="J13" i="101" s="1"/>
  <c r="E20" i="105"/>
  <c r="G20" i="105" s="1"/>
  <c r="J20" i="105" s="1"/>
  <c r="E20" i="106" s="1"/>
  <c r="G20" i="106" s="1"/>
  <c r="J20" i="106" s="1"/>
  <c r="E20" i="107" s="1"/>
  <c r="G20" i="107" s="1"/>
  <c r="J20" i="107" s="1"/>
  <c r="E61" i="104"/>
  <c r="G61" i="104" s="1"/>
  <c r="J61" i="104" s="1"/>
  <c r="E101" i="104"/>
  <c r="G101" i="104" s="1"/>
  <c r="J101" i="104" s="1"/>
  <c r="E130" i="104"/>
  <c r="G130" i="104" s="1"/>
  <c r="J130" i="104" s="1"/>
  <c r="E146" i="104"/>
  <c r="G146" i="104" s="1"/>
  <c r="J146" i="104" s="1"/>
  <c r="E53" i="104"/>
  <c r="G53" i="104" s="1"/>
  <c r="J53" i="104" s="1"/>
  <c r="E66" i="104"/>
  <c r="G66" i="104" s="1"/>
  <c r="J66" i="104" s="1"/>
  <c r="E220" i="104"/>
  <c r="G220" i="104" s="1"/>
  <c r="J220" i="104" s="1"/>
  <c r="E40" i="103"/>
  <c r="G40" i="103" s="1"/>
  <c r="J40" i="103" s="1"/>
  <c r="E43" i="103"/>
  <c r="G43" i="103" s="1"/>
  <c r="J43" i="103" s="1"/>
  <c r="E79" i="104"/>
  <c r="G79" i="104" s="1"/>
  <c r="J79" i="104" s="1"/>
  <c r="E91" i="104"/>
  <c r="G91" i="104" s="1"/>
  <c r="J91" i="104" s="1"/>
  <c r="E27" i="103"/>
  <c r="G27" i="103" s="1"/>
  <c r="J27" i="103" s="1"/>
  <c r="E24" i="104"/>
  <c r="G24" i="104" s="1"/>
  <c r="J24" i="104" s="1"/>
  <c r="E140" i="104"/>
  <c r="G140" i="104" s="1"/>
  <c r="J140" i="104" s="1"/>
  <c r="E123" i="104"/>
  <c r="G123" i="104" s="1"/>
  <c r="J123" i="104" s="1"/>
  <c r="E77" i="104"/>
  <c r="G77" i="104" s="1"/>
  <c r="J77" i="104" s="1"/>
  <c r="E154" i="104"/>
  <c r="G154" i="104" s="1"/>
  <c r="J154" i="104" s="1"/>
  <c r="E164" i="104"/>
  <c r="G164" i="104" s="1"/>
  <c r="J164" i="104" s="1"/>
  <c r="E67" i="104"/>
  <c r="G67" i="104" s="1"/>
  <c r="J67" i="104" s="1"/>
  <c r="E56" i="103"/>
  <c r="G56" i="103" s="1"/>
  <c r="J56" i="103" s="1"/>
  <c r="E162" i="104"/>
  <c r="G162" i="104" s="1"/>
  <c r="J162" i="104" s="1"/>
  <c r="E41" i="103"/>
  <c r="G41" i="103" s="1"/>
  <c r="J41" i="103" s="1"/>
  <c r="E111" i="106"/>
  <c r="G111" i="106" s="1"/>
  <c r="J111" i="106" s="1"/>
  <c r="E111" i="107" s="1"/>
  <c r="G111" i="107" s="1"/>
  <c r="J111" i="107" s="1"/>
  <c r="E143" i="104"/>
  <c r="G143" i="104" s="1"/>
  <c r="J143" i="104" s="1"/>
  <c r="E46" i="103"/>
  <c r="G46" i="103" s="1"/>
  <c r="J46" i="103" s="1"/>
  <c r="E81" i="104"/>
  <c r="G81" i="104" s="1"/>
  <c r="J81" i="104" s="1"/>
  <c r="E120" i="104"/>
  <c r="G120" i="104" s="1"/>
  <c r="J120" i="104" s="1"/>
  <c r="E78" i="104"/>
  <c r="G78" i="104" s="1"/>
  <c r="J78" i="104" s="1"/>
  <c r="E142" i="104"/>
  <c r="G142" i="104" s="1"/>
  <c r="J142" i="104" s="1"/>
  <c r="E89" i="104"/>
  <c r="G89" i="104" s="1"/>
  <c r="J89" i="104" s="1"/>
  <c r="E16" i="101"/>
  <c r="G16" i="101" s="1"/>
  <c r="J16" i="101" s="1"/>
  <c r="E8" i="101"/>
  <c r="G8" i="101" s="1"/>
  <c r="J8" i="101" s="1"/>
  <c r="E50" i="103"/>
  <c r="G50" i="103" s="1"/>
  <c r="J50" i="103" s="1"/>
  <c r="G251" i="103"/>
  <c r="J251" i="103" s="1"/>
  <c r="E243" i="103"/>
  <c r="E117" i="106"/>
  <c r="G117" i="106" s="1"/>
  <c r="J117" i="106" s="1"/>
  <c r="E117" i="107" s="1"/>
  <c r="G117" i="107" s="1"/>
  <c r="J117" i="107" s="1"/>
  <c r="E138" i="104"/>
  <c r="G138" i="104" s="1"/>
  <c r="J138" i="104" s="1"/>
  <c r="E25" i="104"/>
  <c r="G25" i="104" s="1"/>
  <c r="J25" i="104" s="1"/>
  <c r="E58" i="103"/>
  <c r="G58" i="103" s="1"/>
  <c r="J58" i="103" s="1"/>
  <c r="E28" i="103"/>
  <c r="G28" i="103" s="1"/>
  <c r="J28" i="103" s="1"/>
  <c r="E51" i="103"/>
  <c r="G51" i="103" s="1"/>
  <c r="J51" i="103" s="1"/>
  <c r="E159" i="104"/>
  <c r="G159" i="104" s="1"/>
  <c r="J159" i="104" s="1"/>
  <c r="E170" i="104"/>
  <c r="G170" i="104" s="1"/>
  <c r="J170" i="104" s="1"/>
  <c r="E36" i="103"/>
  <c r="G36" i="103" s="1"/>
  <c r="J36" i="103" s="1"/>
  <c r="E144" i="104"/>
  <c r="G144" i="104" s="1"/>
  <c r="J144" i="104" s="1"/>
  <c r="E141" i="104"/>
  <c r="G141" i="104" s="1"/>
  <c r="J141" i="104" s="1"/>
  <c r="E69" i="104"/>
  <c r="G69" i="104" s="1"/>
  <c r="J69" i="104" s="1"/>
  <c r="E14" i="101"/>
  <c r="G14" i="101" s="1"/>
  <c r="J14" i="101" s="1"/>
  <c r="E107" i="106"/>
  <c r="G107" i="106" s="1"/>
  <c r="J107" i="106" s="1"/>
  <c r="E107" i="107" s="1"/>
  <c r="G107" i="107" s="1"/>
  <c r="J107" i="107" s="1"/>
  <c r="E116" i="106"/>
  <c r="G116" i="106" s="1"/>
  <c r="J116" i="106" s="1"/>
  <c r="E116" i="107" s="1"/>
  <c r="G116" i="107" s="1"/>
  <c r="J116" i="107" s="1"/>
  <c r="E158" i="104"/>
  <c r="G158" i="104" s="1"/>
  <c r="J158" i="104" s="1"/>
  <c r="E65" i="104"/>
  <c r="G65" i="104" s="1"/>
  <c r="J65" i="104" s="1"/>
  <c r="E29" i="103"/>
  <c r="G29" i="103" s="1"/>
  <c r="J29" i="103" s="1"/>
  <c r="E214" i="102"/>
  <c r="G214" i="102" s="1"/>
  <c r="J214" i="102" s="1"/>
  <c r="E49" i="103"/>
  <c r="G49" i="103" s="1"/>
  <c r="J49" i="103" s="1"/>
  <c r="E90" i="104"/>
  <c r="G90" i="104" s="1"/>
  <c r="J90" i="104" s="1"/>
  <c r="E33" i="103"/>
  <c r="G33" i="103" s="1"/>
  <c r="J33" i="103" s="1"/>
  <c r="E122" i="103"/>
  <c r="G122" i="103" s="1"/>
  <c r="J122" i="103" s="1"/>
  <c r="E30" i="103"/>
  <c r="G30" i="103" s="1"/>
  <c r="J30" i="103" s="1"/>
  <c r="E183" i="104"/>
  <c r="G183" i="104" s="1"/>
  <c r="J183" i="104" s="1"/>
  <c r="E32" i="103"/>
  <c r="G32" i="103" s="1"/>
  <c r="J32" i="103" s="1"/>
  <c r="E54" i="103"/>
  <c r="G54" i="103" s="1"/>
  <c r="J54" i="103" s="1"/>
  <c r="E17" i="101"/>
  <c r="G17" i="101" s="1"/>
  <c r="J17" i="101" s="1"/>
  <c r="E18" i="100"/>
  <c r="G18" i="100" s="1"/>
  <c r="J18" i="100" s="1"/>
  <c r="G244" i="102"/>
  <c r="J244" i="102" s="1"/>
  <c r="E244" i="103" s="1"/>
  <c r="E236" i="102"/>
  <c r="G236" i="102" s="1"/>
  <c r="J236" i="102" s="1"/>
  <c r="G252" i="104"/>
  <c r="J252" i="104" s="1"/>
  <c r="E252" i="105" s="1"/>
  <c r="E230" i="104"/>
  <c r="G230" i="104" s="1"/>
  <c r="J230" i="104" s="1"/>
  <c r="E98" i="104"/>
  <c r="G98" i="104" s="1"/>
  <c r="J98" i="104" s="1"/>
  <c r="E99" i="104"/>
  <c r="G99" i="104" s="1"/>
  <c r="J99" i="104" s="1"/>
  <c r="E15" i="101"/>
  <c r="G15" i="101" s="1"/>
  <c r="J15" i="101" s="1"/>
  <c r="E112" i="106"/>
  <c r="G112" i="106" s="1"/>
  <c r="J112" i="106" s="1"/>
  <c r="E112" i="107" s="1"/>
  <c r="G112" i="107" s="1"/>
  <c r="J112" i="107" s="1"/>
  <c r="E121" i="104"/>
  <c r="G121" i="104" s="1"/>
  <c r="J121" i="104" s="1"/>
  <c r="G246" i="102"/>
  <c r="J246" i="102" s="1"/>
  <c r="E246" i="103" s="1"/>
  <c r="E238" i="102"/>
  <c r="G238" i="102" s="1"/>
  <c r="J238" i="102" s="1"/>
  <c r="E23" i="104"/>
  <c r="G23" i="104" s="1"/>
  <c r="J23" i="104" s="1"/>
  <c r="G102" i="100"/>
  <c r="J102" i="100" s="1"/>
  <c r="E102" i="101" s="1"/>
  <c r="E103" i="100"/>
  <c r="G103" i="100" s="1"/>
  <c r="J103" i="100" s="1"/>
  <c r="E184" i="104"/>
  <c r="G184" i="104" s="1"/>
  <c r="J184" i="104" s="1"/>
  <c r="G174" i="100"/>
  <c r="J174" i="100" s="1"/>
  <c r="E174" i="101" s="1"/>
  <c r="E173" i="100"/>
  <c r="G173" i="100" s="1"/>
  <c r="J173" i="100" s="1"/>
  <c r="G249" i="105"/>
  <c r="J249" i="105" s="1"/>
  <c r="E241" i="105"/>
  <c r="G241" i="105" s="1"/>
  <c r="J241" i="105" s="1"/>
  <c r="G243" i="103"/>
  <c r="J243" i="103" s="1"/>
  <c r="E235" i="103"/>
  <c r="G235" i="103" s="1"/>
  <c r="J235" i="103" s="1"/>
  <c r="G88" i="102"/>
  <c r="J88" i="102" s="1"/>
  <c r="E88" i="103" s="1"/>
  <c r="G87" i="102"/>
  <c r="J87" i="102" s="1"/>
  <c r="G86" i="104"/>
  <c r="J86" i="104" s="1"/>
  <c r="E86" i="105" s="1"/>
  <c r="G253" i="100"/>
  <c r="J253" i="100" s="1"/>
  <c r="G227" i="104"/>
  <c r="J227" i="104" s="1"/>
  <c r="E227" i="105" s="1"/>
  <c r="G224" i="105"/>
  <c r="J224" i="105" s="1"/>
  <c r="E224" i="106" s="1"/>
  <c r="G225" i="105"/>
  <c r="J225" i="105" s="1"/>
  <c r="E225" i="106" s="1"/>
  <c r="G247" i="105"/>
  <c r="J247" i="105" s="1"/>
  <c r="G234" i="100"/>
  <c r="J234" i="100" s="1"/>
  <c r="G228" i="102"/>
  <c r="J228" i="102" s="1"/>
  <c r="E228" i="103" s="1"/>
  <c r="G76" i="98"/>
  <c r="J76" i="98" s="1"/>
  <c r="E76" i="99" s="1"/>
  <c r="G5" i="87"/>
  <c r="J5" i="87" s="1"/>
  <c r="G124" i="79"/>
  <c r="J124" i="79" s="1"/>
  <c r="G131" i="98"/>
  <c r="J131" i="98" s="1"/>
  <c r="E131" i="99" s="1"/>
  <c r="G134" i="98"/>
  <c r="J134" i="98" s="1"/>
  <c r="E134" i="99" s="1"/>
  <c r="G248" i="100"/>
  <c r="J248" i="100" s="1"/>
  <c r="G82" i="100"/>
  <c r="J82" i="100" s="1"/>
  <c r="E82" i="101" s="1"/>
  <c r="G254" i="100"/>
  <c r="J254" i="100" s="1"/>
  <c r="G200" i="83"/>
  <c r="J200" i="83" s="1"/>
  <c r="E200" i="84" s="1"/>
  <c r="G201" i="83"/>
  <c r="J201" i="83" s="1"/>
  <c r="E201" i="84" s="1"/>
  <c r="G216" i="83"/>
  <c r="J216" i="83" s="1"/>
  <c r="E216" i="84" s="1"/>
  <c r="G218" i="83"/>
  <c r="J218" i="83" s="1"/>
  <c r="E218" i="84" s="1"/>
  <c r="G207" i="102"/>
  <c r="J207" i="102" s="1"/>
  <c r="E207" i="103" s="1"/>
  <c r="G199" i="83"/>
  <c r="J199" i="83" s="1"/>
  <c r="E199" i="84" s="1"/>
  <c r="G217" i="83"/>
  <c r="J217" i="83" s="1"/>
  <c r="E217" i="84" s="1"/>
  <c r="G186" i="102"/>
  <c r="J186" i="102" s="1"/>
  <c r="E186" i="103" s="1"/>
  <c r="G189" i="102"/>
  <c r="J189" i="102" s="1"/>
  <c r="E189" i="103" s="1"/>
  <c r="G233" i="102"/>
  <c r="J233" i="102" s="1"/>
  <c r="E233" i="103" s="1"/>
  <c r="G188" i="102"/>
  <c r="J188" i="102" s="1"/>
  <c r="E188" i="103" s="1"/>
  <c r="G255" i="102"/>
  <c r="J255" i="102" s="1"/>
  <c r="G104" i="102"/>
  <c r="J104" i="102" s="1"/>
  <c r="E104" i="103" s="1"/>
  <c r="G258" i="102"/>
  <c r="J258" i="102" s="1"/>
  <c r="G187" i="102"/>
  <c r="J187" i="102" s="1"/>
  <c r="E187" i="103" s="1"/>
  <c r="G256" i="102"/>
  <c r="J256" i="102" s="1"/>
  <c r="G105" i="102"/>
  <c r="J105" i="102" s="1"/>
  <c r="E105" i="103" s="1"/>
  <c r="G191" i="102"/>
  <c r="J191" i="102" s="1"/>
  <c r="E191" i="103" s="1"/>
  <c r="G190" i="102"/>
  <c r="J190" i="102" s="1"/>
  <c r="E190" i="103" s="1"/>
  <c r="G133" i="100"/>
  <c r="J133" i="100" s="1"/>
  <c r="E133" i="101" s="1"/>
  <c r="G136" i="100"/>
  <c r="J136" i="100" s="1"/>
  <c r="E136" i="101" s="1"/>
  <c r="G132" i="101"/>
  <c r="J132" i="101" s="1"/>
  <c r="E132" i="102" s="1"/>
  <c r="G135" i="101"/>
  <c r="J135" i="101" s="1"/>
  <c r="E135" i="102" s="1"/>
  <c r="E30" i="104" l="1"/>
  <c r="G30" i="104" s="1"/>
  <c r="J30" i="104" s="1"/>
  <c r="E29" i="104"/>
  <c r="G29" i="104" s="1"/>
  <c r="J29" i="104" s="1"/>
  <c r="E28" i="104"/>
  <c r="G28" i="104" s="1"/>
  <c r="J28" i="104" s="1"/>
  <c r="E120" i="105"/>
  <c r="G120" i="105" s="1"/>
  <c r="J120" i="105" s="1"/>
  <c r="E140" i="105"/>
  <c r="G140" i="105" s="1"/>
  <c r="J140" i="105" s="1"/>
  <c r="E40" i="104"/>
  <c r="G40" i="104" s="1"/>
  <c r="J40" i="104" s="1"/>
  <c r="E100" i="105"/>
  <c r="G100" i="105" s="1"/>
  <c r="J100" i="105" s="1"/>
  <c r="E47" i="105"/>
  <c r="G47" i="105" s="1"/>
  <c r="J47" i="105" s="1"/>
  <c r="E165" i="104"/>
  <c r="G165" i="104" s="1"/>
  <c r="J165" i="104" s="1"/>
  <c r="E48" i="104"/>
  <c r="G48" i="104" s="1"/>
  <c r="J48" i="104" s="1"/>
  <c r="E96" i="104"/>
  <c r="G96" i="104" s="1"/>
  <c r="J96" i="104" s="1"/>
  <c r="E95" i="105"/>
  <c r="G95" i="105" s="1"/>
  <c r="J95" i="105" s="1"/>
  <c r="E15" i="102"/>
  <c r="G15" i="102" s="1"/>
  <c r="J15" i="102" s="1"/>
  <c r="E65" i="105"/>
  <c r="G65" i="105" s="1"/>
  <c r="J65" i="105" s="1"/>
  <c r="G58" i="104"/>
  <c r="J58" i="104" s="1"/>
  <c r="E81" i="105"/>
  <c r="G81" i="105" s="1"/>
  <c r="J81" i="105" s="1"/>
  <c r="G56" i="104"/>
  <c r="J56" i="104" s="1"/>
  <c r="E220" i="105"/>
  <c r="G220" i="105" s="1"/>
  <c r="J220" i="105" s="1"/>
  <c r="E180" i="105"/>
  <c r="G180" i="105" s="1"/>
  <c r="J180" i="105" s="1"/>
  <c r="G59" i="104"/>
  <c r="J59" i="104" s="1"/>
  <c r="E26" i="105"/>
  <c r="G26" i="105" s="1"/>
  <c r="J26" i="105" s="1"/>
  <c r="E163" i="105"/>
  <c r="G163" i="105" s="1"/>
  <c r="J163" i="105" s="1"/>
  <c r="E176" i="105"/>
  <c r="G176" i="105" s="1"/>
  <c r="J176" i="105" s="1"/>
  <c r="E168" i="105"/>
  <c r="G168" i="105" s="1"/>
  <c r="J168" i="105" s="1"/>
  <c r="E8" i="102"/>
  <c r="G8" i="102" s="1"/>
  <c r="J8" i="102" s="1"/>
  <c r="E67" i="105"/>
  <c r="G67" i="105" s="1"/>
  <c r="J67" i="105" s="1"/>
  <c r="E66" i="105"/>
  <c r="G66" i="105" s="1"/>
  <c r="J66" i="105" s="1"/>
  <c r="E68" i="105"/>
  <c r="G68" i="105" s="1"/>
  <c r="J68" i="105" s="1"/>
  <c r="E74" i="105"/>
  <c r="G74" i="105" s="1"/>
  <c r="J74" i="105" s="1"/>
  <c r="E80" i="105"/>
  <c r="G80" i="105" s="1"/>
  <c r="J80" i="105" s="1"/>
  <c r="E52" i="104"/>
  <c r="G52" i="104" s="1"/>
  <c r="J52" i="104" s="1"/>
  <c r="E160" i="105"/>
  <c r="G160" i="105" s="1"/>
  <c r="J160" i="105" s="1"/>
  <c r="E118" i="105"/>
  <c r="G118" i="105" s="1"/>
  <c r="J118" i="105" s="1"/>
  <c r="E158" i="105"/>
  <c r="G158" i="105" s="1"/>
  <c r="J158" i="105" s="1"/>
  <c r="E17" i="102"/>
  <c r="G17" i="102" s="1"/>
  <c r="J17" i="102" s="1"/>
  <c r="E33" i="104"/>
  <c r="G33" i="104" s="1"/>
  <c r="J33" i="104" s="1"/>
  <c r="E36" i="104"/>
  <c r="G36" i="104" s="1"/>
  <c r="J36" i="104" s="1"/>
  <c r="E16" i="102"/>
  <c r="G16" i="102" s="1"/>
  <c r="J16" i="102" s="1"/>
  <c r="E164" i="105"/>
  <c r="G164" i="105" s="1"/>
  <c r="J164" i="105" s="1"/>
  <c r="E27" i="104"/>
  <c r="G27" i="104" s="1"/>
  <c r="J27" i="104" s="1"/>
  <c r="E13" i="102"/>
  <c r="G13" i="102" s="1"/>
  <c r="J13" i="102" s="1"/>
  <c r="E166" i="105"/>
  <c r="G166" i="105" s="1"/>
  <c r="J166" i="105" s="1"/>
  <c r="E62" i="105"/>
  <c r="G62" i="105" s="1"/>
  <c r="J62" i="105" s="1"/>
  <c r="E92" i="105"/>
  <c r="G92" i="105" s="1"/>
  <c r="J92" i="105" s="1"/>
  <c r="E139" i="105"/>
  <c r="G139" i="105" s="1"/>
  <c r="J139" i="105" s="1"/>
  <c r="E185" i="105"/>
  <c r="G185" i="105" s="1"/>
  <c r="J185" i="105" s="1"/>
  <c r="E44" i="104"/>
  <c r="G44" i="104" s="1"/>
  <c r="J44" i="104" s="1"/>
  <c r="G249" i="106"/>
  <c r="J249" i="106" s="1"/>
  <c r="E241" i="106"/>
  <c r="G241" i="106" s="1"/>
  <c r="J241" i="106" s="1"/>
  <c r="E170" i="105"/>
  <c r="G170" i="105" s="1"/>
  <c r="J170" i="105" s="1"/>
  <c r="E138" i="105"/>
  <c r="G138" i="105" s="1"/>
  <c r="J138" i="105" s="1"/>
  <c r="E89" i="105"/>
  <c r="G89" i="105" s="1"/>
  <c r="J89" i="105" s="1"/>
  <c r="E143" i="105"/>
  <c r="G143" i="105" s="1"/>
  <c r="J143" i="105" s="1"/>
  <c r="E91" i="105"/>
  <c r="G91" i="105" s="1"/>
  <c r="J91" i="105" s="1"/>
  <c r="E93" i="105"/>
  <c r="G93" i="105" s="1"/>
  <c r="J93" i="105" s="1"/>
  <c r="E57" i="104"/>
  <c r="G57" i="104" s="1"/>
  <c r="J57" i="104" s="1"/>
  <c r="E167" i="105"/>
  <c r="G167" i="105" s="1"/>
  <c r="J167" i="105" s="1"/>
  <c r="E171" i="105"/>
  <c r="G171" i="105" s="1"/>
  <c r="J171" i="105" s="1"/>
  <c r="E42" i="104"/>
  <c r="G42" i="104" s="1"/>
  <c r="E34" i="104"/>
  <c r="G34" i="104" s="1"/>
  <c r="J34" i="104" s="1"/>
  <c r="E85" i="105"/>
  <c r="G85" i="105" s="1"/>
  <c r="J85" i="105" s="1"/>
  <c r="E144" i="105"/>
  <c r="G144" i="105" s="1"/>
  <c r="J144" i="105" s="1"/>
  <c r="E49" i="104"/>
  <c r="G49" i="104" s="1"/>
  <c r="J49" i="104" s="1"/>
  <c r="E79" i="105"/>
  <c r="G79" i="105" s="1"/>
  <c r="J79" i="105" s="1"/>
  <c r="E146" i="105"/>
  <c r="G146" i="105" s="1"/>
  <c r="J146" i="105" s="1"/>
  <c r="E145" i="105"/>
  <c r="G145" i="105" s="1"/>
  <c r="J145" i="105" s="1"/>
  <c r="E192" i="105"/>
  <c r="G192" i="105" s="1"/>
  <c r="J192" i="105" s="1"/>
  <c r="E72" i="105"/>
  <c r="G72" i="105" s="1"/>
  <c r="J72" i="105" s="1"/>
  <c r="E215" i="105"/>
  <c r="G215" i="105" s="1"/>
  <c r="J215" i="105" s="1"/>
  <c r="E21" i="105"/>
  <c r="G21" i="105" s="1"/>
  <c r="J21" i="105" s="1"/>
  <c r="E119" i="104"/>
  <c r="G119" i="104" s="1"/>
  <c r="J119" i="104" s="1"/>
  <c r="E18" i="101"/>
  <c r="G18" i="101" s="1"/>
  <c r="J18" i="101" s="1"/>
  <c r="E32" i="104"/>
  <c r="G32" i="104" s="1"/>
  <c r="J32" i="104" s="1"/>
  <c r="E14" i="102"/>
  <c r="G14" i="102" s="1"/>
  <c r="J14" i="102" s="1"/>
  <c r="E41" i="104"/>
  <c r="G41" i="104" s="1"/>
  <c r="J41" i="104" s="1"/>
  <c r="E77" i="105"/>
  <c r="G77" i="105" s="1"/>
  <c r="J77" i="105" s="1"/>
  <c r="E130" i="105"/>
  <c r="G130" i="105" s="1"/>
  <c r="J130" i="105" s="1"/>
  <c r="E221" i="104"/>
  <c r="G221" i="104" s="1"/>
  <c r="J221" i="104" s="1"/>
  <c r="E6" i="102"/>
  <c r="G6" i="102" s="1"/>
  <c r="J6" i="102" s="1"/>
  <c r="E31" i="104"/>
  <c r="G31" i="104" s="1"/>
  <c r="J31" i="104" s="1"/>
  <c r="G55" i="104"/>
  <c r="J55" i="104" s="1"/>
  <c r="E106" i="105"/>
  <c r="G106" i="105" s="1"/>
  <c r="J106" i="105" s="1"/>
  <c r="E23" i="105"/>
  <c r="G23" i="105" s="1"/>
  <c r="J23" i="105" s="1"/>
  <c r="E90" i="105"/>
  <c r="G90" i="105" s="1"/>
  <c r="J90" i="105" s="1"/>
  <c r="E183" i="105"/>
  <c r="G183" i="105" s="1"/>
  <c r="J183" i="105" s="1"/>
  <c r="E69" i="105"/>
  <c r="G69" i="105" s="1"/>
  <c r="J69" i="105" s="1"/>
  <c r="E51" i="104"/>
  <c r="G51" i="104" s="1"/>
  <c r="J51" i="104" s="1"/>
  <c r="E78" i="105"/>
  <c r="G78" i="105" s="1"/>
  <c r="J78" i="105" s="1"/>
  <c r="E123" i="105"/>
  <c r="G123" i="105" s="1"/>
  <c r="J123" i="105" s="1"/>
  <c r="E101" i="105"/>
  <c r="G101" i="105" s="1"/>
  <c r="J101" i="105" s="1"/>
  <c r="E172" i="105"/>
  <c r="G172" i="105" s="1"/>
  <c r="J172" i="105" s="1"/>
  <c r="E64" i="105"/>
  <c r="G64" i="105" s="1"/>
  <c r="J64" i="105" s="1"/>
  <c r="E38" i="104"/>
  <c r="G38" i="104" s="1"/>
  <c r="J38" i="104" s="1"/>
  <c r="E223" i="105"/>
  <c r="G223" i="105" s="1"/>
  <c r="J223" i="105" s="1"/>
  <c r="E7" i="102"/>
  <c r="G7" i="102" s="1"/>
  <c r="J7" i="102" s="1"/>
  <c r="G88" i="103"/>
  <c r="J88" i="103" s="1"/>
  <c r="E88" i="104" s="1"/>
  <c r="E87" i="103"/>
  <c r="G87" i="103" s="1"/>
  <c r="J87" i="103" s="1"/>
  <c r="E99" i="105"/>
  <c r="G99" i="105" s="1"/>
  <c r="J99" i="105" s="1"/>
  <c r="E54" i="104"/>
  <c r="G54" i="104" s="1"/>
  <c r="J54" i="104" s="1"/>
  <c r="G174" i="101"/>
  <c r="J174" i="101" s="1"/>
  <c r="E174" i="102" s="1"/>
  <c r="E173" i="101"/>
  <c r="G173" i="101" s="1"/>
  <c r="J173" i="101" s="1"/>
  <c r="G102" i="101"/>
  <c r="J102" i="101" s="1"/>
  <c r="E102" i="102" s="1"/>
  <c r="E103" i="101"/>
  <c r="G103" i="101" s="1"/>
  <c r="J103" i="101" s="1"/>
  <c r="E235" i="104"/>
  <c r="G235" i="104" s="1"/>
  <c r="J235" i="104" s="1"/>
  <c r="E184" i="105"/>
  <c r="G184" i="105" s="1"/>
  <c r="J184" i="105" s="1"/>
  <c r="E121" i="105"/>
  <c r="G121" i="105" s="1"/>
  <c r="J121" i="105" s="1"/>
  <c r="E98" i="105"/>
  <c r="G98" i="105" s="1"/>
  <c r="J98" i="105" s="1"/>
  <c r="G252" i="105"/>
  <c r="J252" i="105" s="1"/>
  <c r="E230" i="105"/>
  <c r="G230" i="105" s="1"/>
  <c r="J230" i="105" s="1"/>
  <c r="G244" i="103"/>
  <c r="J244" i="103" s="1"/>
  <c r="E244" i="104" s="1"/>
  <c r="E236" i="103"/>
  <c r="G236" i="103" s="1"/>
  <c r="J236" i="103" s="1"/>
  <c r="G251" i="104"/>
  <c r="J251" i="104" s="1"/>
  <c r="E251" i="105" s="1"/>
  <c r="E243" i="104"/>
  <c r="G243" i="104" s="1"/>
  <c r="J243" i="104" s="1"/>
  <c r="E214" i="103"/>
  <c r="G214" i="103" s="1"/>
  <c r="J214" i="103" s="1"/>
  <c r="G250" i="101"/>
  <c r="J250" i="101" s="1"/>
  <c r="E250" i="102" s="1"/>
  <c r="E242" i="101"/>
  <c r="G242" i="101" s="1"/>
  <c r="J242" i="101" s="1"/>
  <c r="E25" i="105"/>
  <c r="G25" i="105" s="1"/>
  <c r="J25" i="105" s="1"/>
  <c r="E46" i="104"/>
  <c r="G46" i="104" s="1"/>
  <c r="J46" i="104" s="1"/>
  <c r="E24" i="105"/>
  <c r="G24" i="105" s="1"/>
  <c r="J24" i="105" s="1"/>
  <c r="E43" i="104"/>
  <c r="G43" i="104" s="1"/>
  <c r="J43" i="104" s="1"/>
  <c r="E19" i="105"/>
  <c r="G19" i="105" s="1"/>
  <c r="J19" i="105" s="1"/>
  <c r="E161" i="104"/>
  <c r="G161" i="104" s="1"/>
  <c r="J161" i="104" s="1"/>
  <c r="E222" i="105"/>
  <c r="G222" i="105" s="1"/>
  <c r="J222" i="105" s="1"/>
  <c r="E37" i="104"/>
  <c r="G37" i="104" s="1"/>
  <c r="J37" i="104" s="1"/>
  <c r="E22" i="105"/>
  <c r="G22" i="105" s="1"/>
  <c r="J22" i="105" s="1"/>
  <c r="E179" i="105"/>
  <c r="G179" i="105" s="1"/>
  <c r="J179" i="105" s="1"/>
  <c r="E137" i="105"/>
  <c r="G137" i="105" s="1"/>
  <c r="J137" i="105" s="1"/>
  <c r="E122" i="104"/>
  <c r="G122" i="104" s="1"/>
  <c r="J122" i="104" s="1"/>
  <c r="E159" i="105"/>
  <c r="G159" i="105" s="1"/>
  <c r="J159" i="105" s="1"/>
  <c r="E50" i="104"/>
  <c r="G50" i="104" s="1"/>
  <c r="J50" i="104" s="1"/>
  <c r="E162" i="105"/>
  <c r="G162" i="105" s="1"/>
  <c r="J162" i="105" s="1"/>
  <c r="E61" i="105"/>
  <c r="G61" i="105" s="1"/>
  <c r="J61" i="105" s="1"/>
  <c r="E234" i="101"/>
  <c r="G234" i="101" s="1"/>
  <c r="J234" i="101" s="1"/>
  <c r="E141" i="105"/>
  <c r="G141" i="105" s="1"/>
  <c r="J141" i="105" s="1"/>
  <c r="E142" i="105"/>
  <c r="G142" i="105" s="1"/>
  <c r="J142" i="105" s="1"/>
  <c r="E154" i="105"/>
  <c r="G154" i="105" s="1"/>
  <c r="J154" i="105" s="1"/>
  <c r="E53" i="105"/>
  <c r="G53" i="105" s="1"/>
  <c r="J53" i="105" s="1"/>
  <c r="G246" i="103"/>
  <c r="J246" i="103" s="1"/>
  <c r="E238" i="103"/>
  <c r="G238" i="103" s="1"/>
  <c r="J238" i="103" s="1"/>
  <c r="E5" i="89"/>
  <c r="G86" i="105"/>
  <c r="J86" i="105" s="1"/>
  <c r="E86" i="106" s="1"/>
  <c r="G253" i="101"/>
  <c r="J253" i="101" s="1"/>
  <c r="G225" i="106"/>
  <c r="J225" i="106" s="1"/>
  <c r="E225" i="107" s="1"/>
  <c r="G247" i="106"/>
  <c r="J247" i="106" s="1"/>
  <c r="E247" i="107" s="1"/>
  <c r="G224" i="106"/>
  <c r="J224" i="106" s="1"/>
  <c r="E224" i="107" s="1"/>
  <c r="G228" i="103"/>
  <c r="J228" i="103" s="1"/>
  <c r="E228" i="104" s="1"/>
  <c r="G227" i="105"/>
  <c r="J227" i="105" s="1"/>
  <c r="E227" i="106" s="1"/>
  <c r="G76" i="99"/>
  <c r="J76" i="99" s="1"/>
  <c r="G5" i="89"/>
  <c r="J5" i="89" s="1"/>
  <c r="G124" i="80"/>
  <c r="J124" i="80" s="1"/>
  <c r="G124" i="81" s="1"/>
  <c r="J124" i="81" s="1"/>
  <c r="G124" i="82" s="1"/>
  <c r="J124" i="82" s="1"/>
  <c r="G254" i="101"/>
  <c r="J254" i="101" s="1"/>
  <c r="G248" i="101"/>
  <c r="J248" i="101" s="1"/>
  <c r="E248" i="102" s="1"/>
  <c r="G82" i="101"/>
  <c r="J82" i="101" s="1"/>
  <c r="E82" i="102" s="1"/>
  <c r="G131" i="99"/>
  <c r="J131" i="99" s="1"/>
  <c r="E131" i="100" s="1"/>
  <c r="G134" i="99"/>
  <c r="J134" i="99" s="1"/>
  <c r="E134" i="100" s="1"/>
  <c r="G219" i="84"/>
  <c r="J219" i="84" s="1"/>
  <c r="E219" i="85" s="1"/>
  <c r="G186" i="103"/>
  <c r="J186" i="103" s="1"/>
  <c r="E186" i="104" s="1"/>
  <c r="G189" i="103"/>
  <c r="J189" i="103" s="1"/>
  <c r="E189" i="104" s="1"/>
  <c r="G207" i="103"/>
  <c r="J207" i="103" s="1"/>
  <c r="E207" i="104" s="1"/>
  <c r="G188" i="103"/>
  <c r="J188" i="103" s="1"/>
  <c r="E188" i="104" s="1"/>
  <c r="G104" i="103"/>
  <c r="J104" i="103" s="1"/>
  <c r="E104" i="104" s="1"/>
  <c r="G255" i="103"/>
  <c r="J255" i="103" s="1"/>
  <c r="G187" i="103"/>
  <c r="J187" i="103" s="1"/>
  <c r="E187" i="104" s="1"/>
  <c r="G258" i="103"/>
  <c r="J258" i="103" s="1"/>
  <c r="G105" i="103"/>
  <c r="J105" i="103" s="1"/>
  <c r="E105" i="104" s="1"/>
  <c r="G256" i="103"/>
  <c r="J256" i="103" s="1"/>
  <c r="G233" i="103"/>
  <c r="J233" i="103" s="1"/>
  <c r="E233" i="104" s="1"/>
  <c r="G190" i="103"/>
  <c r="J190" i="103" s="1"/>
  <c r="E190" i="104" s="1"/>
  <c r="G191" i="103"/>
  <c r="J191" i="103" s="1"/>
  <c r="E191" i="104" s="1"/>
  <c r="G132" i="102"/>
  <c r="J132" i="102" s="1"/>
  <c r="E132" i="103" s="1"/>
  <c r="G135" i="102"/>
  <c r="J135" i="102" s="1"/>
  <c r="E135" i="103" s="1"/>
  <c r="G133" i="101"/>
  <c r="J133" i="101" s="1"/>
  <c r="E133" i="102" s="1"/>
  <c r="G136" i="101"/>
  <c r="J136" i="101" s="1"/>
  <c r="E136" i="102" s="1"/>
  <c r="E23" i="106" l="1"/>
  <c r="G23" i="106" s="1"/>
  <c r="J23" i="106" s="1"/>
  <c r="E23" i="107" s="1"/>
  <c r="G23" i="107" s="1"/>
  <c r="J23" i="107" s="1"/>
  <c r="E192" i="106"/>
  <c r="G192" i="106" s="1"/>
  <c r="J192" i="106" s="1"/>
  <c r="E192" i="107" s="1"/>
  <c r="G192" i="107" s="1"/>
  <c r="J192" i="107" s="1"/>
  <c r="E138" i="106"/>
  <c r="G138" i="106" s="1"/>
  <c r="J138" i="106" s="1"/>
  <c r="E138" i="107" s="1"/>
  <c r="G138" i="107" s="1"/>
  <c r="J138" i="107" s="1"/>
  <c r="E158" i="106"/>
  <c r="G158" i="106" s="1"/>
  <c r="J158" i="106" s="1"/>
  <c r="E158" i="107" s="1"/>
  <c r="G158" i="107" s="1"/>
  <c r="J158" i="107" s="1"/>
  <c r="E220" i="106"/>
  <c r="G220" i="106" s="1"/>
  <c r="J220" i="106" s="1"/>
  <c r="E220" i="107" s="1"/>
  <c r="G220" i="107" s="1"/>
  <c r="J220" i="107" s="1"/>
  <c r="E100" i="106"/>
  <c r="G100" i="106" s="1"/>
  <c r="J100" i="106" s="1"/>
  <c r="E100" i="107" s="1"/>
  <c r="G100" i="107" s="1"/>
  <c r="J100" i="107" s="1"/>
  <c r="E78" i="106"/>
  <c r="G78" i="106" s="1"/>
  <c r="J78" i="106" s="1"/>
  <c r="E78" i="107" s="1"/>
  <c r="G78" i="107" s="1"/>
  <c r="J78" i="107" s="1"/>
  <c r="E18" i="102"/>
  <c r="G18" i="102" s="1"/>
  <c r="J18" i="102" s="1"/>
  <c r="E57" i="105"/>
  <c r="G57" i="105" s="1"/>
  <c r="J57" i="105" s="1"/>
  <c r="E164" i="106"/>
  <c r="G164" i="106" s="1"/>
  <c r="J164" i="106" s="1"/>
  <c r="E164" i="107" s="1"/>
  <c r="G164" i="107" s="1"/>
  <c r="J164" i="107" s="1"/>
  <c r="E176" i="106"/>
  <c r="G176" i="106" s="1"/>
  <c r="J176" i="106" s="1"/>
  <c r="E176" i="107" s="1"/>
  <c r="G176" i="107" s="1"/>
  <c r="J176" i="107" s="1"/>
  <c r="E40" i="105"/>
  <c r="G40" i="105" s="1"/>
  <c r="J40" i="105" s="1"/>
  <c r="E141" i="106"/>
  <c r="G141" i="106" s="1"/>
  <c r="J141" i="106" s="1"/>
  <c r="E141" i="107" s="1"/>
  <c r="G141" i="107" s="1"/>
  <c r="J141" i="107" s="1"/>
  <c r="E51" i="105"/>
  <c r="G51" i="105" s="1"/>
  <c r="J51" i="105" s="1"/>
  <c r="E119" i="105"/>
  <c r="G119" i="105" s="1"/>
  <c r="J119" i="105" s="1"/>
  <c r="E93" i="106"/>
  <c r="G93" i="106" s="1"/>
  <c r="J93" i="106" s="1"/>
  <c r="E93" i="107" s="1"/>
  <c r="G93" i="107" s="1"/>
  <c r="J93" i="107" s="1"/>
  <c r="E16" i="103"/>
  <c r="G16" i="103" s="1"/>
  <c r="J16" i="103" s="1"/>
  <c r="E163" i="106"/>
  <c r="G163" i="106" s="1"/>
  <c r="J163" i="106" s="1"/>
  <c r="E163" i="107" s="1"/>
  <c r="G163" i="107" s="1"/>
  <c r="J163" i="107" s="1"/>
  <c r="E140" i="106"/>
  <c r="G140" i="106" s="1"/>
  <c r="J140" i="106" s="1"/>
  <c r="E140" i="107" s="1"/>
  <c r="G140" i="107" s="1"/>
  <c r="J140" i="107" s="1"/>
  <c r="E50" i="105"/>
  <c r="G50" i="105" s="1"/>
  <c r="J50" i="105" s="1"/>
  <c r="E46" i="105"/>
  <c r="G46" i="105" s="1"/>
  <c r="J46" i="105" s="1"/>
  <c r="E222" i="106"/>
  <c r="G222" i="106" s="1"/>
  <c r="J222" i="106" s="1"/>
  <c r="E222" i="107" s="1"/>
  <c r="G222" i="107" s="1"/>
  <c r="J222" i="107" s="1"/>
  <c r="E64" i="106"/>
  <c r="G64" i="106" s="1"/>
  <c r="J64" i="106" s="1"/>
  <c r="E64" i="107" s="1"/>
  <c r="G64" i="107" s="1"/>
  <c r="J64" i="107" s="1"/>
  <c r="E77" i="106"/>
  <c r="G77" i="106" s="1"/>
  <c r="J77" i="106" s="1"/>
  <c r="E77" i="107" s="1"/>
  <c r="G77" i="107" s="1"/>
  <c r="J77" i="107" s="1"/>
  <c r="E34" i="105"/>
  <c r="G34" i="105" s="1"/>
  <c r="J34" i="105" s="1"/>
  <c r="E62" i="106"/>
  <c r="G62" i="106" s="1"/>
  <c r="J62" i="106" s="1"/>
  <c r="E62" i="107" s="1"/>
  <c r="G62" i="107" s="1"/>
  <c r="J62" i="107" s="1"/>
  <c r="E66" i="106"/>
  <c r="G66" i="106" s="1"/>
  <c r="J66" i="106" s="1"/>
  <c r="E66" i="107" s="1"/>
  <c r="G66" i="107" s="1"/>
  <c r="J66" i="107" s="1"/>
  <c r="E96" i="105"/>
  <c r="G96" i="105" s="1"/>
  <c r="J96" i="105" s="1"/>
  <c r="E24" i="106"/>
  <c r="G24" i="106" s="1"/>
  <c r="J24" i="106" s="1"/>
  <c r="E24" i="107" s="1"/>
  <c r="G24" i="107" s="1"/>
  <c r="J24" i="107" s="1"/>
  <c r="E161" i="105"/>
  <c r="G161" i="105" s="1"/>
  <c r="J161" i="105" s="1"/>
  <c r="E172" i="106"/>
  <c r="G172" i="106" s="1"/>
  <c r="J172" i="106" s="1"/>
  <c r="E172" i="107" s="1"/>
  <c r="G172" i="107" s="1"/>
  <c r="J172" i="107" s="1"/>
  <c r="E41" i="105"/>
  <c r="G41" i="105" s="1"/>
  <c r="J41" i="105" s="1"/>
  <c r="E42" i="105"/>
  <c r="G42" i="105" s="1"/>
  <c r="J42" i="105" s="1"/>
  <c r="E166" i="106"/>
  <c r="G166" i="106" s="1"/>
  <c r="J166" i="106" s="1"/>
  <c r="E166" i="107" s="1"/>
  <c r="G166" i="107" s="1"/>
  <c r="J166" i="107" s="1"/>
  <c r="E67" i="106"/>
  <c r="G67" i="106" s="1"/>
  <c r="J67" i="106" s="1"/>
  <c r="E67" i="107" s="1"/>
  <c r="G67" i="107" s="1"/>
  <c r="J67" i="107" s="1"/>
  <c r="E48" i="105"/>
  <c r="G48" i="105" s="1"/>
  <c r="J48" i="105" s="1"/>
  <c r="E142" i="106"/>
  <c r="G142" i="106" s="1"/>
  <c r="J142" i="106" s="1"/>
  <c r="E142" i="107" s="1"/>
  <c r="G142" i="107" s="1"/>
  <c r="J142" i="107" s="1"/>
  <c r="E137" i="106"/>
  <c r="G137" i="106" s="1"/>
  <c r="J137" i="106" s="1"/>
  <c r="E137" i="107" s="1"/>
  <c r="G137" i="107" s="1"/>
  <c r="J137" i="107" s="1"/>
  <c r="E31" i="105"/>
  <c r="G31" i="105" s="1"/>
  <c r="J31" i="105" s="1"/>
  <c r="E79" i="106"/>
  <c r="G79" i="106" s="1"/>
  <c r="J79" i="106" s="1"/>
  <c r="E79" i="107" s="1"/>
  <c r="G79" i="107" s="1"/>
  <c r="J79" i="107" s="1"/>
  <c r="E44" i="105"/>
  <c r="G44" i="105" s="1"/>
  <c r="J44" i="105" s="1"/>
  <c r="E52" i="105"/>
  <c r="G52" i="105" s="1"/>
  <c r="J52" i="105" s="1"/>
  <c r="E58" i="105"/>
  <c r="G58" i="105" s="1"/>
  <c r="J58" i="105" s="1"/>
  <c r="E165" i="105"/>
  <c r="G165" i="105" s="1"/>
  <c r="J165" i="105" s="1"/>
  <c r="E28" i="105"/>
  <c r="G28" i="105" s="1"/>
  <c r="J28" i="105" s="1"/>
  <c r="E179" i="106"/>
  <c r="G179" i="106" s="1"/>
  <c r="J179" i="106" s="1"/>
  <c r="E179" i="107" s="1"/>
  <c r="G179" i="107" s="1"/>
  <c r="J179" i="107" s="1"/>
  <c r="E98" i="106"/>
  <c r="G98" i="106" s="1"/>
  <c r="J98" i="106" s="1"/>
  <c r="E98" i="107" s="1"/>
  <c r="G98" i="107" s="1"/>
  <c r="J98" i="107" s="1"/>
  <c r="E7" i="103"/>
  <c r="G7" i="103" s="1"/>
  <c r="J7" i="103" s="1"/>
  <c r="E6" i="103"/>
  <c r="G6" i="103" s="1"/>
  <c r="J6" i="103" s="1"/>
  <c r="E49" i="105"/>
  <c r="G49" i="105" s="1"/>
  <c r="J49" i="105" s="1"/>
  <c r="E185" i="106"/>
  <c r="G185" i="106" s="1"/>
  <c r="J185" i="106" s="1"/>
  <c r="E185" i="107" s="1"/>
  <c r="G185" i="107" s="1"/>
  <c r="J185" i="107" s="1"/>
  <c r="E80" i="106"/>
  <c r="G80" i="106" s="1"/>
  <c r="J80" i="106" s="1"/>
  <c r="E80" i="107" s="1"/>
  <c r="G80" i="107" s="1"/>
  <c r="J80" i="107" s="1"/>
  <c r="E65" i="106"/>
  <c r="G65" i="106" s="1"/>
  <c r="J65" i="106" s="1"/>
  <c r="E65" i="107" s="1"/>
  <c r="G65" i="107" s="1"/>
  <c r="J65" i="107" s="1"/>
  <c r="E29" i="105"/>
  <c r="G29" i="105" s="1"/>
  <c r="J29" i="105" s="1"/>
  <c r="E162" i="106"/>
  <c r="G162" i="106" s="1"/>
  <c r="J162" i="106" s="1"/>
  <c r="E162" i="107" s="1"/>
  <c r="G162" i="107" s="1"/>
  <c r="J162" i="107" s="1"/>
  <c r="E214" i="104"/>
  <c r="G214" i="104" s="1"/>
  <c r="J214" i="104" s="1"/>
  <c r="E121" i="106"/>
  <c r="G121" i="106" s="1"/>
  <c r="J121" i="106" s="1"/>
  <c r="E121" i="107" s="1"/>
  <c r="G121" i="107" s="1"/>
  <c r="J121" i="107" s="1"/>
  <c r="E90" i="106"/>
  <c r="G90" i="106" s="1"/>
  <c r="J90" i="106" s="1"/>
  <c r="E90" i="107" s="1"/>
  <c r="G90" i="107" s="1"/>
  <c r="J90" i="107" s="1"/>
  <c r="E72" i="106"/>
  <c r="G72" i="106" s="1"/>
  <c r="J72" i="106" s="1"/>
  <c r="E72" i="107" s="1"/>
  <c r="G72" i="107" s="1"/>
  <c r="J72" i="107" s="1"/>
  <c r="E89" i="106"/>
  <c r="G89" i="106" s="1"/>
  <c r="J89" i="106" s="1"/>
  <c r="E89" i="107" s="1"/>
  <c r="G89" i="107" s="1"/>
  <c r="J89" i="107" s="1"/>
  <c r="E17" i="103"/>
  <c r="G17" i="103" s="1"/>
  <c r="J17" i="103" s="1"/>
  <c r="E180" i="106"/>
  <c r="G180" i="106" s="1"/>
  <c r="J180" i="106" s="1"/>
  <c r="E180" i="107" s="1"/>
  <c r="G180" i="107" s="1"/>
  <c r="J180" i="107" s="1"/>
  <c r="E30" i="105"/>
  <c r="G30" i="105" s="1"/>
  <c r="J30" i="105" s="1"/>
  <c r="E234" i="102"/>
  <c r="G234" i="102" s="1"/>
  <c r="J234" i="102" s="1"/>
  <c r="E234" i="103" s="1"/>
  <c r="G234" i="103" s="1"/>
  <c r="J234" i="103" s="1"/>
  <c r="E234" i="104" s="1"/>
  <c r="G234" i="104" s="1"/>
  <c r="J234" i="104" s="1"/>
  <c r="E234" i="105" s="1"/>
  <c r="E22" i="106"/>
  <c r="G22" i="106" s="1"/>
  <c r="J22" i="106" s="1"/>
  <c r="E22" i="107" s="1"/>
  <c r="G22" i="107" s="1"/>
  <c r="J22" i="107" s="1"/>
  <c r="G249" i="107"/>
  <c r="J249" i="107" s="1"/>
  <c r="E241" i="107"/>
  <c r="G241" i="107" s="1"/>
  <c r="J241" i="107" s="1"/>
  <c r="G250" i="102"/>
  <c r="J250" i="102" s="1"/>
  <c r="E242" i="102"/>
  <c r="G242" i="102" s="1"/>
  <c r="J242" i="102" s="1"/>
  <c r="E235" i="105"/>
  <c r="G235" i="105" s="1"/>
  <c r="J235" i="105" s="1"/>
  <c r="G102" i="102"/>
  <c r="J102" i="102" s="1"/>
  <c r="E102" i="103" s="1"/>
  <c r="E103" i="102"/>
  <c r="G103" i="102" s="1"/>
  <c r="J103" i="102" s="1"/>
  <c r="E37" i="105"/>
  <c r="G37" i="105" s="1"/>
  <c r="J37" i="105" s="1"/>
  <c r="E183" i="106"/>
  <c r="G183" i="106" s="1"/>
  <c r="J183" i="106" s="1"/>
  <c r="E183" i="107" s="1"/>
  <c r="G183" i="107" s="1"/>
  <c r="J183" i="107" s="1"/>
  <c r="E130" i="106"/>
  <c r="G130" i="106" s="1"/>
  <c r="J130" i="106" s="1"/>
  <c r="E130" i="107" s="1"/>
  <c r="G130" i="107" s="1"/>
  <c r="J130" i="107" s="1"/>
  <c r="E32" i="105"/>
  <c r="G32" i="105" s="1"/>
  <c r="J32" i="105" s="1"/>
  <c r="E215" i="106"/>
  <c r="G215" i="106" s="1"/>
  <c r="J215" i="106" s="1"/>
  <c r="E215" i="107" s="1"/>
  <c r="G215" i="107" s="1"/>
  <c r="J215" i="107" s="1"/>
  <c r="E146" i="106"/>
  <c r="G146" i="106" s="1"/>
  <c r="J146" i="106" s="1"/>
  <c r="E146" i="107" s="1"/>
  <c r="G146" i="107" s="1"/>
  <c r="J146" i="107" s="1"/>
  <c r="E85" i="106"/>
  <c r="G85" i="106" s="1"/>
  <c r="J85" i="106" s="1"/>
  <c r="E85" i="107" s="1"/>
  <c r="G85" i="107" s="1"/>
  <c r="J85" i="107" s="1"/>
  <c r="E167" i="106"/>
  <c r="G167" i="106" s="1"/>
  <c r="J167" i="106" s="1"/>
  <c r="E167" i="107" s="1"/>
  <c r="G167" i="107" s="1"/>
  <c r="J167" i="107" s="1"/>
  <c r="E143" i="106"/>
  <c r="G143" i="106" s="1"/>
  <c r="J143" i="106" s="1"/>
  <c r="E143" i="107" s="1"/>
  <c r="G143" i="107" s="1"/>
  <c r="J143" i="107" s="1"/>
  <c r="E92" i="106"/>
  <c r="G92" i="106" s="1"/>
  <c r="J92" i="106" s="1"/>
  <c r="E92" i="107" s="1"/>
  <c r="G92" i="107" s="1"/>
  <c r="J92" i="107" s="1"/>
  <c r="E27" i="105"/>
  <c r="G27" i="105" s="1"/>
  <c r="J27" i="105" s="1"/>
  <c r="E33" i="105"/>
  <c r="G33" i="105" s="1"/>
  <c r="J33" i="105" s="1"/>
  <c r="E160" i="106"/>
  <c r="G160" i="106" s="1"/>
  <c r="J160" i="106" s="1"/>
  <c r="E160" i="107" s="1"/>
  <c r="G160" i="107" s="1"/>
  <c r="J160" i="107" s="1"/>
  <c r="E68" i="106"/>
  <c r="G68" i="106" s="1"/>
  <c r="J68" i="106" s="1"/>
  <c r="E68" i="107" s="1"/>
  <c r="G68" i="107" s="1"/>
  <c r="J68" i="107" s="1"/>
  <c r="E168" i="106"/>
  <c r="G168" i="106" s="1"/>
  <c r="J168" i="106" s="1"/>
  <c r="E168" i="107" s="1"/>
  <c r="G168" i="107" s="1"/>
  <c r="J168" i="107" s="1"/>
  <c r="E59" i="105"/>
  <c r="G59" i="105" s="1"/>
  <c r="J59" i="105" s="1"/>
  <c r="E81" i="106"/>
  <c r="G81" i="106" s="1"/>
  <c r="J81" i="106" s="1"/>
  <c r="E81" i="107" s="1"/>
  <c r="G81" i="107" s="1"/>
  <c r="J81" i="107" s="1"/>
  <c r="E95" i="106"/>
  <c r="G95" i="106" s="1"/>
  <c r="J95" i="106" s="1"/>
  <c r="E95" i="107" s="1"/>
  <c r="G95" i="107" s="1"/>
  <c r="J95" i="107" s="1"/>
  <c r="E47" i="106"/>
  <c r="G47" i="106" s="1"/>
  <c r="J47" i="106" s="1"/>
  <c r="E120" i="106"/>
  <c r="G120" i="106" s="1"/>
  <c r="J120" i="106" s="1"/>
  <c r="E120" i="107" s="1"/>
  <c r="G120" i="107" s="1"/>
  <c r="J120" i="107" s="1"/>
  <c r="E122" i="105"/>
  <c r="G122" i="105" s="1"/>
  <c r="J122" i="105" s="1"/>
  <c r="E123" i="106"/>
  <c r="G123" i="106" s="1"/>
  <c r="J123" i="106" s="1"/>
  <c r="E123" i="107" s="1"/>
  <c r="G123" i="107" s="1"/>
  <c r="J123" i="107" s="1"/>
  <c r="G88" i="104"/>
  <c r="J88" i="104" s="1"/>
  <c r="E88" i="105" s="1"/>
  <c r="E87" i="104"/>
  <c r="G87" i="104" s="1"/>
  <c r="J87" i="104" s="1"/>
  <c r="E61" i="106"/>
  <c r="G61" i="106" s="1"/>
  <c r="J61" i="106" s="1"/>
  <c r="E61" i="107" s="1"/>
  <c r="G61" i="107" s="1"/>
  <c r="J61" i="107" s="1"/>
  <c r="E38" i="105"/>
  <c r="G38" i="105" s="1"/>
  <c r="J38" i="105" s="1"/>
  <c r="E76" i="100"/>
  <c r="G76" i="100" s="1"/>
  <c r="J76" i="100" s="1"/>
  <c r="G252" i="106"/>
  <c r="J252" i="106" s="1"/>
  <c r="E230" i="106"/>
  <c r="G230" i="106" s="1"/>
  <c r="J230" i="106" s="1"/>
  <c r="G246" i="104"/>
  <c r="J246" i="104" s="1"/>
  <c r="E246" i="105" s="1"/>
  <c r="E238" i="104"/>
  <c r="G238" i="104" s="1"/>
  <c r="J238" i="104" s="1"/>
  <c r="E154" i="106"/>
  <c r="G154" i="106" s="1"/>
  <c r="J154" i="106" s="1"/>
  <c r="E154" i="107" s="1"/>
  <c r="G154" i="107" s="1"/>
  <c r="J154" i="107" s="1"/>
  <c r="G251" i="105"/>
  <c r="J251" i="105" s="1"/>
  <c r="E243" i="105"/>
  <c r="G243" i="105" s="1"/>
  <c r="J243" i="105" s="1"/>
  <c r="G174" i="102"/>
  <c r="J174" i="102" s="1"/>
  <c r="E174" i="103" s="1"/>
  <c r="E173" i="102"/>
  <c r="G173" i="102" s="1"/>
  <c r="J173" i="102" s="1"/>
  <c r="E99" i="106"/>
  <c r="G99" i="106" s="1"/>
  <c r="J99" i="106" s="1"/>
  <c r="E99" i="107" s="1"/>
  <c r="G99" i="107" s="1"/>
  <c r="J99" i="107" s="1"/>
  <c r="E43" i="105"/>
  <c r="G43" i="105" s="1"/>
  <c r="J43" i="105" s="1"/>
  <c r="E55" i="105"/>
  <c r="G55" i="105" s="1"/>
  <c r="J55" i="105" s="1"/>
  <c r="G244" i="104"/>
  <c r="J244" i="104" s="1"/>
  <c r="E244" i="105" s="1"/>
  <c r="E236" i="104"/>
  <c r="G236" i="104" s="1"/>
  <c r="J236" i="104" s="1"/>
  <c r="E53" i="106"/>
  <c r="G53" i="106" s="1"/>
  <c r="J53" i="106" s="1"/>
  <c r="E159" i="106"/>
  <c r="G159" i="106" s="1"/>
  <c r="J159" i="106" s="1"/>
  <c r="E159" i="107" s="1"/>
  <c r="G159" i="107" s="1"/>
  <c r="J159" i="107" s="1"/>
  <c r="E19" i="106"/>
  <c r="G19" i="106" s="1"/>
  <c r="J19" i="106" s="1"/>
  <c r="E19" i="107" s="1"/>
  <c r="G19" i="107" s="1"/>
  <c r="J19" i="107" s="1"/>
  <c r="E25" i="106"/>
  <c r="G25" i="106" s="1"/>
  <c r="J25" i="106" s="1"/>
  <c r="E25" i="107" s="1"/>
  <c r="G25" i="107" s="1"/>
  <c r="J25" i="107" s="1"/>
  <c r="E184" i="106"/>
  <c r="G184" i="106" s="1"/>
  <c r="J184" i="106" s="1"/>
  <c r="E184" i="107" s="1"/>
  <c r="G184" i="107" s="1"/>
  <c r="J184" i="107" s="1"/>
  <c r="E54" i="105"/>
  <c r="G54" i="105" s="1"/>
  <c r="J54" i="105" s="1"/>
  <c r="E223" i="106"/>
  <c r="G223" i="106" s="1"/>
  <c r="J223" i="106" s="1"/>
  <c r="E223" i="107" s="1"/>
  <c r="G223" i="107" s="1"/>
  <c r="J223" i="107" s="1"/>
  <c r="E101" i="106"/>
  <c r="G101" i="106" s="1"/>
  <c r="J101" i="106" s="1"/>
  <c r="E101" i="107" s="1"/>
  <c r="G101" i="107" s="1"/>
  <c r="J101" i="107" s="1"/>
  <c r="E69" i="106"/>
  <c r="G69" i="106" s="1"/>
  <c r="J69" i="106" s="1"/>
  <c r="E69" i="107" s="1"/>
  <c r="G69" i="107" s="1"/>
  <c r="J69" i="107" s="1"/>
  <c r="E106" i="106"/>
  <c r="G106" i="106" s="1"/>
  <c r="J106" i="106" s="1"/>
  <c r="E106" i="107" s="1"/>
  <c r="G106" i="107" s="1"/>
  <c r="J106" i="107" s="1"/>
  <c r="E221" i="105"/>
  <c r="G221" i="105" s="1"/>
  <c r="J221" i="105" s="1"/>
  <c r="E14" i="103"/>
  <c r="G14" i="103" s="1"/>
  <c r="J14" i="103" s="1"/>
  <c r="E21" i="106"/>
  <c r="G21" i="106" s="1"/>
  <c r="J21" i="106" s="1"/>
  <c r="G21" i="107" s="1"/>
  <c r="J21" i="107" s="1"/>
  <c r="E145" i="106"/>
  <c r="G145" i="106" s="1"/>
  <c r="J145" i="106" s="1"/>
  <c r="E145" i="107" s="1"/>
  <c r="G145" i="107" s="1"/>
  <c r="J145" i="107" s="1"/>
  <c r="E144" i="106"/>
  <c r="G144" i="106" s="1"/>
  <c r="J144" i="106" s="1"/>
  <c r="E144" i="107" s="1"/>
  <c r="G144" i="107" s="1"/>
  <c r="J144" i="107" s="1"/>
  <c r="E171" i="106"/>
  <c r="G171" i="106" s="1"/>
  <c r="J171" i="106" s="1"/>
  <c r="E171" i="107" s="1"/>
  <c r="G171" i="107" s="1"/>
  <c r="J171" i="107" s="1"/>
  <c r="E91" i="106"/>
  <c r="G91" i="106" s="1"/>
  <c r="J91" i="106" s="1"/>
  <c r="E91" i="107" s="1"/>
  <c r="G91" i="107" s="1"/>
  <c r="J91" i="107" s="1"/>
  <c r="E170" i="106"/>
  <c r="G170" i="106" s="1"/>
  <c r="J170" i="106" s="1"/>
  <c r="E170" i="107" s="1"/>
  <c r="G170" i="107" s="1"/>
  <c r="J170" i="107" s="1"/>
  <c r="E139" i="106"/>
  <c r="G139" i="106" s="1"/>
  <c r="J139" i="106" s="1"/>
  <c r="E139" i="107" s="1"/>
  <c r="G139" i="107" s="1"/>
  <c r="J139" i="107" s="1"/>
  <c r="E13" i="103"/>
  <c r="G13" i="103" s="1"/>
  <c r="J13" i="103" s="1"/>
  <c r="E36" i="105"/>
  <c r="G36" i="105" s="1"/>
  <c r="J36" i="105" s="1"/>
  <c r="E118" i="106"/>
  <c r="G118" i="106" s="1"/>
  <c r="J118" i="106" s="1"/>
  <c r="E118" i="107" s="1"/>
  <c r="G118" i="107" s="1"/>
  <c r="J118" i="107" s="1"/>
  <c r="E74" i="106"/>
  <c r="G74" i="106" s="1"/>
  <c r="J74" i="106" s="1"/>
  <c r="E74" i="107" s="1"/>
  <c r="G74" i="107" s="1"/>
  <c r="J74" i="107" s="1"/>
  <c r="E8" i="103"/>
  <c r="G8" i="103" s="1"/>
  <c r="J8" i="103" s="1"/>
  <c r="E26" i="106"/>
  <c r="G26" i="106" s="1"/>
  <c r="J26" i="106" s="1"/>
  <c r="E26" i="107" s="1"/>
  <c r="G26" i="107" s="1"/>
  <c r="J26" i="107" s="1"/>
  <c r="E56" i="105"/>
  <c r="G56" i="105" s="1"/>
  <c r="J56" i="105" s="1"/>
  <c r="E15" i="103"/>
  <c r="G15" i="103" s="1"/>
  <c r="J15" i="103" s="1"/>
  <c r="G5" i="88"/>
  <c r="J5" i="88" s="1"/>
  <c r="E5" i="90"/>
  <c r="G5" i="90" s="1"/>
  <c r="J5" i="90" s="1"/>
  <c r="G5" i="91" s="1"/>
  <c r="J5" i="91" s="1"/>
  <c r="E5" i="92" s="1"/>
  <c r="G86" i="106"/>
  <c r="J86" i="106" s="1"/>
  <c r="E86" i="107" s="1"/>
  <c r="G253" i="102"/>
  <c r="J253" i="102" s="1"/>
  <c r="G228" i="104"/>
  <c r="J228" i="104" s="1"/>
  <c r="E228" i="105" s="1"/>
  <c r="G224" i="107"/>
  <c r="J224" i="107" s="1"/>
  <c r="G227" i="106"/>
  <c r="J227" i="106" s="1"/>
  <c r="E227" i="107" s="1"/>
  <c r="G247" i="107"/>
  <c r="J247" i="107" s="1"/>
  <c r="G225" i="107"/>
  <c r="J225" i="107" s="1"/>
  <c r="G219" i="85"/>
  <c r="J219" i="85" s="1"/>
  <c r="G248" i="102"/>
  <c r="J248" i="102" s="1"/>
  <c r="E248" i="103" s="1"/>
  <c r="G82" i="102"/>
  <c r="J82" i="102" s="1"/>
  <c r="E82" i="103" s="1"/>
  <c r="G131" i="100"/>
  <c r="J131" i="100" s="1"/>
  <c r="E131" i="101" s="1"/>
  <c r="G134" i="100"/>
  <c r="J134" i="100" s="1"/>
  <c r="E134" i="101" s="1"/>
  <c r="G254" i="102"/>
  <c r="J254" i="102" s="1"/>
  <c r="G200" i="84"/>
  <c r="J200" i="84" s="1"/>
  <c r="E200" i="85" s="1"/>
  <c r="G217" i="84"/>
  <c r="J217" i="84" s="1"/>
  <c r="E217" i="85" s="1"/>
  <c r="G201" i="84"/>
  <c r="J201" i="84" s="1"/>
  <c r="E201" i="85" s="1"/>
  <c r="G218" i="84"/>
  <c r="J218" i="84" s="1"/>
  <c r="E218" i="85" s="1"/>
  <c r="G199" i="84"/>
  <c r="J199" i="84" s="1"/>
  <c r="E199" i="85" s="1"/>
  <c r="G216" i="84"/>
  <c r="J216" i="84" s="1"/>
  <c r="E216" i="85" s="1"/>
  <c r="G124" i="83"/>
  <c r="J124" i="83" s="1"/>
  <c r="E124" i="84" s="1"/>
  <c r="G207" i="104"/>
  <c r="J207" i="104" s="1"/>
  <c r="E207" i="105" s="1"/>
  <c r="G189" i="104"/>
  <c r="J189" i="104" s="1"/>
  <c r="E189" i="105" s="1"/>
  <c r="G186" i="104"/>
  <c r="J186" i="104" s="1"/>
  <c r="E186" i="105" s="1"/>
  <c r="G256" i="104"/>
  <c r="J256" i="104" s="1"/>
  <c r="G105" i="104"/>
  <c r="J105" i="104" s="1"/>
  <c r="E105" i="105" s="1"/>
  <c r="G258" i="104"/>
  <c r="J258" i="104" s="1"/>
  <c r="G187" i="104"/>
  <c r="J187" i="104" s="1"/>
  <c r="E187" i="105" s="1"/>
  <c r="G255" i="104"/>
  <c r="J255" i="104" s="1"/>
  <c r="E255" i="105" s="1"/>
  <c r="G104" i="104"/>
  <c r="J104" i="104" s="1"/>
  <c r="E104" i="105" s="1"/>
  <c r="G233" i="104"/>
  <c r="J233" i="104" s="1"/>
  <c r="E233" i="105" s="1"/>
  <c r="G188" i="104"/>
  <c r="J188" i="104" s="1"/>
  <c r="E188" i="105" s="1"/>
  <c r="G191" i="104"/>
  <c r="J191" i="104" s="1"/>
  <c r="E191" i="105" s="1"/>
  <c r="G190" i="104"/>
  <c r="J190" i="104" s="1"/>
  <c r="E190" i="105" s="1"/>
  <c r="G133" i="102"/>
  <c r="J133" i="102" s="1"/>
  <c r="E133" i="103" s="1"/>
  <c r="G136" i="102"/>
  <c r="J136" i="102" s="1"/>
  <c r="E136" i="103" s="1"/>
  <c r="G135" i="103"/>
  <c r="J135" i="103" s="1"/>
  <c r="E135" i="104" s="1"/>
  <c r="G132" i="103"/>
  <c r="J132" i="103" s="1"/>
  <c r="E59" i="106" l="1"/>
  <c r="G59" i="106" s="1"/>
  <c r="J59" i="106" s="1"/>
  <c r="E214" i="105"/>
  <c r="G214" i="105" s="1"/>
  <c r="J214" i="105" s="1"/>
  <c r="E7" i="104"/>
  <c r="G7" i="104" s="1"/>
  <c r="J7" i="104" s="1"/>
  <c r="E41" i="106"/>
  <c r="G41" i="106" s="1"/>
  <c r="J41" i="106" s="1"/>
  <c r="E18" i="103"/>
  <c r="G18" i="103" s="1"/>
  <c r="J18" i="103" s="1"/>
  <c r="E30" i="106"/>
  <c r="G30" i="106" s="1"/>
  <c r="J30" i="106" s="1"/>
  <c r="G31" i="106"/>
  <c r="J31" i="106" s="1"/>
  <c r="G119" i="106"/>
  <c r="J119" i="106" s="1"/>
  <c r="E119" i="107" s="1"/>
  <c r="G119" i="107" s="1"/>
  <c r="J119" i="107" s="1"/>
  <c r="E119" i="106"/>
  <c r="E29" i="106"/>
  <c r="G29" i="106" s="1"/>
  <c r="J29" i="106" s="1"/>
  <c r="E161" i="106"/>
  <c r="G161" i="106" s="1"/>
  <c r="J161" i="106" s="1"/>
  <c r="E161" i="107" s="1"/>
  <c r="G161" i="107" s="1"/>
  <c r="J161" i="107" s="1"/>
  <c r="E51" i="106"/>
  <c r="G51" i="106" s="1"/>
  <c r="J51" i="106" s="1"/>
  <c r="G252" i="107"/>
  <c r="J252" i="107" s="1"/>
  <c r="E230" i="107"/>
  <c r="G230" i="107" s="1"/>
  <c r="J230" i="107" s="1"/>
  <c r="E122" i="106"/>
  <c r="G122" i="106" s="1"/>
  <c r="J122" i="106" s="1"/>
  <c r="E122" i="107" s="1"/>
  <c r="G122" i="107" s="1"/>
  <c r="J122" i="107" s="1"/>
  <c r="E17" i="104"/>
  <c r="G17" i="104" s="1"/>
  <c r="J17" i="104" s="1"/>
  <c r="E28" i="106"/>
  <c r="G28" i="106" s="1"/>
  <c r="J28" i="106" s="1"/>
  <c r="E46" i="106"/>
  <c r="G46" i="106" s="1"/>
  <c r="J46" i="106" s="1"/>
  <c r="G174" i="103"/>
  <c r="J174" i="103" s="1"/>
  <c r="E174" i="104" s="1"/>
  <c r="E173" i="103"/>
  <c r="G173" i="103" s="1"/>
  <c r="J173" i="103" s="1"/>
  <c r="E33" i="106"/>
  <c r="G33" i="106" s="1"/>
  <c r="J33" i="106" s="1"/>
  <c r="E32" i="106"/>
  <c r="G32" i="106" s="1"/>
  <c r="J32" i="106" s="1"/>
  <c r="E165" i="106"/>
  <c r="G165" i="106" s="1"/>
  <c r="J165" i="106" s="1"/>
  <c r="E165" i="107" s="1"/>
  <c r="G165" i="107" s="1"/>
  <c r="J165" i="107" s="1"/>
  <c r="E48" i="106"/>
  <c r="G48" i="106" s="1"/>
  <c r="J48" i="106" s="1"/>
  <c r="E96" i="106"/>
  <c r="G96" i="106" s="1"/>
  <c r="J96" i="106" s="1"/>
  <c r="E96" i="107" s="1"/>
  <c r="G96" i="107" s="1"/>
  <c r="J96" i="107" s="1"/>
  <c r="E50" i="106"/>
  <c r="G50" i="106" s="1"/>
  <c r="J50" i="106" s="1"/>
  <c r="E40" i="106"/>
  <c r="G40" i="106" s="1"/>
  <c r="J40" i="106" s="1"/>
  <c r="E76" i="10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47" i="107"/>
  <c r="G47" i="107" s="1"/>
  <c r="J47" i="107" s="1"/>
  <c r="E27" i="106"/>
  <c r="G27" i="106" s="1"/>
  <c r="J27" i="106" s="1"/>
  <c r="E58" i="106"/>
  <c r="G58" i="106" s="1"/>
  <c r="J58" i="106" s="1"/>
  <c r="G251" i="106"/>
  <c r="J251" i="106" s="1"/>
  <c r="E243" i="106"/>
  <c r="E49" i="106"/>
  <c r="G49" i="106" s="1"/>
  <c r="J49" i="106" s="1"/>
  <c r="E52" i="106"/>
  <c r="G52" i="106" s="1"/>
  <c r="J52" i="106" s="1"/>
  <c r="E38" i="106"/>
  <c r="G38" i="106" s="1"/>
  <c r="J38" i="106" s="1"/>
  <c r="E38" i="107" s="1"/>
  <c r="G38" i="107" s="1"/>
  <c r="J38" i="107" s="1"/>
  <c r="E37" i="106"/>
  <c r="G37" i="106" s="1"/>
  <c r="J37" i="106" s="1"/>
  <c r="E6" i="104"/>
  <c r="G6" i="104" s="1"/>
  <c r="J6" i="104" s="1"/>
  <c r="E44" i="106"/>
  <c r="G44" i="106" s="1"/>
  <c r="J44" i="106" s="1"/>
  <c r="E42" i="106"/>
  <c r="G42" i="106" s="1"/>
  <c r="J42" i="106" s="1"/>
  <c r="E34" i="106"/>
  <c r="G34" i="106" s="1"/>
  <c r="J34" i="106" s="1"/>
  <c r="E16" i="104"/>
  <c r="G16" i="104" s="1"/>
  <c r="J16" i="104" s="1"/>
  <c r="E57" i="106"/>
  <c r="G57" i="106" s="1"/>
  <c r="J57" i="106" s="1"/>
  <c r="E14" i="104"/>
  <c r="G14" i="104" s="1"/>
  <c r="J14" i="104" s="1"/>
  <c r="G88" i="105"/>
  <c r="J88" i="105" s="1"/>
  <c r="E88" i="106" s="1"/>
  <c r="E87" i="105"/>
  <c r="G87" i="105" s="1"/>
  <c r="J87" i="105" s="1"/>
  <c r="G243" i="106"/>
  <c r="J243" i="106" s="1"/>
  <c r="E235" i="106"/>
  <c r="G235" i="106" s="1"/>
  <c r="J235" i="106" s="1"/>
  <c r="E13" i="104"/>
  <c r="G13" i="104" s="1"/>
  <c r="J13" i="104" s="1"/>
  <c r="E221" i="106"/>
  <c r="G221" i="106" s="1"/>
  <c r="J221" i="106" s="1"/>
  <c r="E221" i="107" s="1"/>
  <c r="G221" i="107" s="1"/>
  <c r="J221" i="107" s="1"/>
  <c r="E55" i="106"/>
  <c r="G55" i="106" s="1"/>
  <c r="J55" i="106" s="1"/>
  <c r="G250" i="103"/>
  <c r="J250" i="103" s="1"/>
  <c r="E242" i="103"/>
  <c r="G242" i="103" s="1"/>
  <c r="J242" i="103" s="1"/>
  <c r="E8" i="104"/>
  <c r="G8" i="104" s="1"/>
  <c r="J8" i="104" s="1"/>
  <c r="E15" i="104"/>
  <c r="G15" i="104" s="1"/>
  <c r="J15" i="104" s="1"/>
  <c r="G102" i="103"/>
  <c r="J102" i="103" s="1"/>
  <c r="E102" i="104" s="1"/>
  <c r="E103" i="103"/>
  <c r="G103" i="103" s="1"/>
  <c r="J103" i="103" s="1"/>
  <c r="E54" i="106"/>
  <c r="G54" i="106" s="1"/>
  <c r="J54" i="106" s="1"/>
  <c r="E43" i="106"/>
  <c r="G43" i="106" s="1"/>
  <c r="J43" i="106" s="1"/>
  <c r="G244" i="105"/>
  <c r="J244" i="105" s="1"/>
  <c r="E244" i="106" s="1"/>
  <c r="E236" i="105"/>
  <c r="G236" i="105" s="1"/>
  <c r="J236" i="105" s="1"/>
  <c r="E56" i="106"/>
  <c r="G56" i="106" s="1"/>
  <c r="J56" i="106" s="1"/>
  <c r="E36" i="106"/>
  <c r="G36" i="106" s="1"/>
  <c r="J36" i="106" s="1"/>
  <c r="E53" i="107"/>
  <c r="G53" i="107" s="1"/>
  <c r="J53" i="107" s="1"/>
  <c r="G246" i="105"/>
  <c r="J246" i="105" s="1"/>
  <c r="E238" i="105"/>
  <c r="G238" i="105" s="1"/>
  <c r="J238" i="105" s="1"/>
  <c r="E219" i="86"/>
  <c r="G219" i="86" s="1"/>
  <c r="J219" i="86" s="1"/>
  <c r="E219" i="87" s="1"/>
  <c r="G219" i="87" s="1"/>
  <c r="J219" i="87" s="1"/>
  <c r="G86" i="107"/>
  <c r="J86" i="107" s="1"/>
  <c r="G253" i="103"/>
  <c r="J253" i="103" s="1"/>
  <c r="G227" i="107"/>
  <c r="J227" i="107" s="1"/>
  <c r="G228" i="105"/>
  <c r="J228" i="105" s="1"/>
  <c r="E228" i="106" s="1"/>
  <c r="G5" i="92"/>
  <c r="J5" i="92" s="1"/>
  <c r="E5" i="93" s="1"/>
  <c r="G218" i="85"/>
  <c r="J218" i="85" s="1"/>
  <c r="G201" i="85"/>
  <c r="J201" i="85" s="1"/>
  <c r="G200" i="85"/>
  <c r="J200" i="85" s="1"/>
  <c r="G217" i="85"/>
  <c r="J217" i="85" s="1"/>
  <c r="G199" i="85"/>
  <c r="J199" i="85" s="1"/>
  <c r="G216" i="85"/>
  <c r="J216" i="85" s="1"/>
  <c r="G254" i="103"/>
  <c r="J254" i="103" s="1"/>
  <c r="G131" i="101"/>
  <c r="J131" i="101" s="1"/>
  <c r="E131" i="102" s="1"/>
  <c r="G134" i="101"/>
  <c r="J134" i="101" s="1"/>
  <c r="E134" i="102" s="1"/>
  <c r="G82" i="103"/>
  <c r="J82" i="103" s="1"/>
  <c r="E82" i="104" s="1"/>
  <c r="G248" i="103"/>
  <c r="J248" i="103" s="1"/>
  <c r="G186" i="105"/>
  <c r="J186" i="105" s="1"/>
  <c r="E186" i="106" s="1"/>
  <c r="G207" i="105"/>
  <c r="J207" i="105" s="1"/>
  <c r="E207" i="106" s="1"/>
  <c r="G189" i="105"/>
  <c r="J189" i="105" s="1"/>
  <c r="E189" i="106" s="1"/>
  <c r="G233" i="105"/>
  <c r="J233" i="105" s="1"/>
  <c r="E233" i="106" s="1"/>
  <c r="G256" i="105"/>
  <c r="J256" i="105" s="1"/>
  <c r="G105" i="105"/>
  <c r="J105" i="105" s="1"/>
  <c r="E105" i="106" s="1"/>
  <c r="G258" i="105"/>
  <c r="J258" i="105" s="1"/>
  <c r="G187" i="105"/>
  <c r="J187" i="105" s="1"/>
  <c r="E187" i="106" s="1"/>
  <c r="G255" i="105"/>
  <c r="J255" i="105" s="1"/>
  <c r="G104" i="105"/>
  <c r="J104" i="105" s="1"/>
  <c r="E104" i="106" s="1"/>
  <c r="G188" i="105"/>
  <c r="J188" i="105" s="1"/>
  <c r="E188" i="106" s="1"/>
  <c r="G234" i="105"/>
  <c r="J234" i="105" s="1"/>
  <c r="E234" i="106" s="1"/>
  <c r="G191" i="105"/>
  <c r="J191" i="105" s="1"/>
  <c r="E191" i="106" s="1"/>
  <c r="G190" i="105"/>
  <c r="J190" i="105" s="1"/>
  <c r="E190" i="106" s="1"/>
  <c r="G132" i="104"/>
  <c r="J132" i="104" s="1"/>
  <c r="E132" i="105" s="1"/>
  <c r="G135" i="104"/>
  <c r="J135" i="104" s="1"/>
  <c r="E135" i="105" s="1"/>
  <c r="G136" i="103"/>
  <c r="J136" i="103" s="1"/>
  <c r="E136" i="104" s="1"/>
  <c r="G133" i="103"/>
  <c r="J133" i="103" s="1"/>
  <c r="E133" i="104" s="1"/>
  <c r="E13" i="105" l="1"/>
  <c r="G13" i="105" s="1"/>
  <c r="J13" i="105" s="1"/>
  <c r="E16" i="105"/>
  <c r="G16" i="105" s="1"/>
  <c r="J16" i="105" s="1"/>
  <c r="E17" i="105"/>
  <c r="G17" i="105" s="1"/>
  <c r="J17" i="105" s="1"/>
  <c r="E32" i="107"/>
  <c r="G32" i="107" s="1"/>
  <c r="J32" i="107" s="1"/>
  <c r="E31" i="107"/>
  <c r="G31" i="107" s="1"/>
  <c r="J31" i="107" s="1"/>
  <c r="E56" i="107"/>
  <c r="G56" i="107" s="1"/>
  <c r="J56" i="107" s="1"/>
  <c r="E8" i="105"/>
  <c r="G8" i="105" s="1"/>
  <c r="J8" i="105" s="1"/>
  <c r="E33" i="107"/>
  <c r="G33" i="107" s="1"/>
  <c r="J33" i="107" s="1"/>
  <c r="E30" i="107"/>
  <c r="G30" i="107" s="1"/>
  <c r="J30" i="107" s="1"/>
  <c r="G244" i="106"/>
  <c r="J244" i="106" s="1"/>
  <c r="E244" i="107" s="1"/>
  <c r="E236" i="106"/>
  <c r="E49" i="107"/>
  <c r="G49" i="107" s="1"/>
  <c r="J49" i="107" s="1"/>
  <c r="E18" i="104"/>
  <c r="G18" i="104" s="1"/>
  <c r="J18" i="104" s="1"/>
  <c r="E36" i="107"/>
  <c r="G36" i="107" s="1"/>
  <c r="J36" i="107" s="1"/>
  <c r="E43" i="107"/>
  <c r="G43" i="107" s="1"/>
  <c r="J43" i="107" s="1"/>
  <c r="E44" i="107"/>
  <c r="G44" i="107" s="1"/>
  <c r="J44" i="107" s="1"/>
  <c r="E50" i="107"/>
  <c r="G50" i="107" s="1"/>
  <c r="J50" i="107" s="1"/>
  <c r="E51" i="107"/>
  <c r="G51" i="107" s="1"/>
  <c r="J51" i="107" s="1"/>
  <c r="E41" i="107"/>
  <c r="G41" i="107" s="1"/>
  <c r="J41" i="107" s="1"/>
  <c r="E52" i="107"/>
  <c r="G52" i="107" s="1"/>
  <c r="J52" i="107" s="1"/>
  <c r="E54" i="107"/>
  <c r="G54" i="107" s="1"/>
  <c r="J54" i="107" s="1"/>
  <c r="E6" i="105"/>
  <c r="G6" i="105" s="1"/>
  <c r="J6" i="105" s="1"/>
  <c r="E7" i="105"/>
  <c r="G7" i="105" s="1"/>
  <c r="J7" i="105" s="1"/>
  <c r="E34" i="107"/>
  <c r="G34" i="107" s="1"/>
  <c r="J34" i="107" s="1"/>
  <c r="E55" i="107"/>
  <c r="G55" i="107" s="1"/>
  <c r="J55" i="107" s="1"/>
  <c r="E37" i="107"/>
  <c r="G37" i="107" s="1"/>
  <c r="J37" i="107" s="1"/>
  <c r="G48" i="107"/>
  <c r="J48" i="107" s="1"/>
  <c r="E29" i="107"/>
  <c r="G29" i="107" s="1"/>
  <c r="J29" i="107" s="1"/>
  <c r="E214" i="106"/>
  <c r="G214" i="106" s="1"/>
  <c r="J214" i="106" s="1"/>
  <c r="E214" i="107" s="1"/>
  <c r="G214" i="107" s="1"/>
  <c r="J214" i="107" s="1"/>
  <c r="E76" i="106"/>
  <c r="G76" i="106" s="1"/>
  <c r="J76" i="106" s="1"/>
  <c r="E76" i="107" s="1"/>
  <c r="G76" i="107" s="1"/>
  <c r="J76" i="107" s="1"/>
  <c r="E57" i="107"/>
  <c r="G57" i="107" s="1"/>
  <c r="J57" i="107" s="1"/>
  <c r="E27" i="107"/>
  <c r="G27" i="107" s="1"/>
  <c r="J27" i="107" s="1"/>
  <c r="E28" i="107"/>
  <c r="G28" i="107" s="1"/>
  <c r="J28" i="107" s="1"/>
  <c r="E59" i="107"/>
  <c r="G59" i="107" s="1"/>
  <c r="J59" i="107" s="1"/>
  <c r="G246" i="106"/>
  <c r="J246" i="106" s="1"/>
  <c r="E246" i="107" s="1"/>
  <c r="E238" i="106"/>
  <c r="G238" i="106" s="1"/>
  <c r="J238" i="106" s="1"/>
  <c r="E15" i="105"/>
  <c r="G15" i="105" s="1"/>
  <c r="J15" i="105" s="1"/>
  <c r="E40" i="107"/>
  <c r="G40" i="107" s="1"/>
  <c r="J40" i="107" s="1"/>
  <c r="G46" i="107"/>
  <c r="J46" i="107" s="1"/>
  <c r="E42" i="107"/>
  <c r="G42" i="107" s="1"/>
  <c r="J42" i="107" s="1"/>
  <c r="E58" i="107"/>
  <c r="G58" i="107" s="1"/>
  <c r="J58" i="107" s="1"/>
  <c r="G250" i="104"/>
  <c r="J250" i="104" s="1"/>
  <c r="E250" i="105" s="1"/>
  <c r="E242" i="104"/>
  <c r="G242" i="104" s="1"/>
  <c r="J242" i="104" s="1"/>
  <c r="E235" i="107"/>
  <c r="G235" i="107" s="1"/>
  <c r="J235" i="107" s="1"/>
  <c r="G251" i="107"/>
  <c r="J251" i="107" s="1"/>
  <c r="E243" i="107"/>
  <c r="G243" i="107" s="1"/>
  <c r="J243" i="107" s="1"/>
  <c r="G102" i="104"/>
  <c r="J102" i="104" s="1"/>
  <c r="E102" i="105" s="1"/>
  <c r="E103" i="104"/>
  <c r="G103" i="104" s="1"/>
  <c r="J103" i="104" s="1"/>
  <c r="G88" i="106"/>
  <c r="J88" i="106" s="1"/>
  <c r="E88" i="107" s="1"/>
  <c r="E87" i="106"/>
  <c r="G87" i="106" s="1"/>
  <c r="J87" i="106" s="1"/>
  <c r="G174" i="104"/>
  <c r="J174" i="104" s="1"/>
  <c r="E174" i="105" s="1"/>
  <c r="G173" i="104"/>
  <c r="J173" i="104" s="1"/>
  <c r="E14" i="105"/>
  <c r="G14" i="105" s="1"/>
  <c r="J14" i="105" s="1"/>
  <c r="E201" i="86"/>
  <c r="G201" i="86" s="1"/>
  <c r="J201" i="86" s="1"/>
  <c r="E201" i="87" s="1"/>
  <c r="G201" i="87" s="1"/>
  <c r="J201" i="87" s="1"/>
  <c r="E200" i="86"/>
  <c r="G200" i="86" s="1"/>
  <c r="J200" i="86" s="1"/>
  <c r="E200" i="87" s="1"/>
  <c r="G200" i="87" s="1"/>
  <c r="J200" i="87" s="1"/>
  <c r="E216" i="86"/>
  <c r="G216" i="86" s="1"/>
  <c r="J216" i="86" s="1"/>
  <c r="E216" i="87" s="1"/>
  <c r="G216" i="87" s="1"/>
  <c r="J216" i="87" s="1"/>
  <c r="E218" i="86"/>
  <c r="G218" i="86" s="1"/>
  <c r="J218" i="86" s="1"/>
  <c r="E218" i="87" s="1"/>
  <c r="G218" i="87" s="1"/>
  <c r="J218" i="87" s="1"/>
  <c r="E199" i="86"/>
  <c r="G199" i="86" s="1"/>
  <c r="J199" i="86" s="1"/>
  <c r="E199" i="87" s="1"/>
  <c r="G199" i="87" s="1"/>
  <c r="J199" i="87" s="1"/>
  <c r="E217" i="86"/>
  <c r="G217" i="86" s="1"/>
  <c r="J217" i="86" s="1"/>
  <c r="E217" i="87" s="1"/>
  <c r="G217" i="87" s="1"/>
  <c r="J217" i="87" s="1"/>
  <c r="G253" i="104"/>
  <c r="J253" i="104" s="1"/>
  <c r="E253" i="105" s="1"/>
  <c r="G228" i="106"/>
  <c r="J228" i="106" s="1"/>
  <c r="E228" i="107" s="1"/>
  <c r="G236" i="106"/>
  <c r="J236" i="106" s="1"/>
  <c r="G5" i="93"/>
  <c r="J5" i="93" s="1"/>
  <c r="E5" i="94" s="1"/>
  <c r="G219" i="88"/>
  <c r="J219" i="88" s="1"/>
  <c r="G219" i="89" s="1"/>
  <c r="J219" i="89" s="1"/>
  <c r="G248" i="104"/>
  <c r="J248" i="104" s="1"/>
  <c r="E248" i="105" s="1"/>
  <c r="G82" i="104"/>
  <c r="J82" i="104" s="1"/>
  <c r="E82" i="105" s="1"/>
  <c r="G131" i="102"/>
  <c r="J131" i="102" s="1"/>
  <c r="E131" i="103" s="1"/>
  <c r="G134" i="102"/>
  <c r="J134" i="102" s="1"/>
  <c r="E134" i="103" s="1"/>
  <c r="G254" i="104"/>
  <c r="J254" i="104" s="1"/>
  <c r="E254" i="105" s="1"/>
  <c r="G124" i="84"/>
  <c r="J124" i="84" s="1"/>
  <c r="E124" i="85" s="1"/>
  <c r="G189" i="106"/>
  <c r="J189" i="106" s="1"/>
  <c r="E189" i="107" s="1"/>
  <c r="G186" i="106"/>
  <c r="J186" i="106" s="1"/>
  <c r="E186" i="107" s="1"/>
  <c r="G207" i="106"/>
  <c r="J207" i="106" s="1"/>
  <c r="E207" i="107" s="1"/>
  <c r="G255" i="106"/>
  <c r="J255" i="106" s="1"/>
  <c r="G104" i="106"/>
  <c r="J104" i="106" s="1"/>
  <c r="E104" i="107" s="1"/>
  <c r="G258" i="106"/>
  <c r="J258" i="106" s="1"/>
  <c r="G187" i="106"/>
  <c r="J187" i="106" s="1"/>
  <c r="E187" i="107" s="1"/>
  <c r="G188" i="106"/>
  <c r="J188" i="106" s="1"/>
  <c r="E188" i="107" s="1"/>
  <c r="G256" i="106"/>
  <c r="J256" i="106" s="1"/>
  <c r="G105" i="106"/>
  <c r="J105" i="106" s="1"/>
  <c r="E105" i="107" s="1"/>
  <c r="G234" i="106"/>
  <c r="J234" i="106" s="1"/>
  <c r="E234" i="107" s="1"/>
  <c r="G233" i="106"/>
  <c r="J233" i="106" s="1"/>
  <c r="E233" i="107" s="1"/>
  <c r="G191" i="106"/>
  <c r="J191" i="106" s="1"/>
  <c r="E191" i="107" s="1"/>
  <c r="G190" i="106"/>
  <c r="J190" i="106" s="1"/>
  <c r="E190" i="107" s="1"/>
  <c r="G133" i="104"/>
  <c r="J133" i="104" s="1"/>
  <c r="E133" i="105" s="1"/>
  <c r="G136" i="104"/>
  <c r="J136" i="104" s="1"/>
  <c r="E136" i="105" s="1"/>
  <c r="G132" i="105"/>
  <c r="J132" i="105" s="1"/>
  <c r="E132" i="106" s="1"/>
  <c r="G135" i="105"/>
  <c r="J135" i="105" s="1"/>
  <c r="E135" i="106" s="1"/>
  <c r="E7" i="106" l="1"/>
  <c r="G7" i="106" s="1"/>
  <c r="J7" i="106" s="1"/>
  <c r="E7" i="107" s="1"/>
  <c r="G7" i="107" s="1"/>
  <c r="J7" i="107" s="1"/>
  <c r="E8" i="106"/>
  <c r="G8" i="106" s="1"/>
  <c r="J8" i="106" s="1"/>
  <c r="E8" i="107" s="1"/>
  <c r="G8" i="107" s="1"/>
  <c r="J8" i="107" s="1"/>
  <c r="E6" i="106"/>
  <c r="G6" i="106" s="1"/>
  <c r="J6" i="106" s="1"/>
  <c r="G6" i="107" s="1"/>
  <c r="J6" i="107" s="1"/>
  <c r="E18" i="105"/>
  <c r="G18" i="105" s="1"/>
  <c r="J18" i="105" s="1"/>
  <c r="E15" i="106"/>
  <c r="G15" i="106" s="1"/>
  <c r="J15" i="106" s="1"/>
  <c r="E15" i="107" s="1"/>
  <c r="G15" i="107" s="1"/>
  <c r="J15" i="107" s="1"/>
  <c r="E17" i="106"/>
  <c r="G17" i="106" s="1"/>
  <c r="J17" i="106" s="1"/>
  <c r="E17" i="107" s="1"/>
  <c r="G17" i="107" s="1"/>
  <c r="J17" i="107" s="1"/>
  <c r="E14" i="106"/>
  <c r="G14" i="106" s="1"/>
  <c r="J14" i="106" s="1"/>
  <c r="E14" i="107" s="1"/>
  <c r="G14" i="107" s="1"/>
  <c r="J14" i="107" s="1"/>
  <c r="E16" i="106"/>
  <c r="G16" i="106" s="1"/>
  <c r="J16" i="106" s="1"/>
  <c r="E16" i="107" s="1"/>
  <c r="G16" i="107" s="1"/>
  <c r="J16" i="107" s="1"/>
  <c r="E13" i="106"/>
  <c r="G13" i="106" s="1"/>
  <c r="J13" i="106" s="1"/>
  <c r="E13" i="107" s="1"/>
  <c r="G13" i="107" s="1"/>
  <c r="J13" i="107" s="1"/>
  <c r="G88" i="107"/>
  <c r="J88" i="107" s="1"/>
  <c r="E87" i="107"/>
  <c r="G87" i="107" s="1"/>
  <c r="J87" i="107" s="1"/>
  <c r="G250" i="105"/>
  <c r="J250" i="105" s="1"/>
  <c r="E242" i="105"/>
  <c r="G242" i="105" s="1"/>
  <c r="J242" i="105" s="1"/>
  <c r="G244" i="107"/>
  <c r="J244" i="107" s="1"/>
  <c r="E236" i="107"/>
  <c r="G236" i="107" s="1"/>
  <c r="J236" i="107" s="1"/>
  <c r="G246" i="107"/>
  <c r="J246" i="107" s="1"/>
  <c r="E238" i="107"/>
  <c r="G238" i="107" s="1"/>
  <c r="J238" i="107" s="1"/>
  <c r="G102" i="105"/>
  <c r="J102" i="105" s="1"/>
  <c r="E102" i="106" s="1"/>
  <c r="E103" i="105"/>
  <c r="G103" i="105" s="1"/>
  <c r="J103" i="105" s="1"/>
  <c r="G174" i="105"/>
  <c r="J174" i="105" s="1"/>
  <c r="E174" i="106" s="1"/>
  <c r="E173" i="105"/>
  <c r="G173" i="105" s="1"/>
  <c r="J173" i="105" s="1"/>
  <c r="G253" i="105"/>
  <c r="J253" i="105" s="1"/>
  <c r="G228" i="107"/>
  <c r="J228" i="107" s="1"/>
  <c r="G5" i="94"/>
  <c r="J5" i="94" s="1"/>
  <c r="E5" i="95" s="1"/>
  <c r="G217" i="88"/>
  <c r="J217" i="88" s="1"/>
  <c r="G217" i="89" s="1"/>
  <c r="J217" i="89" s="1"/>
  <c r="G199" i="88"/>
  <c r="J199" i="88" s="1"/>
  <c r="G199" i="89" s="1"/>
  <c r="J199" i="89" s="1"/>
  <c r="G200" i="88"/>
  <c r="J200" i="88" s="1"/>
  <c r="G200" i="89" s="1"/>
  <c r="J200" i="89" s="1"/>
  <c r="G218" i="88"/>
  <c r="J218" i="88" s="1"/>
  <c r="G218" i="89" s="1"/>
  <c r="J218" i="89" s="1"/>
  <c r="G201" i="88"/>
  <c r="J201" i="88" s="1"/>
  <c r="G201" i="89" s="1"/>
  <c r="J201" i="89" s="1"/>
  <c r="G216" i="88"/>
  <c r="J216" i="88" s="1"/>
  <c r="G216" i="89" s="1"/>
  <c r="J216" i="89" s="1"/>
  <c r="G124" i="85"/>
  <c r="J124" i="85" s="1"/>
  <c r="G254" i="105"/>
  <c r="J254" i="105" s="1"/>
  <c r="G134" i="103"/>
  <c r="J134" i="103" s="1"/>
  <c r="E134" i="104" s="1"/>
  <c r="G131" i="103"/>
  <c r="J131" i="103" s="1"/>
  <c r="E131" i="104" s="1"/>
  <c r="G82" i="105"/>
  <c r="J82" i="105" s="1"/>
  <c r="E82" i="106" s="1"/>
  <c r="G248" i="105"/>
  <c r="J248" i="105" s="1"/>
  <c r="G219" i="90"/>
  <c r="J219" i="90" s="1"/>
  <c r="G186" i="107"/>
  <c r="J186" i="107" s="1"/>
  <c r="G189" i="107"/>
  <c r="J189" i="107" s="1"/>
  <c r="G207" i="107"/>
  <c r="J207" i="107" s="1"/>
  <c r="G188" i="107"/>
  <c r="J188" i="107" s="1"/>
  <c r="G256" i="107"/>
  <c r="J256" i="107" s="1"/>
  <c r="G105" i="107"/>
  <c r="J105" i="107" s="1"/>
  <c r="G233" i="107"/>
  <c r="J233" i="107" s="1"/>
  <c r="G258" i="107"/>
  <c r="J258" i="107" s="1"/>
  <c r="G187" i="107"/>
  <c r="J187" i="107" s="1"/>
  <c r="G234" i="107"/>
  <c r="J234" i="107" s="1"/>
  <c r="G255" i="107"/>
  <c r="J255" i="107" s="1"/>
  <c r="G104" i="107"/>
  <c r="J104" i="107" s="1"/>
  <c r="G191" i="107"/>
  <c r="J191" i="107" s="1"/>
  <c r="G190" i="107"/>
  <c r="J190" i="107" s="1"/>
  <c r="G132" i="106"/>
  <c r="J132" i="106" s="1"/>
  <c r="G135" i="106"/>
  <c r="J135" i="106" s="1"/>
  <c r="E135" i="107" s="1"/>
  <c r="G133" i="105"/>
  <c r="J133" i="105" s="1"/>
  <c r="E133" i="106" s="1"/>
  <c r="G136" i="105"/>
  <c r="J136" i="105" s="1"/>
  <c r="E136" i="106" s="1"/>
  <c r="E18" i="106" l="1"/>
  <c r="G18" i="106" s="1"/>
  <c r="J18" i="106" s="1"/>
  <c r="G174" i="106"/>
  <c r="J174" i="106" s="1"/>
  <c r="E174" i="107" s="1"/>
  <c r="E173" i="106"/>
  <c r="G173" i="106" s="1"/>
  <c r="J173" i="106" s="1"/>
  <c r="G250" i="106"/>
  <c r="J250" i="106" s="1"/>
  <c r="E242" i="106"/>
  <c r="G242" i="106" s="1"/>
  <c r="J242" i="106" s="1"/>
  <c r="G102" i="106"/>
  <c r="J102" i="106" s="1"/>
  <c r="E102" i="107" s="1"/>
  <c r="E103" i="106"/>
  <c r="G103" i="106" s="1"/>
  <c r="J103" i="106" s="1"/>
  <c r="E124" i="86"/>
  <c r="G124" i="86" s="1"/>
  <c r="J124" i="86" s="1"/>
  <c r="E124" i="87" s="1"/>
  <c r="G124" i="87" s="1"/>
  <c r="J124" i="87" s="1"/>
  <c r="G253" i="106"/>
  <c r="J253" i="106" s="1"/>
  <c r="G5" i="95"/>
  <c r="J5" i="95" s="1"/>
  <c r="E5" i="96" s="1"/>
  <c r="G248" i="106"/>
  <c r="J248" i="106" s="1"/>
  <c r="E248" i="107" s="1"/>
  <c r="G82" i="106"/>
  <c r="J82" i="106" s="1"/>
  <c r="E82" i="107" s="1"/>
  <c r="G134" i="104"/>
  <c r="J134" i="104" s="1"/>
  <c r="E134" i="105" s="1"/>
  <c r="G131" i="104"/>
  <c r="J131" i="104" s="1"/>
  <c r="E131" i="105" s="1"/>
  <c r="G254" i="106"/>
  <c r="J254" i="106" s="1"/>
  <c r="G219" i="91"/>
  <c r="J219" i="91" s="1"/>
  <c r="G200" i="90"/>
  <c r="J200" i="90" s="1"/>
  <c r="G217" i="90"/>
  <c r="J217" i="90" s="1"/>
  <c r="G201" i="90"/>
  <c r="J201" i="90" s="1"/>
  <c r="G199" i="90"/>
  <c r="J199" i="90" s="1"/>
  <c r="G216" i="90"/>
  <c r="J216" i="90" s="1"/>
  <c r="G218" i="90"/>
  <c r="J218" i="90" s="1"/>
  <c r="G133" i="106"/>
  <c r="J133" i="106" s="1"/>
  <c r="E133" i="107" s="1"/>
  <c r="G136" i="106"/>
  <c r="J136" i="106" s="1"/>
  <c r="E136" i="107" s="1"/>
  <c r="G132" i="107"/>
  <c r="J132" i="107" s="1"/>
  <c r="G135" i="107"/>
  <c r="J135" i="107" s="1"/>
  <c r="G102" i="107" l="1"/>
  <c r="J102" i="107" s="1"/>
  <c r="E103" i="107"/>
  <c r="G103" i="107" s="1"/>
  <c r="J103" i="107" s="1"/>
  <c r="E18" i="107"/>
  <c r="G18" i="107" s="1"/>
  <c r="J18" i="107" s="1"/>
  <c r="G250" i="107"/>
  <c r="J250" i="107" s="1"/>
  <c r="E242" i="107"/>
  <c r="G242" i="107" s="1"/>
  <c r="J242" i="107" s="1"/>
  <c r="G174" i="107"/>
  <c r="J174" i="107" s="1"/>
  <c r="E173" i="107"/>
  <c r="G173" i="107" s="1"/>
  <c r="J173" i="107" s="1"/>
  <c r="G253" i="107"/>
  <c r="J253" i="107" s="1"/>
  <c r="G5" i="96"/>
  <c r="J5" i="96" s="1"/>
  <c r="E5" i="97" s="1"/>
  <c r="G124" i="88"/>
  <c r="J124" i="88" s="1"/>
  <c r="G124" i="89" s="1"/>
  <c r="J124" i="89" s="1"/>
  <c r="G254" i="107"/>
  <c r="J254" i="107" s="1"/>
  <c r="G131" i="105"/>
  <c r="J131" i="105" s="1"/>
  <c r="E131" i="106" s="1"/>
  <c r="G134" i="105"/>
  <c r="J134" i="105" s="1"/>
  <c r="E134" i="106" s="1"/>
  <c r="G248" i="107"/>
  <c r="J248" i="107" s="1"/>
  <c r="G82" i="107"/>
  <c r="J82" i="107" s="1"/>
  <c r="G219" i="92"/>
  <c r="J219" i="92" s="1"/>
  <c r="G218" i="91"/>
  <c r="J218" i="91" s="1"/>
  <c r="G200" i="91"/>
  <c r="J200" i="91" s="1"/>
  <c r="G216" i="91"/>
  <c r="J216" i="91" s="1"/>
  <c r="G199" i="91"/>
  <c r="J199" i="91" s="1"/>
  <c r="G201" i="91"/>
  <c r="J201" i="91" s="1"/>
  <c r="G217" i="91"/>
  <c r="J217" i="91" s="1"/>
  <c r="G133" i="107"/>
  <c r="J133" i="107" s="1"/>
  <c r="G136" i="107"/>
  <c r="J136" i="107" s="1"/>
  <c r="G5" i="97" l="1"/>
  <c r="J5" i="97" s="1"/>
  <c r="E5" i="98" s="1"/>
  <c r="G131" i="106"/>
  <c r="J131" i="106" s="1"/>
  <c r="E131" i="107" s="1"/>
  <c r="G134" i="106"/>
  <c r="J134" i="106" s="1"/>
  <c r="E134" i="107" s="1"/>
  <c r="G218" i="92"/>
  <c r="J218" i="92" s="1"/>
  <c r="G124" i="90"/>
  <c r="J124" i="90" s="1"/>
  <c r="G217" i="92"/>
  <c r="J217" i="92" s="1"/>
  <c r="G219" i="93"/>
  <c r="J219" i="93" s="1"/>
  <c r="G201" i="92"/>
  <c r="J201" i="92" s="1"/>
  <c r="G199" i="92"/>
  <c r="J199" i="92" s="1"/>
  <c r="G216" i="92"/>
  <c r="J216" i="92" s="1"/>
  <c r="G200" i="92"/>
  <c r="J200" i="92" s="1"/>
  <c r="G5" i="98" l="1"/>
  <c r="J5" i="98" s="1"/>
  <c r="E5" i="99" s="1"/>
  <c r="G134" i="107"/>
  <c r="J134" i="107" s="1"/>
  <c r="G131" i="107"/>
  <c r="J131" i="107" s="1"/>
  <c r="G200" i="93"/>
  <c r="J200" i="93" s="1"/>
  <c r="G217" i="93"/>
  <c r="J217" i="93" s="1"/>
  <c r="G216" i="93"/>
  <c r="J216" i="93" s="1"/>
  <c r="G199" i="93"/>
  <c r="J199" i="93" s="1"/>
  <c r="G201" i="93"/>
  <c r="J201" i="93" s="1"/>
  <c r="G219" i="94"/>
  <c r="J219" i="94" s="1"/>
  <c r="G124" i="91"/>
  <c r="J124" i="91" s="1"/>
  <c r="G218" i="93"/>
  <c r="J218" i="93" s="1"/>
  <c r="G5" i="99" l="1"/>
  <c r="J5" i="99" s="1"/>
  <c r="G124" i="92"/>
  <c r="J124" i="92" s="1"/>
  <c r="G218" i="94"/>
  <c r="J218" i="94" s="1"/>
  <c r="G219" i="95"/>
  <c r="J219" i="95" s="1"/>
  <c r="G201" i="94"/>
  <c r="J201" i="94" s="1"/>
  <c r="G199" i="94"/>
  <c r="J199" i="94" s="1"/>
  <c r="G216" i="94"/>
  <c r="J216" i="94" s="1"/>
  <c r="G217" i="94"/>
  <c r="J217" i="94" s="1"/>
  <c r="G200" i="94"/>
  <c r="J200" i="94" s="1"/>
  <c r="E5" i="100" l="1"/>
  <c r="G5" i="100" s="1"/>
  <c r="J5" i="100" s="1"/>
  <c r="E5" i="101" s="1"/>
  <c r="G5" i="101" s="1"/>
  <c r="J5" i="101" s="1"/>
  <c r="E5" i="102" s="1"/>
  <c r="G219" i="96"/>
  <c r="J219" i="96" s="1"/>
  <c r="G216" i="95"/>
  <c r="J216" i="95" s="1"/>
  <c r="G199" i="95"/>
  <c r="J199" i="95" s="1"/>
  <c r="G218" i="95"/>
  <c r="J218" i="95" s="1"/>
  <c r="G124" i="93"/>
  <c r="J124" i="93" s="1"/>
  <c r="G200" i="95"/>
  <c r="J200" i="95" s="1"/>
  <c r="G201" i="95"/>
  <c r="J201" i="95" s="1"/>
  <c r="G217" i="95"/>
  <c r="J217" i="95" s="1"/>
  <c r="E219" i="97" l="1"/>
  <c r="G219" i="97" s="1"/>
  <c r="J219" i="97" s="1"/>
  <c r="E219" i="98" s="1"/>
  <c r="G219" i="98" s="1"/>
  <c r="J219" i="98" s="1"/>
  <c r="E219" i="99" s="1"/>
  <c r="G200" i="96"/>
  <c r="J200" i="96" s="1"/>
  <c r="G199" i="96"/>
  <c r="J199" i="96" s="1"/>
  <c r="G216" i="96"/>
  <c r="J216" i="96" s="1"/>
  <c r="G218" i="96"/>
  <c r="J218" i="96" s="1"/>
  <c r="G217" i="96"/>
  <c r="J217" i="96" s="1"/>
  <c r="G201" i="96"/>
  <c r="J201" i="96" s="1"/>
  <c r="G5" i="102"/>
  <c r="J5" i="102" s="1"/>
  <c r="E5" i="103" s="1"/>
  <c r="G124" i="94"/>
  <c r="J124" i="94" s="1"/>
  <c r="E201" i="97" l="1"/>
  <c r="G201" i="97" s="1"/>
  <c r="J201" i="97" s="1"/>
  <c r="E201" i="98" s="1"/>
  <c r="G201" i="98" s="1"/>
  <c r="J201" i="98" s="1"/>
  <c r="E201" i="99" s="1"/>
  <c r="E216" i="97"/>
  <c r="G216" i="97" s="1"/>
  <c r="J216" i="97" s="1"/>
  <c r="E216" i="98" s="1"/>
  <c r="G216" i="98" s="1"/>
  <c r="J216" i="98" s="1"/>
  <c r="E216" i="99" s="1"/>
  <c r="E218" i="97"/>
  <c r="G218" i="97" s="1"/>
  <c r="J218" i="97" s="1"/>
  <c r="E218" i="98" s="1"/>
  <c r="G218" i="98" s="1"/>
  <c r="J218" i="98" s="1"/>
  <c r="E218" i="99" s="1"/>
  <c r="E200" i="97"/>
  <c r="G200" i="97" s="1"/>
  <c r="J200" i="97" s="1"/>
  <c r="E200" i="98" s="1"/>
  <c r="G200" i="98" s="1"/>
  <c r="J200" i="98" s="1"/>
  <c r="E200" i="99" s="1"/>
  <c r="E217" i="97"/>
  <c r="G217" i="97" s="1"/>
  <c r="J217" i="97" s="1"/>
  <c r="E217" i="98" s="1"/>
  <c r="G217" i="98" s="1"/>
  <c r="J217" i="98" s="1"/>
  <c r="E217" i="99" s="1"/>
  <c r="E199" i="97"/>
  <c r="G199" i="97" s="1"/>
  <c r="J199" i="97" s="1"/>
  <c r="E199" i="98" s="1"/>
  <c r="G199" i="98" s="1"/>
  <c r="J199" i="98" s="1"/>
  <c r="E199" i="99" s="1"/>
  <c r="G219" i="99"/>
  <c r="J219" i="99" s="1"/>
  <c r="G5" i="103"/>
  <c r="J5" i="103" s="1"/>
  <c r="E5" i="104" s="1"/>
  <c r="G124" i="95"/>
  <c r="J124" i="95" s="1"/>
  <c r="E219" i="100" l="1"/>
  <c r="G219" i="100" s="1"/>
  <c r="J219" i="100" s="1"/>
  <c r="G217" i="99"/>
  <c r="J217" i="99" s="1"/>
  <c r="G218" i="99"/>
  <c r="J218" i="99" s="1"/>
  <c r="G199" i="99"/>
  <c r="J199" i="99" s="1"/>
  <c r="G200" i="99"/>
  <c r="J200" i="99" s="1"/>
  <c r="G201" i="99"/>
  <c r="J201" i="99" s="1"/>
  <c r="G216" i="99"/>
  <c r="J216" i="99" s="1"/>
  <c r="G124" i="96"/>
  <c r="J124" i="96" s="1"/>
  <c r="G5" i="104"/>
  <c r="J5" i="104" s="1"/>
  <c r="E219" i="101" l="1"/>
  <c r="G219" i="101" s="1"/>
  <c r="J219" i="101" s="1"/>
  <c r="E200" i="100"/>
  <c r="G200" i="100" s="1"/>
  <c r="J200" i="100" s="1"/>
  <c r="E201" i="100"/>
  <c r="G201" i="100" s="1"/>
  <c r="J201" i="100" s="1"/>
  <c r="E218" i="100"/>
  <c r="G218" i="100" s="1"/>
  <c r="J218" i="100" s="1"/>
  <c r="E216" i="100"/>
  <c r="G216" i="100" s="1"/>
  <c r="J216" i="100" s="1"/>
  <c r="E199" i="100"/>
  <c r="G199" i="100" s="1"/>
  <c r="J199" i="100" s="1"/>
  <c r="E217" i="100"/>
  <c r="G217" i="100" s="1"/>
  <c r="J217" i="100" s="1"/>
  <c r="E124" i="97"/>
  <c r="G124" i="97" s="1"/>
  <c r="J124" i="97" s="1"/>
  <c r="E124" i="98" s="1"/>
  <c r="G124" i="98" s="1"/>
  <c r="J124" i="98" s="1"/>
  <c r="E124" i="99" s="1"/>
  <c r="E5" i="105"/>
  <c r="G5" i="105" s="1"/>
  <c r="J5" i="105" s="1"/>
  <c r="E216" i="101" l="1"/>
  <c r="G216" i="101" s="1"/>
  <c r="J216" i="101" s="1"/>
  <c r="E201" i="101"/>
  <c r="G201" i="101" s="1"/>
  <c r="J201" i="101" s="1"/>
  <c r="E200" i="101"/>
  <c r="G200" i="101" s="1"/>
  <c r="J200" i="101" s="1"/>
  <c r="E199" i="101"/>
  <c r="G199" i="101" s="1"/>
  <c r="J199" i="101" s="1"/>
  <c r="E218" i="101"/>
  <c r="G218" i="101" s="1"/>
  <c r="J218" i="101" s="1"/>
  <c r="E219" i="102"/>
  <c r="G219" i="102" s="1"/>
  <c r="J219" i="102" s="1"/>
  <c r="E217" i="101"/>
  <c r="G217" i="101" s="1"/>
  <c r="J217" i="101" s="1"/>
  <c r="E5" i="106"/>
  <c r="G5" i="106" s="1"/>
  <c r="J5" i="106" s="1"/>
  <c r="G124" i="99"/>
  <c r="J124" i="99" s="1"/>
  <c r="E200" i="102" l="1"/>
  <c r="G200" i="102" s="1"/>
  <c r="J200" i="102" s="1"/>
  <c r="E219" i="103"/>
  <c r="G219" i="103" s="1"/>
  <c r="J219" i="103" s="1"/>
  <c r="E218" i="102"/>
  <c r="G218" i="102" s="1"/>
  <c r="J218" i="102" s="1"/>
  <c r="E201" i="102"/>
  <c r="G201" i="102" s="1"/>
  <c r="J201" i="102" s="1"/>
  <c r="E217" i="102"/>
  <c r="G217" i="102" s="1"/>
  <c r="J217" i="102" s="1"/>
  <c r="E199" i="102"/>
  <c r="G199" i="102" s="1"/>
  <c r="J199" i="102" s="1"/>
  <c r="E216" i="102"/>
  <c r="G216" i="102" s="1"/>
  <c r="J216" i="102" s="1"/>
  <c r="E124" i="100"/>
  <c r="G124" i="100" s="1"/>
  <c r="J124" i="100" s="1"/>
  <c r="E5" i="107"/>
  <c r="G5" i="107" s="1"/>
  <c r="J5" i="107" s="1"/>
  <c r="G73" i="91"/>
  <c r="J73" i="91" s="1"/>
  <c r="E199" i="103" l="1"/>
  <c r="G199" i="103" s="1"/>
  <c r="J199" i="103" s="1"/>
  <c r="E124" i="101"/>
  <c r="G124" i="101" s="1"/>
  <c r="J124" i="101" s="1"/>
  <c r="E217" i="103"/>
  <c r="G217" i="103" s="1"/>
  <c r="J217" i="103" s="1"/>
  <c r="E219" i="104"/>
  <c r="G219" i="104" s="1"/>
  <c r="J219" i="104" s="1"/>
  <c r="E216" i="103"/>
  <c r="G216" i="103" s="1"/>
  <c r="J216" i="103" s="1"/>
  <c r="E201" i="103"/>
  <c r="G201" i="103" s="1"/>
  <c r="J201" i="103" s="1"/>
  <c r="E218" i="103"/>
  <c r="G218" i="103" s="1"/>
  <c r="J218" i="103" s="1"/>
  <c r="E200" i="103"/>
  <c r="G200" i="103" s="1"/>
  <c r="J200" i="103" s="1"/>
  <c r="G73" i="92"/>
  <c r="J73" i="92" s="1"/>
  <c r="M260" i="8"/>
  <c r="E201" i="104" l="1"/>
  <c r="G201" i="104" s="1"/>
  <c r="J201" i="104" s="1"/>
  <c r="E216" i="104"/>
  <c r="G216" i="104" s="1"/>
  <c r="J216" i="104" s="1"/>
  <c r="E124" i="102"/>
  <c r="G124" i="102" s="1"/>
  <c r="J124" i="102" s="1"/>
  <c r="E218" i="104"/>
  <c r="G218" i="104" s="1"/>
  <c r="J218" i="104" s="1"/>
  <c r="E217" i="104"/>
  <c r="G217" i="104" s="1"/>
  <c r="J217" i="104" s="1"/>
  <c r="E200" i="104"/>
  <c r="G200" i="104" s="1"/>
  <c r="J200" i="104" s="1"/>
  <c r="E199" i="104"/>
  <c r="G199" i="104" s="1"/>
  <c r="J199" i="104" s="1"/>
  <c r="E219" i="105"/>
  <c r="G219" i="105" s="1"/>
  <c r="J219" i="105" s="1"/>
  <c r="G73" i="93"/>
  <c r="J73" i="93" s="1"/>
  <c r="M263" i="8"/>
  <c r="F261" i="8"/>
  <c r="F264" i="8" s="1"/>
  <c r="F266" i="8" s="1"/>
  <c r="E200" i="105" l="1"/>
  <c r="G200" i="105" s="1"/>
  <c r="J200" i="105" s="1"/>
  <c r="E199" i="105"/>
  <c r="G199" i="105" s="1"/>
  <c r="J199" i="105" s="1"/>
  <c r="E218" i="105"/>
  <c r="G218" i="105" s="1"/>
  <c r="J218" i="105" s="1"/>
  <c r="E216" i="105"/>
  <c r="G216" i="105" s="1"/>
  <c r="J216" i="105" s="1"/>
  <c r="E219" i="106"/>
  <c r="G219" i="106" s="1"/>
  <c r="J219" i="106" s="1"/>
  <c r="E219" i="107" s="1"/>
  <c r="G219" i="107" s="1"/>
  <c r="J219" i="107" s="1"/>
  <c r="E217" i="105"/>
  <c r="G217" i="105" s="1"/>
  <c r="J217" i="105" s="1"/>
  <c r="E124" i="103"/>
  <c r="G124" i="103" s="1"/>
  <c r="J124" i="103" s="1"/>
  <c r="E201" i="105"/>
  <c r="G201" i="105" s="1"/>
  <c r="J201" i="105" s="1"/>
  <c r="G73" i="94"/>
  <c r="J73" i="94" s="1"/>
  <c r="C261" i="8"/>
  <c r="C264" i="8" s="1"/>
  <c r="M265" i="8"/>
  <c r="M268" i="8" s="1"/>
  <c r="E201" i="106" l="1"/>
  <c r="G201" i="106" s="1"/>
  <c r="J201" i="106" s="1"/>
  <c r="E201" i="107" s="1"/>
  <c r="G201" i="107" s="1"/>
  <c r="J201" i="107" s="1"/>
  <c r="E217" i="106"/>
  <c r="G217" i="106" s="1"/>
  <c r="J217" i="106" s="1"/>
  <c r="E217" i="107" s="1"/>
  <c r="G217" i="107" s="1"/>
  <c r="J217" i="107" s="1"/>
  <c r="E218" i="106"/>
  <c r="G218" i="106" s="1"/>
  <c r="J218" i="106" s="1"/>
  <c r="E218" i="107" s="1"/>
  <c r="G218" i="107" s="1"/>
  <c r="J218" i="107" s="1"/>
  <c r="E124" i="104"/>
  <c r="G124" i="104" s="1"/>
  <c r="J124" i="104" s="1"/>
  <c r="E216" i="106"/>
  <c r="G216" i="106" s="1"/>
  <c r="J216" i="106" s="1"/>
  <c r="E216" i="107" s="1"/>
  <c r="G216" i="107" s="1"/>
  <c r="J216" i="107" s="1"/>
  <c r="E199" i="106"/>
  <c r="G199" i="106" s="1"/>
  <c r="J199" i="106" s="1"/>
  <c r="E199" i="107" s="1"/>
  <c r="G199" i="107" s="1"/>
  <c r="J199" i="107" s="1"/>
  <c r="E200" i="106"/>
  <c r="G200" i="106" s="1"/>
  <c r="J200" i="106" s="1"/>
  <c r="E200" i="107" s="1"/>
  <c r="G200" i="107" s="1"/>
  <c r="J200" i="107" s="1"/>
  <c r="G73" i="95"/>
  <c r="J73" i="95" s="1"/>
  <c r="E124" i="105" l="1"/>
  <c r="G124" i="105" s="1"/>
  <c r="J124" i="105" s="1"/>
  <c r="G73" i="96"/>
  <c r="J73" i="96" s="1"/>
  <c r="E73" i="97" s="1"/>
  <c r="E124" i="106" l="1"/>
  <c r="G124" i="106" s="1"/>
  <c r="J124" i="106" s="1"/>
  <c r="E124" i="107" s="1"/>
  <c r="G124" i="107" s="1"/>
  <c r="J124" i="107" s="1"/>
  <c r="G73" i="97"/>
  <c r="J73" i="97" s="1"/>
  <c r="E73" i="98" s="1"/>
  <c r="G73" i="98" l="1"/>
  <c r="J73" i="98" s="1"/>
  <c r="E73" i="99" s="1"/>
  <c r="G73" i="99" l="1"/>
  <c r="J73" i="99" s="1"/>
  <c r="E73" i="100" s="1"/>
  <c r="G73" i="100" l="1"/>
  <c r="J73" i="100" s="1"/>
  <c r="E73" i="101" s="1"/>
  <c r="G73" i="101" l="1"/>
  <c r="J73" i="101" s="1"/>
  <c r="E73" i="102" s="1"/>
  <c r="G73" i="102" l="1"/>
  <c r="J73" i="102" s="1"/>
  <c r="E73" i="103" l="1"/>
  <c r="G73" i="103" s="1"/>
  <c r="J73" i="103" s="1"/>
  <c r="E73" i="104" l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l="1"/>
  <c r="J73" i="107" s="1"/>
</calcChain>
</file>

<file path=xl/sharedStrings.xml><?xml version="1.0" encoding="utf-8"?>
<sst xmlns="http://schemas.openxmlformats.org/spreadsheetml/2006/main" count="38542" uniqueCount="1439">
  <si>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</si>
  <si>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</si>
  <si>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</si>
  <si>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</si>
  <si>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</si>
  <si>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</si>
  <si>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</si>
  <si>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</si>
  <si>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</si>
  <si>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</si>
  <si>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</si>
  <si>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</si>
  <si>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</si>
  <si>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</si>
  <si>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</si>
  <si>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</si>
  <si>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</si>
  <si>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</si>
  <si>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</si>
  <si>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</si>
  <si>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</si>
  <si>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</si>
  <si>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</si>
  <si>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</si>
  <si>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</si>
  <si>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</si>
  <si>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</si>
  <si>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</si>
  <si>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</si>
  <si>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</si>
  <si>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</si>
  <si>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</si>
  <si>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</si>
  <si>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</si>
  <si>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</si>
  <si>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</si>
  <si>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</si>
  <si>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</si>
  <si>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</si>
  <si>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</si>
  <si>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</si>
  <si>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</si>
  <si>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</si>
  <si>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</si>
  <si>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</si>
  <si>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</si>
  <si>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</si>
  <si>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</si>
  <si>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</si>
  <si>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</si>
  <si>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</si>
  <si>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</si>
  <si>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</si>
  <si>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</si>
  <si>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</si>
  <si>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</si>
  <si>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</si>
  <si>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</si>
  <si>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</si>
  <si>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</si>
  <si>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</si>
  <si>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</si>
  <si>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</si>
  <si>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</si>
  <si>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</si>
  <si>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</si>
  <si>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</si>
  <si>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</si>
  <si>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</si>
  <si>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</si>
  <si>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</si>
  <si>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</si>
  <si>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</si>
  <si>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</si>
  <si>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</si>
  <si>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</si>
  <si>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</si>
  <si>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</si>
  <si>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</si>
  <si>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</si>
  <si>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</si>
  <si>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</si>
  <si>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</si>
  <si>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</si>
  <si>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</si>
  <si>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</si>
  <si>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</si>
  <si>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</si>
  <si>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</si>
  <si>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</si>
  <si>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</si>
  <si>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</si>
  <si>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</si>
  <si>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</si>
  <si>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</si>
  <si>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</si>
  <si>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</si>
  <si>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</si>
  <si>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</si>
  <si>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</si>
  <si>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</si>
  <si>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</si>
  <si>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</si>
  <si>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</si>
  <si>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</si>
  <si>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</si>
  <si>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</si>
  <si>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</si>
  <si>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</si>
  <si>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</si>
  <si>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</si>
  <si>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</si>
  <si>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</si>
  <si>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</si>
  <si>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</si>
  <si>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</si>
  <si>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</si>
  <si>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</si>
  <si>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</si>
  <si>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</si>
  <si>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</si>
  <si>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</si>
  <si>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</si>
  <si>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</si>
  <si>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</si>
  <si>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</si>
  <si>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</si>
  <si>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</si>
  <si>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</si>
  <si>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</si>
  <si>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</si>
  <si>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</si>
  <si>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</si>
  <si>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</si>
  <si>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</si>
  <si>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</si>
  <si>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</si>
  <si>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</si>
  <si>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</si>
  <si>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</si>
  <si>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</si>
  <si>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</si>
  <si>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</si>
  <si>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</si>
  <si>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</si>
  <si>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</si>
  <si>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</si>
  <si>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</si>
  <si>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</si>
  <si>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</si>
  <si>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</si>
  <si>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</si>
  <si>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</si>
  <si>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</si>
  <si>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</si>
  <si>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</si>
  <si>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</si>
  <si>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</si>
  <si>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</si>
  <si>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</si>
  <si>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</si>
  <si>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</si>
  <si>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</si>
  <si>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</si>
  <si>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</si>
  <si>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</si>
  <si>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</si>
  <si>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</si>
  <si>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</si>
  <si>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</si>
  <si>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</si>
  <si>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</si>
  <si>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</si>
  <si>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</si>
  <si>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</si>
  <si>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</si>
  <si>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</si>
  <si>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</si>
  <si>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</si>
  <si>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</si>
  <si>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</si>
  <si>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</si>
  <si>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</si>
  <si>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</si>
  <si>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</si>
  <si>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</si>
  <si>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</si>
  <si>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</si>
  <si>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</si>
  <si>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</si>
  <si>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</si>
  <si>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</si>
  <si>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</si>
  <si>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</si>
  <si>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</si>
  <si>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</si>
  <si>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</si>
  <si>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</si>
  <si>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</si>
  <si>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</si>
  <si>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</si>
  <si>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</si>
  <si>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</si>
  <si>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</si>
  <si>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</si>
  <si>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</si>
  <si>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</si>
  <si>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</si>
  <si>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</si>
  <si>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</si>
  <si>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</si>
  <si>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</si>
  <si>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</si>
  <si>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</si>
  <si>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</si>
  <si>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</si>
  <si>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</si>
  <si>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</si>
  <si>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</si>
  <si>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</si>
  <si>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</si>
  <si>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</si>
  <si>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</si>
  <si>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</si>
  <si>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</si>
  <si>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</si>
  <si>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</si>
  <si>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</si>
  <si>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</si>
  <si>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</si>
  <si>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</si>
  <si>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</si>
  <si>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</si>
  <si>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</si>
  <si>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</si>
  <si>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</si>
  <si>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</si>
  <si>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</si>
  <si>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</si>
  <si>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</si>
  <si>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</si>
  <si>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</si>
  <si>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</si>
  <si>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</si>
  <si>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</si>
  <si>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</si>
  <si>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</si>
  <si>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</si>
  <si>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</si>
  <si>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</si>
  <si>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</si>
  <si>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</si>
  <si>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</si>
  <si>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</si>
  <si>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</si>
  <si>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</si>
  <si>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</si>
  <si>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</si>
  <si>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</si>
  <si>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</si>
  <si>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</si>
  <si>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</si>
  <si>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</si>
  <si>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</si>
  <si>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</si>
  <si>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</si>
  <si>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</si>
  <si>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</si>
  <si>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</si>
  <si>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</si>
  <si>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</si>
  <si>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</si>
  <si>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</si>
  <si>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</si>
  <si>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</si>
  <si>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</si>
  <si>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</si>
  <si>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</si>
  <si>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</si>
  <si>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</si>
  <si>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</si>
  <si>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</si>
  <si>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</si>
  <si>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</si>
  <si>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</si>
  <si>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</si>
  <si>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</si>
  <si>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</si>
  <si>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</si>
  <si>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</si>
  <si>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</si>
  <si>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</si>
  <si>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</si>
  <si>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</si>
  <si>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</si>
  <si>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</si>
  <si>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</si>
  <si>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</si>
  <si>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</si>
  <si>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</si>
  <si>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</si>
  <si>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</si>
  <si>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</si>
  <si>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</si>
  <si>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</si>
  <si>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</si>
  <si>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</si>
  <si>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</si>
  <si>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</si>
  <si>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</si>
  <si>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</si>
  <si>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</si>
  <si>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</si>
  <si>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</si>
  <si>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</si>
  <si>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</si>
  <si>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</si>
  <si>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</si>
  <si>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</si>
  <si>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</si>
  <si>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</si>
  <si>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</si>
  <si>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</si>
  <si>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</si>
  <si>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</si>
  <si>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</si>
  <si>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</si>
  <si>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</si>
  <si>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</si>
  <si>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</si>
  <si>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</si>
  <si>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</si>
  <si>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</si>
  <si>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</si>
  <si>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</si>
  <si>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</si>
  <si>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</si>
  <si>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</si>
  <si>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</si>
  <si>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</si>
  <si>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</si>
  <si>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</si>
  <si>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</si>
  <si>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</si>
  <si>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</si>
  <si>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</si>
  <si>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</si>
  <si>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</si>
  <si>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</si>
  <si>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</si>
  <si>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</si>
  <si>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</si>
  <si>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</si>
  <si>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</si>
  <si>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</si>
  <si>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</si>
  <si>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</si>
  <si>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</si>
  <si>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</si>
  <si>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</si>
  <si>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</si>
  <si>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</si>
  <si>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</si>
  <si>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</si>
  <si>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</si>
  <si>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</si>
  <si>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</si>
  <si>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</si>
  <si>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</si>
  <si>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</si>
  <si>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</si>
  <si>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</si>
  <si>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</si>
  <si>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</si>
  <si>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</si>
  <si>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</si>
  <si>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</si>
  <si>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</si>
  <si>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</si>
  <si>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</si>
  <si>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</si>
  <si>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</si>
  <si>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</si>
  <si>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</si>
  <si>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</si>
  <si>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</si>
  <si>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</si>
  <si>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</si>
  <si>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</si>
  <si>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</si>
  <si>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</si>
  <si>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</si>
  <si>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</si>
  <si>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</si>
  <si>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</si>
  <si>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</si>
  <si>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</si>
  <si>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</si>
  <si>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</si>
  <si>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</si>
  <si>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</si>
  <si>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</si>
  <si>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</si>
  <si>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</si>
  <si>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</si>
  <si>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</si>
  <si>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</si>
  <si>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</si>
  <si>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</si>
  <si>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</si>
  <si>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</si>
  <si>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</si>
  <si>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</si>
  <si>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</si>
  <si>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</si>
  <si>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</si>
  <si>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</si>
  <si>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</si>
  <si>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</si>
  <si>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</si>
  <si>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</si>
  <si>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</si>
  <si>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รหัสสินค้า</t>
  </si>
  <si>
    <t>ชื่อสินค้า</t>
  </si>
  <si>
    <t>หมวดหมู่สินค้า</t>
  </si>
  <si>
    <t>หน่วยสินค้า</t>
  </si>
  <si>
    <t>ราคาขาย</t>
  </si>
  <si>
    <t>ราคาซื้อ</t>
  </si>
  <si>
    <t>Min</t>
  </si>
  <si>
    <t>Max</t>
  </si>
  <si>
    <t>สถานะ</t>
  </si>
  <si>
    <t/>
  </si>
  <si>
    <t>มะม่วงหนึบ</t>
  </si>
  <si>
    <t>หมวดอื่นๆ</t>
  </si>
  <si>
    <t>กล่อง</t>
  </si>
  <si>
    <t>40.00</t>
  </si>
  <si>
    <t>0.00</t>
  </si>
  <si>
    <t>0</t>
  </si>
  <si>
    <t>ใช้งาน</t>
  </si>
  <si>
    <t>0109256601</t>
  </si>
  <si>
    <t>กระเช้าสำเร็จรูป</t>
  </si>
  <si>
    <t>กระเช้า</t>
  </si>
  <si>
    <t>800.00</t>
  </si>
  <si>
    <t>0109256602</t>
  </si>
  <si>
    <t>เซ็ตของขวัญ</t>
  </si>
  <si>
    <t>260.00</t>
  </si>
  <si>
    <t>01-SU-0025-1</t>
  </si>
  <si>
    <t>น้ำแดงเฮลบลูบอย</t>
  </si>
  <si>
    <t>เครื่องดื่ม</t>
  </si>
  <si>
    <t>ขวด</t>
  </si>
  <si>
    <t>58.00</t>
  </si>
  <si>
    <t>02102566</t>
  </si>
  <si>
    <t>เปี๊ยะมินิ</t>
  </si>
  <si>
    <t>25.00</t>
  </si>
  <si>
    <t>02-BB01</t>
  </si>
  <si>
    <t>กล่องเค้กเบาหวิวทุเรียน 100g. New</t>
  </si>
  <si>
    <t>กล่องโมเดล</t>
  </si>
  <si>
    <t>20.00</t>
  </si>
  <si>
    <t>02-BB02</t>
  </si>
  <si>
    <t>กล่องเค้กเบาหวิวเผือกมะพร้าวอ่อน 100g. New</t>
  </si>
  <si>
    <t>02-BB03</t>
  </si>
  <si>
    <t>กล่องเค้กเบาหวิวกล้วยมะพร้าวเผา 100g. New</t>
  </si>
  <si>
    <t>02-BB05</t>
  </si>
  <si>
    <t>กล่องเค้กเบาหวิวรสกาแฟ 100g New</t>
  </si>
  <si>
    <t>02-BB07</t>
  </si>
  <si>
    <t>กล่องเค้กเบาหวิวรสกาแฟ 300g. New</t>
  </si>
  <si>
    <t>02-BB09</t>
  </si>
  <si>
    <t>กล่องเค้กเบาหวิวรสเนยนม 110g. New</t>
  </si>
  <si>
    <t>02-BB11</t>
  </si>
  <si>
    <t>กล่องเค้กเบาหวิวรสเนยนม 300g. New</t>
  </si>
  <si>
    <t>02-BB14</t>
  </si>
  <si>
    <t>กล่องเค้กเบาหวิวรสใบเตย 300g. New</t>
  </si>
  <si>
    <t>02-BB15</t>
  </si>
  <si>
    <t>กล่องเค้กเบาหวิวรสเตยหอม 100g. New</t>
  </si>
  <si>
    <t>02-BB16</t>
  </si>
  <si>
    <t>กล่องเค้กเบาหวิวรสฝอยทอง 100g. New</t>
  </si>
  <si>
    <t>02-BB17</t>
  </si>
  <si>
    <t>กล่องเค้กเบาหวิวรสฝอยทอง 300g. New</t>
  </si>
  <si>
    <t>02-BB18</t>
  </si>
  <si>
    <t>กล่องเค้กเบาหวิว(ล)มะพร้าวน้ำหอม  100g. New</t>
  </si>
  <si>
    <t>02-BB22</t>
  </si>
  <si>
    <t>กล่องเค้กเบาหวิวกล้วยมะพร้าวเผา 300g. New</t>
  </si>
  <si>
    <t>02-BB23</t>
  </si>
  <si>
    <t>กล่องเค้กเบาหวิวมะพร้าวน้ำหอม 300g. New</t>
  </si>
  <si>
    <t>02-BB26</t>
  </si>
  <si>
    <t>กล่องเค้กเบาหวิวตาลหอม 100g. New</t>
  </si>
  <si>
    <t>02-BB35</t>
  </si>
  <si>
    <t>กล่องชิฟฟ่อนสอดใส้ 3 ชิ้น</t>
  </si>
  <si>
    <t>02-BB36</t>
  </si>
  <si>
    <t>กล่องชิฟฟ่อนสอดใส้ 5 ชิ้น</t>
  </si>
  <si>
    <t>02-BB37</t>
  </si>
  <si>
    <t>กล่องชิฟฟ่อนสอดไส้สีน้ำตาล 8 ชิ้น (ญ)</t>
  </si>
  <si>
    <t>02-BB40</t>
  </si>
  <si>
    <t>กล่องชิฟฟ่อนรวมรส 4 ชิ้น</t>
  </si>
  <si>
    <t>02-BB41</t>
  </si>
  <si>
    <t>กล่องชิฟฟ่อนรวมรส 8 ชิ้น</t>
  </si>
  <si>
    <t>02-BB43</t>
  </si>
  <si>
    <t>กล่องชิฟฟ่อนรวมรส 4 ชิ้น NEW</t>
  </si>
  <si>
    <t>02-BB44</t>
  </si>
  <si>
    <t>กล่องชิฟฟ่อนรวมรส 8 ชิ้น (ญ) NEW</t>
  </si>
  <si>
    <t>02-BB45</t>
  </si>
  <si>
    <t>กล่องชิฟฟ่อนเค้กสอดไส้ช็อคโกแลต 6 ชิ้น</t>
  </si>
  <si>
    <t>02-BB46</t>
  </si>
  <si>
    <t>กล่องชิฟฟ่อนเค้กสอดไส้บลูเบอร์รี่ 6 ชิ้น</t>
  </si>
  <si>
    <t>02-BB47</t>
  </si>
  <si>
    <t>กล่องชิฟฟ่อนเค้กไส้แยมมะพร้าว 6 ชิ้น</t>
  </si>
  <si>
    <t>02-BB48</t>
  </si>
  <si>
    <t>กล่องชิฟฟ่อนเค้กสอดไส้รวมรส 6 ชิ้นแบบใหม่</t>
  </si>
  <si>
    <t>02-BB49</t>
  </si>
  <si>
    <t>กล่องชิฟฟ่อนเค้กสอดไส้สตรอว์เบอร์รี่ 6 ชิ้น</t>
  </si>
  <si>
    <t>02-BB50</t>
  </si>
  <si>
    <t>กล่องชิฟฟ่อนเค้กสอดไส้ส้ม 6 ชิ้น</t>
  </si>
  <si>
    <t>02-BB51</t>
  </si>
  <si>
    <t>กล่องชิฟฟ่อนเค้กสอดไส้ฮอกไกโด 6 ชิ้น</t>
  </si>
  <si>
    <t>02-BB52</t>
  </si>
  <si>
    <t>กล่องชิฟฟ่อนเค้กสอดไส้ช็อคโกแลต 3 ชิ้น</t>
  </si>
  <si>
    <t>02-BB53</t>
  </si>
  <si>
    <t>กล่องชิฟฟ่อนเค้กสอดไส้บลูเบอร์รี่ 3 ชิ้น</t>
  </si>
  <si>
    <t>02-BB54</t>
  </si>
  <si>
    <t>กล่องชิฟฟ่อนเค้กสอดไส้มะพร้าว 3 ชิ้น</t>
  </si>
  <si>
    <t>02-BB55</t>
  </si>
  <si>
    <t>กล่องชิฟฟ่อนเค้กสอดไส้สตรอว์เบอร์รี่ 3 ชิ้น</t>
  </si>
  <si>
    <t>02-BB56</t>
  </si>
  <si>
    <t>กล่องชิฟฟ่อนเค้กสอดไส้ส้ม 3 ชิ้น</t>
  </si>
  <si>
    <t>02-BB57</t>
  </si>
  <si>
    <t>กล่องชิฟฟ่อนเค้กสอดไส้ฝอยทอง 6 ชิ้น</t>
  </si>
  <si>
    <t>02-BB58</t>
  </si>
  <si>
    <t>กล่องเค้กโบราณ 4 ชิ้น ตัว-ฝา</t>
  </si>
  <si>
    <t>02-BB59</t>
  </si>
  <si>
    <t>กล่องชิฟฟ่อนนมชมพูฮอกไกโด 3 ชิ้น</t>
  </si>
  <si>
    <t>02-BB60</t>
  </si>
  <si>
    <t>กล่องชิฟฟ่อนเค้กสอดไส้ฝอยทอง 3 ชิ้น</t>
  </si>
  <si>
    <t>02-BB75</t>
  </si>
  <si>
    <t>กล่องชิฟฟ่อนสอดไส้เมล่อน 3 ชิ้น</t>
  </si>
  <si>
    <t>02-BB82</t>
  </si>
  <si>
    <t>กล่องเค้กโบราณ12ชิ้น(สีแดง)</t>
  </si>
  <si>
    <t>02-BB85</t>
  </si>
  <si>
    <t>กล่องชิฟฟ่อนเค้กสอดไส้ครีมมะพร้าว 4 ชิ้น</t>
  </si>
  <si>
    <t>02-BB87</t>
  </si>
  <si>
    <t>กล่องเปี๊ยะโมจิ 350 กรัม 16.5x16.5x5 cm.</t>
  </si>
  <si>
    <t>02-BB88</t>
  </si>
  <si>
    <t>กล่องขนมเปี๊ยะ 350 กรัม 16.5x16.5x5 cm.</t>
  </si>
  <si>
    <t>02-BB99</t>
  </si>
  <si>
    <t>กล่องเค้กโบราณ 4 ชิ้น (สีแดง) หอมเบเกอรี่ -</t>
  </si>
  <si>
    <t>03102566</t>
  </si>
  <si>
    <t>นมเปรี้ยว</t>
  </si>
  <si>
    <t>10.00</t>
  </si>
  <si>
    <t>05-BOOTH09</t>
  </si>
  <si>
    <t>ทิชชู่ (ม้วน)</t>
  </si>
  <si>
    <t>ม้วน</t>
  </si>
  <si>
    <t>1006493</t>
  </si>
  <si>
    <t>เรดเวลเว็ทวูปปี้พาย ไส้ครีมรูบีช็อกโกแลต</t>
  </si>
  <si>
    <t>คุ๊กกี้ ขนม</t>
  </si>
  <si>
    <t>55.00</t>
  </si>
  <si>
    <t>1006494</t>
  </si>
  <si>
    <t>ครัฟฟินรูบีช็อกโกแลตสตรอเบอร์รี่</t>
  </si>
  <si>
    <t>59.00</t>
  </si>
  <si>
    <t>1006626</t>
  </si>
  <si>
    <t>ครีมพายคาราเมลกล้วย</t>
  </si>
  <si>
    <t>50.00</t>
  </si>
  <si>
    <t>1006979</t>
  </si>
  <si>
    <t>เค้ก</t>
  </si>
  <si>
    <t>1006980</t>
  </si>
  <si>
    <t>แพนเค้กฝอยทองครีมสด</t>
  </si>
  <si>
    <t>1016600010</t>
  </si>
  <si>
    <t>ของเล่น</t>
  </si>
  <si>
    <t>ชิ้น</t>
  </si>
  <si>
    <t>1016600083</t>
  </si>
  <si>
    <t>60.00</t>
  </si>
  <si>
    <t>1016600086</t>
  </si>
  <si>
    <t>1016600139</t>
  </si>
  <si>
    <t>250.00</t>
  </si>
  <si>
    <t>1016600188</t>
  </si>
  <si>
    <t>100.00</t>
  </si>
  <si>
    <t>1016600206</t>
  </si>
  <si>
    <t>1016600214</t>
  </si>
  <si>
    <t>350.00</t>
  </si>
  <si>
    <t>1016600253</t>
  </si>
  <si>
    <t>200.00</t>
  </si>
  <si>
    <t>1016600273</t>
  </si>
  <si>
    <t>รถลานสีแดง / รถทหารไขลาน</t>
  </si>
  <si>
    <t>1016600276</t>
  </si>
  <si>
    <t>1016600281</t>
  </si>
  <si>
    <t>ไดโนเสาร์ยืดได้</t>
  </si>
  <si>
    <t>1100031</t>
  </si>
  <si>
    <t>ชุดกิ๊ฟเซ็ท(3 ชิ้น)</t>
  </si>
  <si>
    <t>ชิฟฟอน</t>
  </si>
  <si>
    <t>แพ็ค</t>
  </si>
  <si>
    <t>199.00</t>
  </si>
  <si>
    <t>ไม่ใช้งาน</t>
  </si>
  <si>
    <t>1100038</t>
  </si>
  <si>
    <t>65.00</t>
  </si>
  <si>
    <t>11110000</t>
  </si>
  <si>
    <t>ปังไก่หยอง 6 ลูก</t>
  </si>
  <si>
    <t>ขนมปัง แซนวิส</t>
  </si>
  <si>
    <t>1112539</t>
  </si>
  <si>
    <t>1113114</t>
  </si>
  <si>
    <t>1113119</t>
  </si>
  <si>
    <t>เค้กวันเกิด 1 ปอนด์ พิเศษ</t>
  </si>
  <si>
    <t>1113161</t>
  </si>
  <si>
    <t>ขนมฝอยทองกรอบ</t>
  </si>
  <si>
    <t>1113178</t>
  </si>
  <si>
    <t>1113179</t>
  </si>
  <si>
    <t>240.00</t>
  </si>
  <si>
    <t>สินค้าระบายจากทางออนไลน์ ขาย 120 บาท</t>
  </si>
  <si>
    <t>1113185</t>
  </si>
  <si>
    <t>กระปุก</t>
  </si>
  <si>
    <t>1113191</t>
  </si>
  <si>
    <t>35.00</t>
  </si>
  <si>
    <t>1113192</t>
  </si>
  <si>
    <t>บิ๊กซี</t>
  </si>
  <si>
    <t>1113193</t>
  </si>
  <si>
    <t>1113194</t>
  </si>
  <si>
    <t>45.00</t>
  </si>
  <si>
    <t>ราคาเต็ม 45 บาท , ราคาของระบาย 20 บาท</t>
  </si>
  <si>
    <t>1114024</t>
  </si>
  <si>
    <t>สังขยา 1 ชิ้น</t>
  </si>
  <si>
    <t>11140500</t>
  </si>
  <si>
    <t>ถุง</t>
  </si>
  <si>
    <t>1114056</t>
  </si>
  <si>
    <t>ขนมปุยฝ้าย คละรส (4 ชิ้น)</t>
  </si>
  <si>
    <t>1114057</t>
  </si>
  <si>
    <t>1114058</t>
  </si>
  <si>
    <t>1114059</t>
  </si>
  <si>
    <t>1114060</t>
  </si>
  <si>
    <t>1124024</t>
  </si>
  <si>
    <t>ขนมปังไส้ฝอยทอง (ชิ้น)</t>
  </si>
  <si>
    <t>30.00</t>
  </si>
  <si>
    <t>1124037</t>
  </si>
  <si>
    <t>ขนมปังไส้พริกเผาไก่หยอง  (ชิ้น)</t>
  </si>
  <si>
    <t>1124038</t>
  </si>
  <si>
    <t>1124039</t>
  </si>
  <si>
    <t>1124040</t>
  </si>
  <si>
    <t>ขนมปังไส้ลูกเกดฝอยทอง (ชิ้น)</t>
  </si>
  <si>
    <t>1124041</t>
  </si>
  <si>
    <t>ขนมปังไส้ลูกเกด (ชิ้น)</t>
  </si>
  <si>
    <t>1200032</t>
  </si>
  <si>
    <t>(NP)มาม่อนคัฟ รวมรส (6ชิ้น)</t>
  </si>
  <si>
    <t>หนองพงนก</t>
  </si>
  <si>
    <t>80.00</t>
  </si>
  <si>
    <t>1200092</t>
  </si>
  <si>
    <t>กิโลกรัม</t>
  </si>
  <si>
    <t>1300005</t>
  </si>
  <si>
    <t>1300006</t>
  </si>
  <si>
    <t>13082000</t>
  </si>
  <si>
    <t>หนังสือนิทาน วาดภาพ</t>
  </si>
  <si>
    <t>รพ.สินแพทย์</t>
  </si>
  <si>
    <t>13082001</t>
  </si>
  <si>
    <t>ห้องครัว</t>
  </si>
  <si>
    <t>450.00</t>
  </si>
  <si>
    <t>13082002</t>
  </si>
  <si>
    <t>ฮีโร่แผง 150</t>
  </si>
  <si>
    <t>150.00</t>
  </si>
  <si>
    <t>13082003</t>
  </si>
  <si>
    <t>ฮีโร่แผง 250</t>
  </si>
  <si>
    <t>13082004</t>
  </si>
  <si>
    <t>ฮีโร่แผง 350</t>
  </si>
  <si>
    <t>13082005</t>
  </si>
  <si>
    <t>ฮีโร่แผง 450</t>
  </si>
  <si>
    <t>13082006</t>
  </si>
  <si>
    <t>เซ็ตหน้ากาก</t>
  </si>
  <si>
    <t>13082007</t>
  </si>
  <si>
    <t>พัดลม 100</t>
  </si>
  <si>
    <t>13082008</t>
  </si>
  <si>
    <t>พัดลม 150</t>
  </si>
  <si>
    <t>13082009</t>
  </si>
  <si>
    <t>เฮริคอปเตอร์</t>
  </si>
  <si>
    <t>13082010</t>
  </si>
  <si>
    <t>รถทรานส์ฟอเมอร์</t>
  </si>
  <si>
    <t>13082011</t>
  </si>
  <si>
    <t>รถพ่วงทหาร</t>
  </si>
  <si>
    <t>13082012</t>
  </si>
  <si>
    <t>รถตักรวม</t>
  </si>
  <si>
    <t>13082013</t>
  </si>
  <si>
    <t>ฮีโร่แผง 6 ตัว</t>
  </si>
  <si>
    <t>500.00</t>
  </si>
  <si>
    <t>13082014</t>
  </si>
  <si>
    <t>หัวโทมัสไฟเสียง</t>
  </si>
  <si>
    <t>13082015</t>
  </si>
  <si>
    <t>ฮีโร่แผง 8 ตัว</t>
  </si>
  <si>
    <t>600.00</t>
  </si>
  <si>
    <t>13082016</t>
  </si>
  <si>
    <t>เวสป้าเสียง</t>
  </si>
  <si>
    <t>13082017</t>
  </si>
  <si>
    <t>รถตำรวจ+พยาบาล</t>
  </si>
  <si>
    <t>13082018</t>
  </si>
  <si>
    <t>แซนวิช CJ ทูน่า</t>
  </si>
  <si>
    <t>13082019</t>
  </si>
  <si>
    <t>ขนมคุณแป๋ง</t>
  </si>
  <si>
    <t>13082020</t>
  </si>
  <si>
    <t>ขนมนางเล็ด</t>
  </si>
  <si>
    <t>13082021</t>
  </si>
  <si>
    <t>ขนมผิง</t>
  </si>
  <si>
    <t>13082022</t>
  </si>
  <si>
    <t>ขนมแลบลิ้น</t>
  </si>
  <si>
    <t>13082023</t>
  </si>
  <si>
    <t>อาลัว</t>
  </si>
  <si>
    <t>13082024</t>
  </si>
  <si>
    <t>เฉาก๋วย</t>
  </si>
  <si>
    <t>13082025</t>
  </si>
  <si>
    <t>รถเกี่ยวข้าว</t>
  </si>
  <si>
    <t>13082026</t>
  </si>
  <si>
    <t>รถพ่วง</t>
  </si>
  <si>
    <t>13082027</t>
  </si>
  <si>
    <t>รถตักใหญ่</t>
  </si>
  <si>
    <t>13082028</t>
  </si>
  <si>
    <t>lotso</t>
  </si>
  <si>
    <t>13082029</t>
  </si>
  <si>
    <t>บิ๊กฟุต</t>
  </si>
  <si>
    <t>13082030</t>
  </si>
  <si>
    <t>รถแผง</t>
  </si>
  <si>
    <t>13082031</t>
  </si>
  <si>
    <t>บัตเตอร์ฟลาย</t>
  </si>
  <si>
    <t>75.00</t>
  </si>
  <si>
    <t>13082032</t>
  </si>
  <si>
    <t>บัตเตอร์วินสับปะรด</t>
  </si>
  <si>
    <t>13082033</t>
  </si>
  <si>
    <t>ปังโบราณชาไทย</t>
  </si>
  <si>
    <t>13082034</t>
  </si>
  <si>
    <t>ฝอยทองกรอบ</t>
  </si>
  <si>
    <t>13082035</t>
  </si>
  <si>
    <t>แซนวิชทูน่าแฮม 115 กรัม</t>
  </si>
  <si>
    <t>13082536</t>
  </si>
  <si>
    <t>แซนวิชแฮมชีส 95 กรัม</t>
  </si>
  <si>
    <t>13082537</t>
  </si>
  <si>
    <t>วุ้นกรอบจิ๋ว</t>
  </si>
  <si>
    <t>13082538</t>
  </si>
  <si>
    <t>วุ้นกรอบน้ำตาลสด</t>
  </si>
  <si>
    <t>130839</t>
  </si>
  <si>
    <t>วุ้นกรอบโตนดสุก</t>
  </si>
  <si>
    <t>15082500</t>
  </si>
  <si>
    <t>โบราณวันแม่ 4 ชิ้น</t>
  </si>
  <si>
    <t>16102566</t>
  </si>
  <si>
    <t>แซนวิชทูน่าแฮม</t>
  </si>
  <si>
    <t>17072301</t>
  </si>
  <si>
    <t>ของใช้เด็กแรกเกิด</t>
  </si>
  <si>
    <t>17072302</t>
  </si>
  <si>
    <t>ของเล่น 35</t>
  </si>
  <si>
    <t>17072303</t>
  </si>
  <si>
    <t>ของเล่น 50</t>
  </si>
  <si>
    <t>17072304</t>
  </si>
  <si>
    <t>ข้าวกล่อง</t>
  </si>
  <si>
    <t>17072305</t>
  </si>
  <si>
    <t>พุดดิ้ง</t>
  </si>
  <si>
    <t>17072306</t>
  </si>
  <si>
    <t>นมกล่องUHT IVY</t>
  </si>
  <si>
    <t>15.00</t>
  </si>
  <si>
    <t>17072307</t>
  </si>
  <si>
    <t>น้ำสิงห์</t>
  </si>
  <si>
    <t>6.00</t>
  </si>
  <si>
    <t>17072308</t>
  </si>
  <si>
    <t>นมโอวัลติน</t>
  </si>
  <si>
    <t>17072309</t>
  </si>
  <si>
    <t>นมเปรี้ยวดัชมิลล์</t>
  </si>
  <si>
    <t>9.00</t>
  </si>
  <si>
    <t>17072310</t>
  </si>
  <si>
    <t>ยาคูล์</t>
  </si>
  <si>
    <t>17072311</t>
  </si>
  <si>
    <t>โค๊ก</t>
  </si>
  <si>
    <t>17072312</t>
  </si>
  <si>
    <t>เป๊ปซี่</t>
  </si>
  <si>
    <t>17072313</t>
  </si>
  <si>
    <t>นมตราหมี</t>
  </si>
  <si>
    <t>17072314</t>
  </si>
  <si>
    <t>คุกกี๊ข้าวโอ๊ต</t>
  </si>
  <si>
    <t>17072315</t>
  </si>
  <si>
    <t>บิสกิตสอดไส้สัปปะรด</t>
  </si>
  <si>
    <t>17072316</t>
  </si>
  <si>
    <t>แครกเกอร์ชีสสอดไส้สัปปะรด</t>
  </si>
  <si>
    <t>17072317</t>
  </si>
  <si>
    <t>คอนเฟลกคาราเมล (ใหญ่)</t>
  </si>
  <si>
    <t>125.00</t>
  </si>
  <si>
    <t>17072318</t>
  </si>
  <si>
    <t>คินเดอร์จอย สีฟ้า</t>
  </si>
  <si>
    <t>42.00</t>
  </si>
  <si>
    <t>17072319</t>
  </si>
  <si>
    <t>ล็อกเกอร์ น้ำเงิน</t>
  </si>
  <si>
    <t>17072320</t>
  </si>
  <si>
    <t>คินเดอร์จอย สีชมพู</t>
  </si>
  <si>
    <t>17072321</t>
  </si>
  <si>
    <t>ล็อกเกอร์ แดง</t>
  </si>
  <si>
    <t>17072322</t>
  </si>
  <si>
    <t>เวเฟอร์ กล่อง</t>
  </si>
  <si>
    <t>17072323</t>
  </si>
  <si>
    <t>โคอะลา มาร์ช</t>
  </si>
  <si>
    <t>17072324</t>
  </si>
  <si>
    <t>มาม่า คัฟ</t>
  </si>
  <si>
    <t>17072325</t>
  </si>
  <si>
    <t>กล้วยฉาบ</t>
  </si>
  <si>
    <t>17072326</t>
  </si>
  <si>
    <t>เบง เบง</t>
  </si>
  <si>
    <t>7.00</t>
  </si>
  <si>
    <t>17072327</t>
  </si>
  <si>
    <t>ยูโร่ คัตตาค์รเค้ก</t>
  </si>
  <si>
    <t>17072328</t>
  </si>
  <si>
    <t>ผ้าอนามัย 14 ชิ้น</t>
  </si>
  <si>
    <t>85.00</t>
  </si>
  <si>
    <t>17072329</t>
  </si>
  <si>
    <t>ผ้าอนามัย 8 ชิ้น</t>
  </si>
  <si>
    <t>17072330</t>
  </si>
  <si>
    <t>ผ้าอนามัย 6 ชิ้น</t>
  </si>
  <si>
    <t>17072331</t>
  </si>
  <si>
    <t>ผ้าอนามัย 17.5 เซนติเมตร</t>
  </si>
  <si>
    <t>17072332</t>
  </si>
  <si>
    <t>โจ๊ก คัฟ</t>
  </si>
  <si>
    <t>แก้ว</t>
  </si>
  <si>
    <t>17072333</t>
  </si>
  <si>
    <t>ทิชชู่ เล็ก</t>
  </si>
  <si>
    <t>17072334</t>
  </si>
  <si>
    <t>เมอแรงค์ ไอติม</t>
  </si>
  <si>
    <t>17072335</t>
  </si>
  <si>
    <t>ของเล่น 85</t>
  </si>
  <si>
    <t>17072336</t>
  </si>
  <si>
    <t>ของเล่น 65</t>
  </si>
  <si>
    <t>17072337</t>
  </si>
  <si>
    <t>ของเล่น 45</t>
  </si>
  <si>
    <t>17072338</t>
  </si>
  <si>
    <t>ช็อคโกแลต คิดแคท</t>
  </si>
  <si>
    <t>17072339</t>
  </si>
  <si>
    <t>ไอศครีม สตอเบอรี่ชีสเค้ก</t>
  </si>
  <si>
    <t>17072340</t>
  </si>
  <si>
    <t>ไอศครีม ฮอกไกโดมิลค์</t>
  </si>
  <si>
    <t>17072341</t>
  </si>
  <si>
    <t>ไอศครีม แมคคาดาเมีย</t>
  </si>
  <si>
    <t>17072342</t>
  </si>
  <si>
    <t>ไอศครีม เวอร์จิ้นโคโคนัท</t>
  </si>
  <si>
    <t>17072343</t>
  </si>
  <si>
    <t>ไอศครีม ช็อคโกอัลมอนด์</t>
  </si>
  <si>
    <t>17072344</t>
  </si>
  <si>
    <t>ไอศครีม สตอเบอรี่</t>
  </si>
  <si>
    <t>17072345</t>
  </si>
  <si>
    <t>ไอศครีม บูมบูมวนิลา</t>
  </si>
  <si>
    <t>17072346</t>
  </si>
  <si>
    <t>ไอศครีม ปังโบราณช็อคโกแลต</t>
  </si>
  <si>
    <t>17072347</t>
  </si>
  <si>
    <t>ไอศครีม ปังโบราณวนิลาเคลือบนม</t>
  </si>
  <si>
    <t>17072348</t>
  </si>
  <si>
    <t>ไอศครีม โบราณถั่วดำ</t>
  </si>
  <si>
    <t>17072349</t>
  </si>
  <si>
    <t>ไอศครีม โบราณข้าวโพด</t>
  </si>
  <si>
    <t>17072350</t>
  </si>
  <si>
    <t>ไอศครีม เอเต้แช้มเปี้ยนสตอเบอรี่</t>
  </si>
  <si>
    <t>17072351</t>
  </si>
  <si>
    <t>ไอศครีม เอเต้สายไหม</t>
  </si>
  <si>
    <t>17072353</t>
  </si>
  <si>
    <t>ครีมฮอร์น วนิลา 3 ชิ้น</t>
  </si>
  <si>
    <t>17072354</t>
  </si>
  <si>
    <t>ขนมไทย</t>
  </si>
  <si>
    <t>17072355</t>
  </si>
  <si>
    <t>ลุยสวน</t>
  </si>
  <si>
    <t>17072356</t>
  </si>
  <si>
    <t>ลุยสวน กลม</t>
  </si>
  <si>
    <t>17072357</t>
  </si>
  <si>
    <t>ชุดของเล่น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</si>
  <si>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</si>
  <si>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</si>
  <si>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</si>
  <si>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</si>
  <si>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</si>
  <si>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</si>
  <si>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</si>
  <si>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ครีมฮอร์น</t>
  </si>
  <si>
    <t>20055119</t>
  </si>
  <si>
    <t>20055951</t>
  </si>
  <si>
    <t>20056257</t>
  </si>
  <si>
    <t>22082301</t>
  </si>
  <si>
    <t>เครื่องดื่มผสมเฉาก๋วย</t>
  </si>
  <si>
    <t>12.00</t>
  </si>
  <si>
    <t>22092566</t>
  </si>
  <si>
    <t>ไดฟุกุสตอเบอรี่มัทฉะ</t>
  </si>
  <si>
    <t>25082566</t>
  </si>
  <si>
    <t>NP ฝอยทอง (ญ) ห่อซีน</t>
  </si>
  <si>
    <t>120.00</t>
  </si>
  <si>
    <t>2566102301</t>
  </si>
  <si>
    <t>ครีมฮอร์น วนิลา ฝอยทอง</t>
  </si>
  <si>
    <t>2566102302</t>
  </si>
  <si>
    <t>ครีมฮอร์น ใบเตย ฝอยทอง</t>
  </si>
  <si>
    <t>2566102303</t>
  </si>
  <si>
    <t>ครีมฮอร์น ช็อคโกแลต ฝอยทอง</t>
  </si>
  <si>
    <t>2566110401</t>
  </si>
  <si>
    <t>2566110402</t>
  </si>
  <si>
    <t>2566110403</t>
  </si>
  <si>
    <t>2566111001</t>
  </si>
  <si>
    <t>ตุ๊กตา Skibidi Toilet</t>
  </si>
  <si>
    <t>220.00</t>
  </si>
  <si>
    <t>25661201</t>
  </si>
  <si>
    <t>วุ้น</t>
  </si>
  <si>
    <t>ซัพนอก</t>
  </si>
  <si>
    <t>25661202</t>
  </si>
  <si>
    <t>วุ้นวันแม่ (N)</t>
  </si>
  <si>
    <t>130.00</t>
  </si>
  <si>
    <t>25661208</t>
  </si>
  <si>
    <t>ถั่วลันเตา</t>
  </si>
  <si>
    <t>25661209</t>
  </si>
  <si>
    <t>25661225</t>
  </si>
  <si>
    <t>โบราณ 4 ชิ้น คริสต์มาส</t>
  </si>
  <si>
    <t>26122566</t>
  </si>
  <si>
    <t>2808202301</t>
  </si>
  <si>
    <t>ขนมปุยฝ้าย4ชิ้น สีชมพู</t>
  </si>
  <si>
    <t>สินคาแนะนำช่วงเทศกาลวันสาทจีน</t>
  </si>
  <si>
    <t>3108202301</t>
  </si>
  <si>
    <t>โอวัลตินเย็น</t>
  </si>
  <si>
    <t>31082566</t>
  </si>
  <si>
    <t>6972781480569</t>
  </si>
  <si>
    <t>7263406968904</t>
  </si>
  <si>
    <t>885712004046</t>
  </si>
  <si>
    <t>ครีมฮอร์นฝอยทอง จัมโบ้ 65g.</t>
  </si>
  <si>
    <t>885712004053</t>
  </si>
  <si>
    <t>ครีมฮอร์นบลูเบอร์รี่ จัมโบ้ 65g.</t>
  </si>
  <si>
    <t>885712004060</t>
  </si>
  <si>
    <t>ครีมฮอร์นสตรอเบอร์รี่ จัมโบ้ 65g.</t>
  </si>
  <si>
    <t>885712004534</t>
  </si>
  <si>
    <t>8857125000001</t>
  </si>
  <si>
    <t>ขนมเปี๊ยะ</t>
  </si>
  <si>
    <t>8857125000002</t>
  </si>
  <si>
    <t>มินิบันไส้กรอกชีส</t>
  </si>
  <si>
    <t>8857125000003</t>
  </si>
  <si>
    <t>แซนวิชสังขยา</t>
  </si>
  <si>
    <t>8857125000004</t>
  </si>
  <si>
    <t>8857125000005</t>
  </si>
  <si>
    <t>เค้กหม้อแกงเผือก</t>
  </si>
  <si>
    <t>8857125000006</t>
  </si>
  <si>
    <t>คุกกี้มะพร้าว</t>
  </si>
  <si>
    <t>8857125000007</t>
  </si>
  <si>
    <t>NP ชิฟฟ่อนกาแฟ</t>
  </si>
  <si>
    <t>8857125000008</t>
  </si>
  <si>
    <t>ขนมปังสังขยา+ไส้สังขยา</t>
  </si>
  <si>
    <t>8857125000009</t>
  </si>
  <si>
    <t>Wanwanach_เอแคลร์นมสด 125 g</t>
  </si>
  <si>
    <t>8857125000010</t>
  </si>
  <si>
    <t>เค้กมะพร้าว 65 กรัม</t>
  </si>
  <si>
    <t>8857125000011</t>
  </si>
  <si>
    <t>8857125000012</t>
  </si>
  <si>
    <t>8857125000013</t>
  </si>
  <si>
    <t>ป้าย HBD</t>
  </si>
  <si>
    <t>8857125000014</t>
  </si>
  <si>
    <t>NP ชิฟฟ่อนเค้ก รสสตอเบอรี่ 8 ชิ้น</t>
  </si>
  <si>
    <t>8857125000015</t>
  </si>
  <si>
    <t>น้ำมะพร้าว</t>
  </si>
  <si>
    <t>8857125000016</t>
  </si>
  <si>
    <t>เทียนวันเกิดสั้น</t>
  </si>
  <si>
    <t>8857125000017</t>
  </si>
  <si>
    <t>เบาหวิว</t>
  </si>
  <si>
    <t>8857125000018</t>
  </si>
  <si>
    <t>8857125000019</t>
  </si>
  <si>
    <t>8857125000020</t>
  </si>
  <si>
    <t>8857125000021</t>
  </si>
  <si>
    <t>8857125000024</t>
  </si>
  <si>
    <t>8857125000031</t>
  </si>
  <si>
    <t>8857125000048</t>
  </si>
  <si>
    <t>ชิฟฟ่อนเค้กสอดไส้ ช็อคโกแลตนูเทลล่า 3 ชิ้น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</si>
  <si>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</si>
  <si>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</si>
  <si>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</si>
  <si>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</si>
  <si>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</si>
  <si>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</si>
  <si>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</si>
  <si>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</si>
  <si>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</si>
  <si>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</si>
  <si>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</si>
  <si>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</si>
  <si>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</si>
  <si>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</si>
  <si>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</si>
  <si>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</si>
  <si>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</si>
  <si>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</si>
  <si>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8857125000277</t>
  </si>
  <si>
    <t>ชิฟฟ่อนเค้กสอดไส้ครีมมะพร้าว 2 ชิ้น</t>
  </si>
  <si>
    <t>8857125000284</t>
  </si>
  <si>
    <t>เค้กลาวา ฝอยทองใบเตย ใหญ่</t>
  </si>
  <si>
    <t>8857125000307</t>
  </si>
  <si>
    <t>8857125000314</t>
  </si>
  <si>
    <t>8857125000321</t>
  </si>
  <si>
    <t>8857125000338</t>
  </si>
  <si>
    <t>8857125000345</t>
  </si>
  <si>
    <t>8857125000376</t>
  </si>
  <si>
    <t>8857125000383</t>
  </si>
  <si>
    <t>เอแคลร์ไข่เค็ม 6 ชิ้น</t>
  </si>
  <si>
    <t>8857125000390</t>
  </si>
  <si>
    <t>8857125000420</t>
  </si>
  <si>
    <t>8857125000444</t>
  </si>
  <si>
    <t>8857125000451</t>
  </si>
  <si>
    <t>8857125000468</t>
  </si>
  <si>
    <t>8857125000475</t>
  </si>
  <si>
    <t>8857125000499</t>
  </si>
  <si>
    <t>8857125000505</t>
  </si>
  <si>
    <t>ซอฟท์เค้กครีมสดหน้านิ่ม</t>
  </si>
  <si>
    <t>8857125000512</t>
  </si>
  <si>
    <t>8857125000536</t>
  </si>
  <si>
    <t>8857125000550</t>
  </si>
  <si>
    <t>8857125000574</t>
  </si>
  <si>
    <t>8857125000598</t>
  </si>
  <si>
    <t>8857125000604</t>
  </si>
  <si>
    <t>8857125000611</t>
  </si>
  <si>
    <t>8857125000628</t>
  </si>
  <si>
    <t>ขนมเปี๊ยะไส้เผือกแห้วไข่เค็ม 4 ชิ้น</t>
  </si>
  <si>
    <t>8857125000642</t>
  </si>
  <si>
    <t>8857125000659</t>
  </si>
  <si>
    <t>8857125000673</t>
  </si>
  <si>
    <t>8857125000680</t>
  </si>
  <si>
    <t>8857125000697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</si>
  <si>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</si>
  <si>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</si>
  <si>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</si>
  <si>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</si>
  <si>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</si>
  <si>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</si>
  <si>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</si>
  <si>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8857125000833</t>
  </si>
  <si>
    <t>เค้กเบาหวิว รสฝอยทอง แพ็ค 100 กรัม</t>
  </si>
  <si>
    <t>8857125000857</t>
  </si>
  <si>
    <t>8857125000864</t>
  </si>
  <si>
    <t>8857125000871</t>
  </si>
  <si>
    <t>8857125000888</t>
  </si>
  <si>
    <t>ซอฟท์เค้กแยมส้มหน้านิ่ม</t>
  </si>
  <si>
    <t>8857125000895</t>
  </si>
  <si>
    <t>8857125000901</t>
  </si>
  <si>
    <t>8857125000918</t>
  </si>
  <si>
    <t>8857125000925</t>
  </si>
  <si>
    <t>ชิฟฟ่อนเค้กสอดไส้ ช็อคโกแลตนูเทลล่า 6 ชิ้น</t>
  </si>
  <si>
    <t>8857125000932</t>
  </si>
  <si>
    <t>8857125000956</t>
  </si>
  <si>
    <t>8857125000963</t>
  </si>
  <si>
    <t>8857125000970</t>
  </si>
  <si>
    <t>8857125000987</t>
  </si>
  <si>
    <t>8857125000994</t>
  </si>
  <si>
    <t>8857125001007</t>
  </si>
  <si>
    <t>8857125001021</t>
  </si>
  <si>
    <t>8857125001038</t>
  </si>
  <si>
    <t>เค้กเบาหวิว รสกาแฟ แพ็ค 100 กรัม</t>
  </si>
  <si>
    <t>8857125001144</t>
  </si>
  <si>
    <t>เค้กเบาหวิว รสตาลหอม แพ็ค 100 กรัม</t>
  </si>
  <si>
    <t>70.00</t>
  </si>
  <si>
    <t>8857125001151</t>
  </si>
  <si>
    <t>เค้กเบาหวิว รสเตยหอม แพ็ค 100 กรัม</t>
  </si>
  <si>
    <t>8857125001168</t>
  </si>
  <si>
    <t>เค้กเบาหวิว รสมะพร้าว แพ็ค 100 กรัม</t>
  </si>
  <si>
    <t>8857125001175</t>
  </si>
  <si>
    <t>8857125001182</t>
  </si>
  <si>
    <t>สตอเบอร์รี่ครีมเค้ก</t>
  </si>
  <si>
    <t>8857125001199</t>
  </si>
  <si>
    <t>บลูเบอร์รี่ครีมเค้ก</t>
  </si>
  <si>
    <t>ราคาเต็ม 50</t>
  </si>
  <si>
    <t>8857125001205</t>
  </si>
  <si>
    <t>เค้กส้ม</t>
  </si>
  <si>
    <t>46.00</t>
  </si>
  <si>
    <t>8857125001229</t>
  </si>
  <si>
    <t>วนิลาครีมเค้ก</t>
  </si>
  <si>
    <t>8857125001236</t>
  </si>
  <si>
    <t>ใบเตยครีมเค้ก</t>
  </si>
  <si>
    <t>8857125001243</t>
  </si>
  <si>
    <t>ช็อคโกแล็ตครีมเค้ก</t>
  </si>
  <si>
    <t>8857125001250</t>
  </si>
  <si>
    <t>ช๊อคบอล WWN</t>
  </si>
  <si>
    <t>8857125001267</t>
  </si>
  <si>
    <t>ชิฟฟอนหม้อแกง</t>
  </si>
  <si>
    <t>8857125001281</t>
  </si>
  <si>
    <t>8857125001298</t>
  </si>
  <si>
    <t>เค้กเบาหวิวฝอยทอง 300 กรัม กล่องแดง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</si>
  <si>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</si>
  <si>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</si>
  <si>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</si>
  <si>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</si>
  <si>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</si>
  <si>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8857125001335</t>
  </si>
  <si>
    <t>แซนด์วิช โฮลวีททูน่า ไร้ขอบ</t>
  </si>
  <si>
    <t>8857125001342</t>
  </si>
  <si>
    <t>8857125001359</t>
  </si>
  <si>
    <t>เค้กเบาหวิวฝอยทอง 100 กรัม กล่องแดง</t>
  </si>
  <si>
    <t>8857125001366</t>
  </si>
  <si>
    <t>8857125001380</t>
  </si>
  <si>
    <t>8857125001397</t>
  </si>
  <si>
    <t>8857125001410</t>
  </si>
  <si>
    <t>8857125001427</t>
  </si>
  <si>
    <t>ขนมปังหมูหยองมินิ</t>
  </si>
  <si>
    <t>8857125001489</t>
  </si>
  <si>
    <t>8857125001502</t>
  </si>
  <si>
    <t>โบราณใหญ่หน้าครีม แผ่น</t>
  </si>
  <si>
    <t>8857125001557</t>
  </si>
  <si>
    <t>8857125001564</t>
  </si>
  <si>
    <t>BC ชิฟฟ่อนสอดไส้แยม 3 รส วนิลลา เมล่อน ใบเตย</t>
  </si>
  <si>
    <t>8857125001571</t>
  </si>
  <si>
    <t>8857125001601</t>
  </si>
  <si>
    <t>วุ้นฝอยทอง (N)</t>
  </si>
  <si>
    <t>8857125001618</t>
  </si>
  <si>
    <t>ปังสตอบลูเบอร์รี่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</si>
  <si>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</si>
  <si>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</si>
  <si>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</si>
  <si>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</si>
  <si>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</si>
  <si>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8857125001717</t>
  </si>
  <si>
    <t>โบราณ 12 ชิ้น</t>
  </si>
  <si>
    <t>8857125001816</t>
  </si>
  <si>
    <t>8857125001830</t>
  </si>
  <si>
    <t>8857125001861</t>
  </si>
  <si>
    <t>8857125001878</t>
  </si>
  <si>
    <t>ขนมเปี๊ยะถั่ว 700 กรัม</t>
  </si>
  <si>
    <t>185.00</t>
  </si>
  <si>
    <t>8857125001885</t>
  </si>
  <si>
    <t>ขนมเปี๊ยะโมจิถั่ว 350 กรัม</t>
  </si>
  <si>
    <t>8857125001892</t>
  </si>
  <si>
    <t>ขนมเปี๊ยะโมจิถั่ว 700 กรัม</t>
  </si>
  <si>
    <t>8857125001915</t>
  </si>
  <si>
    <t>ขนมเปี๊ยะเผือก 350 กรัม</t>
  </si>
  <si>
    <t>90.00</t>
  </si>
  <si>
    <t>8857125001922</t>
  </si>
  <si>
    <t>ขนมเปี๊ยะงาดำ 350 กรัม</t>
  </si>
  <si>
    <t>8857125001939</t>
  </si>
  <si>
    <t>ขนมเปี๊ยะฟัก 350 กรัม</t>
  </si>
  <si>
    <t>8857125001946</t>
  </si>
  <si>
    <t>ขนมเปี๊ยะโมจิเผือก 350 กรัม</t>
  </si>
  <si>
    <t>8857125001953</t>
  </si>
  <si>
    <t>ขนมเปี๊ยะโมจิฟัก 350 กรัม</t>
  </si>
  <si>
    <t>8857125001960</t>
  </si>
  <si>
    <t>โบราณ 4 ชิ้น กล่องแดง แบบกลม</t>
  </si>
  <si>
    <t>8857125001991</t>
  </si>
  <si>
    <t>8857125002011</t>
  </si>
  <si>
    <t>8857125002028</t>
  </si>
  <si>
    <t>ขนมเปี๊ยะเผือก 700 กรัม</t>
  </si>
  <si>
    <t>8857125002035</t>
  </si>
  <si>
    <t>ขนมเปี๊ยะงาดำ 700 กรัม</t>
  </si>
  <si>
    <t>155.00</t>
  </si>
  <si>
    <t>8857125002042</t>
  </si>
  <si>
    <t>ขนมเปี๊ยะฟัก 700 กรัม</t>
  </si>
  <si>
    <t>8857125002059</t>
  </si>
  <si>
    <t>ขนมเปี๊ยะโมจิเผือก 700 กรัม</t>
  </si>
  <si>
    <t>8857125002066</t>
  </si>
  <si>
    <t>ขนมเปี๊ยะโมจิฟัก 700 กรัม</t>
  </si>
  <si>
    <t>8857125002097</t>
  </si>
  <si>
    <t>8857125002127</t>
  </si>
  <si>
    <t>8857125002141</t>
  </si>
  <si>
    <t>ไดฟุกุช็อกโกแลตนูเทลล่า</t>
  </si>
  <si>
    <t>8857125002196</t>
  </si>
  <si>
    <t>8857125002202</t>
  </si>
  <si>
    <t>พายสัปปะรด 1 ชิ้น</t>
  </si>
  <si>
    <t>8857125002219</t>
  </si>
  <si>
    <t>ขนมเปี๊ยะไส้เผือกแห้วไข่เค็ม 6 ชิ้น</t>
  </si>
  <si>
    <t>8857125002233</t>
  </si>
  <si>
    <t>ขนมเปี๊ยะไส้ถั่วแห้วไข่เค็ม 4 ชิ้น</t>
  </si>
  <si>
    <t>8857125002240</t>
  </si>
  <si>
    <t>ขนมเปี๊ยะไส้ถั่วแห้วไข่เค็ม 6 ชิ้น</t>
  </si>
  <si>
    <t>8857125002257</t>
  </si>
  <si>
    <t>8857125002264</t>
  </si>
  <si>
    <t>8857125002271</t>
  </si>
  <si>
    <t>เค้กวนิลา 1 ปอนด์</t>
  </si>
  <si>
    <t>8857125002288</t>
  </si>
  <si>
    <t>เค้กเบาหวิว รสทุเรียน 300 กรัม</t>
  </si>
  <si>
    <t>8857125002295</t>
  </si>
  <si>
    <t>เค้กสามเหลี่ยม รสบลูเบอร์รี่</t>
  </si>
  <si>
    <t>8857125002301</t>
  </si>
  <si>
    <t>เค้กสามเหลี่ยม รสสตรอว์เบอร์รี่</t>
  </si>
  <si>
    <t>8857125002318</t>
  </si>
  <si>
    <t>8857125002325</t>
  </si>
  <si>
    <t>เค้กช็อคโกแลต 1 ปอนด์</t>
  </si>
  <si>
    <t>300.00</t>
  </si>
  <si>
    <t>8857125002332</t>
  </si>
  <si>
    <t>8857125002349</t>
  </si>
  <si>
    <t>เค้กสตรอว์เบอร์รี่ 1 ปอนด์</t>
  </si>
  <si>
    <t>8857125002356</t>
  </si>
  <si>
    <t>เค้กส้ม 1 ปอนด์</t>
  </si>
  <si>
    <t>8857125002363</t>
  </si>
  <si>
    <t>เค้กโอริโอ้ 1 ปอนด์</t>
  </si>
  <si>
    <t>8857125002370</t>
  </si>
  <si>
    <t>8857125002387</t>
  </si>
  <si>
    <t>8857125002394</t>
  </si>
  <si>
    <t>8857125002400</t>
  </si>
  <si>
    <t>8857125002417</t>
  </si>
  <si>
    <t>หมูแผ่นกรอบ</t>
  </si>
  <si>
    <t>กิมจั๊ว</t>
  </si>
  <si>
    <t>8857125002424</t>
  </si>
  <si>
    <t>หมูแท่งกรอบ</t>
  </si>
  <si>
    <t>8857125002431</t>
  </si>
  <si>
    <t>8857125002448</t>
  </si>
  <si>
    <t>135.00</t>
  </si>
  <si>
    <t>8857125002455</t>
  </si>
  <si>
    <t>8857125002462</t>
  </si>
  <si>
    <t>โรตีกรอบ</t>
  </si>
  <si>
    <t>8857125002479</t>
  </si>
  <si>
    <t>8857125002486</t>
  </si>
  <si>
    <t>หมึก 3 รส</t>
  </si>
  <si>
    <t>8857125002493</t>
  </si>
  <si>
    <t>8857125002509</t>
  </si>
  <si>
    <t>8857125002516</t>
  </si>
  <si>
    <t>8857125002530</t>
  </si>
  <si>
    <t>เศษขนมปัง</t>
  </si>
  <si>
    <t>8857125002547</t>
  </si>
  <si>
    <t>8857125002554</t>
  </si>
  <si>
    <t>8857125002561</t>
  </si>
  <si>
    <t>8857125002578</t>
  </si>
  <si>
    <t>8857125002585</t>
  </si>
  <si>
    <t>8857125002592</t>
  </si>
  <si>
    <t>8857125002608</t>
  </si>
  <si>
    <t>เรดเวลเวทเค้ก</t>
  </si>
  <si>
    <t>8857125002615</t>
  </si>
  <si>
    <t>เค้กแครอท</t>
  </si>
  <si>
    <t>8857125002622</t>
  </si>
  <si>
    <t>เค้กโรล</t>
  </si>
  <si>
    <t>8857125002639</t>
  </si>
  <si>
    <t>ชีสไข่ มินิ</t>
  </si>
  <si>
    <t>8857125002646</t>
  </si>
  <si>
    <t>บราวน์นี่ช็อค มินิ</t>
  </si>
  <si>
    <t>8857125002653</t>
  </si>
  <si>
    <t>8857125002660</t>
  </si>
  <si>
    <t>8857125002677</t>
  </si>
  <si>
    <t>8857125002684</t>
  </si>
  <si>
    <t>8857125002691</t>
  </si>
  <si>
    <t>8857125002707</t>
  </si>
  <si>
    <t>อิตาเลียนโซดา ลิ้นจี่เย็น</t>
  </si>
  <si>
    <t>8857125002714</t>
  </si>
  <si>
    <t>อิตาเลียนโซดา องุ่นเย็น</t>
  </si>
  <si>
    <t>8857125002721</t>
  </si>
  <si>
    <t>8857125002738</t>
  </si>
  <si>
    <t>อิตาเลียนโซดา สตอเบอร์รี่เย็น</t>
  </si>
  <si>
    <t>8857125002745</t>
  </si>
  <si>
    <t>8857125002752</t>
  </si>
  <si>
    <t>อิตาเลียนโซดา บลูฮาวายเย็น</t>
  </si>
  <si>
    <t>8857125002769</t>
  </si>
  <si>
    <t>นมสดเย็น</t>
  </si>
  <si>
    <t>8857125002776</t>
  </si>
  <si>
    <t>8857125002783</t>
  </si>
  <si>
    <t>อิตาเลียนโซดา เสาวรสเย็น</t>
  </si>
  <si>
    <t>8857125002790</t>
  </si>
  <si>
    <t>อิตาเลียนโซดา มะม่วงเย็น</t>
  </si>
  <si>
    <t>8857125002806</t>
  </si>
  <si>
    <t>8857125002813</t>
  </si>
  <si>
    <t>อิตาเลียนแดงโซดาเย็น</t>
  </si>
  <si>
    <t>8857125002820</t>
  </si>
  <si>
    <t>เอสเพรสโซ่ ร้อน</t>
  </si>
  <si>
    <t>8857125002837</t>
  </si>
  <si>
    <t>อิตาเลียนน้ำผึ้งมะนาวโซดาเย็น</t>
  </si>
  <si>
    <t>8857125002844</t>
  </si>
  <si>
    <t>8857125002851</t>
  </si>
  <si>
    <t>อเมริกาโน่ ร้อน</t>
  </si>
  <si>
    <t>8857125002868</t>
  </si>
  <si>
    <t>ชาไต้หวันเย็น</t>
  </si>
  <si>
    <t>8857125002875</t>
  </si>
  <si>
    <t>ลาเต้เย็น</t>
  </si>
  <si>
    <t>8857125002882</t>
  </si>
  <si>
    <t>ชาเขียวมัทฉะเย็น</t>
  </si>
  <si>
    <t>8857125002899</t>
  </si>
  <si>
    <t>เอสเพรสโซ่ เย็น</t>
  </si>
  <si>
    <t>8857125002905</t>
  </si>
  <si>
    <t>โอเลี้ยง</t>
  </si>
  <si>
    <t>8857125002912</t>
  </si>
  <si>
    <t>โอเลี้ยง ยกล้อ</t>
  </si>
  <si>
    <t>8857125002929</t>
  </si>
  <si>
    <t>คาปูชิโน่</t>
  </si>
  <si>
    <t>8857125002936</t>
  </si>
  <si>
    <t>8857125002943</t>
  </si>
  <si>
    <t>มอคค่า</t>
  </si>
  <si>
    <t>8857125002950</t>
  </si>
  <si>
    <t>มัทฉะ เอสเพรสโซ่</t>
  </si>
  <si>
    <t>8857125002967</t>
  </si>
  <si>
    <t>ยุสุ เอสเพรสโซ่</t>
  </si>
  <si>
    <t>8857125002974</t>
  </si>
  <si>
    <t>ยุสุ เพียวเร่ เอสเพรสโซ่</t>
  </si>
  <si>
    <t>8857125002981</t>
  </si>
  <si>
    <t>มะปี๊ด เอสเพรสโซ่</t>
  </si>
  <si>
    <t>8857125002998</t>
  </si>
  <si>
    <t>อเมริกาโน่ เย็น</t>
  </si>
  <si>
    <t>8857125003339</t>
  </si>
  <si>
    <t>เค้กช็อคโกแลต 1/2 ปอนด์</t>
  </si>
  <si>
    <t>เค้กวันเกิดไส้ช็อคโกแลต1/2ปอน</t>
  </si>
  <si>
    <t>8857125003346</t>
  </si>
  <si>
    <t>ไส้มะพร้าว1/2ปอน</t>
  </si>
  <si>
    <t>8857125003353</t>
  </si>
  <si>
    <t>เค้กวันเกิด 1/2 ปอนด์ พิเศษ</t>
  </si>
  <si>
    <t>8857125003360</t>
  </si>
  <si>
    <t>8857125003407</t>
  </si>
  <si>
    <t>8857125003438</t>
  </si>
  <si>
    <t>โบราณ 4 ชิ้น กล่องแดง แบบแผ่น</t>
  </si>
  <si>
    <t>8857125003506</t>
  </si>
  <si>
    <t>8857125003513</t>
  </si>
  <si>
    <t>8857125003537</t>
  </si>
  <si>
    <t>8857125003544</t>
  </si>
  <si>
    <t>กระเช้าไม้ลัง</t>
  </si>
  <si>
    <t>8857125003551</t>
  </si>
  <si>
    <t>8857125003568</t>
  </si>
  <si>
    <t>หัวไชโป้</t>
  </si>
  <si>
    <t>8857125003575</t>
  </si>
  <si>
    <t>8857125003582</t>
  </si>
  <si>
    <t>8857125003599</t>
  </si>
  <si>
    <t>8857125003605</t>
  </si>
  <si>
    <t>ชุดจัดเบรก Set Special B</t>
  </si>
  <si>
    <t>8857125003612</t>
  </si>
  <si>
    <t>ชุดจัดเบรก Set Special A</t>
  </si>
  <si>
    <t>8857125003629</t>
  </si>
  <si>
    <t>พายไส้แยม ส้ม/บลูเบอรี่/สตอเบอรี่</t>
  </si>
  <si>
    <t>8857125003636</t>
  </si>
  <si>
    <t>ขนมปังไส้ปูอัดน้ำสลัด (ชิ้น)</t>
  </si>
  <si>
    <t>8857125003643</t>
  </si>
  <si>
    <t>ขนมปังไส้แฮมน้ำสลัด</t>
  </si>
  <si>
    <t>8857125003650</t>
  </si>
  <si>
    <t>ขนมปังไส้แครนเบอรี่</t>
  </si>
  <si>
    <t>8857125003674</t>
  </si>
  <si>
    <t>พาบไส้หมูหยอง/ทูน่า</t>
  </si>
  <si>
    <t>8857125003681</t>
  </si>
  <si>
    <t>ขนมปังไส้กรอกน้ำสลัด (ชิ้น)</t>
  </si>
  <si>
    <t>8857125003698</t>
  </si>
  <si>
    <t>8857125003704</t>
  </si>
  <si>
    <t>8857125003711</t>
  </si>
  <si>
    <t>8857125003728</t>
  </si>
  <si>
    <t>8857125003735</t>
  </si>
  <si>
    <t>8857125003742</t>
  </si>
  <si>
    <t>8857125003759</t>
  </si>
  <si>
    <t>ชิฟฟ่อนเค้กสอดไส้ครีมมะพร้าว รสส้มล้วน 8 ชิ้น</t>
  </si>
  <si>
    <t>8857125003773</t>
  </si>
  <si>
    <t>8857125003780</t>
  </si>
  <si>
    <t>ชิฟฟอนเค้ก รสส้ม 8 ชิ้น</t>
  </si>
  <si>
    <t>8857125003797</t>
  </si>
  <si>
    <t>เค้กลาวา ฝอยทองใบเตย เล็ก</t>
  </si>
  <si>
    <t>8857125003803</t>
  </si>
  <si>
    <t>8857125003810</t>
  </si>
  <si>
    <t>ชิฟฟ่อนเค้กหน้าฝอยทองทูโทน สอดไส้แยมส้ม 6 ชิ้น</t>
  </si>
  <si>
    <t>8857125003827</t>
  </si>
  <si>
    <t>8857125003834</t>
  </si>
  <si>
    <t>ชิฟฟอนเค้ก วรรรณวนัช ห่อซีน รวมรส 8 ชิ้น</t>
  </si>
  <si>
    <t>8857125003841</t>
  </si>
  <si>
    <t>8857125003858</t>
  </si>
  <si>
    <t>ชิฟฟอนเค้กวรรณวนัช ห่อซีน รวมรส 4 ชิ้น</t>
  </si>
  <si>
    <t>8857125004008</t>
  </si>
  <si>
    <t>ครีมฮอร์นโอริโอ้ จัมโบ้ 65g.</t>
  </si>
  <si>
    <t>8857125004015</t>
  </si>
  <si>
    <t>8857125004022</t>
  </si>
  <si>
    <t>8857125004039</t>
  </si>
  <si>
    <t>ครีมฮอร์นมิตน์ จัมโบ้ 65g.</t>
  </si>
  <si>
    <t>8857125004077</t>
  </si>
  <si>
    <t>ครีมฮอร์นช็อคโกแลต จัมโบ้ 65g.</t>
  </si>
  <si>
    <t>8857125004213</t>
  </si>
  <si>
    <t>ซอฟท์เค้กฝอยทอง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</si>
  <si>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</si>
  <si>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</si>
  <si>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</si>
  <si>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</si>
  <si>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</si>
  <si>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</si>
  <si>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</si>
  <si>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8857125004442</t>
  </si>
  <si>
    <t>8857126455021</t>
  </si>
  <si>
    <t>8857126455038</t>
  </si>
  <si>
    <t>8857126455052</t>
  </si>
  <si>
    <t>8857126455083</t>
  </si>
  <si>
    <t>8857126455137</t>
  </si>
  <si>
    <t>8857126455144</t>
  </si>
  <si>
    <t>8857126455175</t>
  </si>
  <si>
    <t>8857126455519</t>
  </si>
  <si>
    <t>8857126455687</t>
  </si>
  <si>
    <t>8857126455762</t>
  </si>
  <si>
    <t>8857126455779</t>
  </si>
  <si>
    <t>8857200487542</t>
  </si>
  <si>
    <t>หมูทุบรสนุ่มพริก</t>
  </si>
  <si>
    <t>8857200487559</t>
  </si>
  <si>
    <t>8857200487566</t>
  </si>
  <si>
    <t>หมูทุบสูตรต้นตำหรับรสนุ่มลูกผักชี</t>
  </si>
  <si>
    <t>900001</t>
  </si>
  <si>
    <t>เซ็ต โปรโมชั่นวันแม่ ชิฟฟ่อนรวมรส 8 ชิ้น (กล่องชมพู) 3 กล่อง 250 บาท</t>
  </si>
  <si>
    <t>เซ็ต</t>
  </si>
  <si>
    <t>900002</t>
  </si>
  <si>
    <t>เซ็ต โปรโมชั่นวันแม่ ชิฟฟ่อนสอดไส้รวมรส 6 ชิ้น 3 กล่อง 250 บาท</t>
  </si>
  <si>
    <t>900003</t>
  </si>
  <si>
    <t>เซ็ต โปรโมชั่นวันแม่ รวมชิฟฟ่อน 3 กล่อง 250 บาท</t>
  </si>
  <si>
    <t>ชิฟฟ่อนรวมรสยอดฮิต 1 กล่อง_x000D_
ชิฟฟ่อนรวมรส 8 ชิ้น 1 กล่อง_x000D_
ชิฟฟ่อนสอดไส้รวมรส 6 ชิ้น 1 กล่อง</t>
  </si>
  <si>
    <t>900004</t>
  </si>
  <si>
    <t>เช็ต โปรโมรชั่นวันสารทจีน ขนมเปี๊ยะ 450 กร้ม 2 กล่อง ราคา 250 บาท</t>
  </si>
  <si>
    <t>รหัสสินค้า (POS)</t>
  </si>
  <si>
    <t>หน่วย</t>
  </si>
  <si>
    <t>ชิฟฟ่อนหม้อแกง</t>
  </si>
  <si>
    <t>เค้กกล้วยหอมชีท</t>
  </si>
  <si>
    <t>NOTE :</t>
  </si>
  <si>
    <t>ค่าคอมมิชชั่นพิเศษ วันจันทร์ - ศุกร์ ยอดขายหลังหักค่าใช้จ่ายเกิน 7,000 บาท รับค่าคอมมิชชั่น (พิเศษ) 100 บาท</t>
  </si>
  <si>
    <t>** วันที่ได้ค่าคอมมิชชั่นพิเศษไฮไลท์ด้วยสีเหลือง</t>
  </si>
  <si>
    <t>วัน</t>
  </si>
  <si>
    <t>รวมยอดขายหลังหักค่าใช้จ่าย</t>
  </si>
  <si>
    <t>อังคาร</t>
  </si>
  <si>
    <t>พุธ</t>
  </si>
  <si>
    <t>พฤหัสบดี</t>
  </si>
  <si>
    <t>ศุกร์</t>
  </si>
  <si>
    <t>เสาร์</t>
  </si>
  <si>
    <t>อาทิตย์</t>
  </si>
  <si>
    <t>จันทร์</t>
  </si>
  <si>
    <t>ค่าคอมมิสชั่นพิเศษ</t>
  </si>
  <si>
    <t>เค้กข้าวเหนียวเปียกลำใย 120 กรัม</t>
  </si>
  <si>
    <t>เค้กข้าวหลามมะพร้าวอ่อน 100 กรัม</t>
  </si>
  <si>
    <t>ชูนัทคุ๊กกี้</t>
  </si>
  <si>
    <t>คุ๊กกี้ฮ่องกง</t>
  </si>
  <si>
    <t>ค่าคอมมิชชั่นพิเศษ วันเสาร์ - อาทิตย์ ยอดขายหลังหักค่าใช้จ่ายเกิน 10,000 บาท รับค่าคอมมิชชั่น (พิเศษ) 100 บาท</t>
  </si>
  <si>
    <t>ซอฟท์เค้กฝอยทองหน้านิ่ม</t>
  </si>
  <si>
    <t>ค่าน้ำประปา</t>
  </si>
  <si>
    <t>เค้กปาร์ตี้แยม 12 ชิ้น</t>
  </si>
  <si>
    <t>เค้กปาร์ตี้ขนมไทย 12 ชิ้น</t>
  </si>
  <si>
    <t>เซต</t>
  </si>
  <si>
    <t>เค้กสายรุ้ง 1/4 ปอน์ด</t>
  </si>
  <si>
    <t>คุกกี้ฮ่องกงช็อกโกแลต</t>
  </si>
  <si>
    <t>คุกกี้ฮ่องกงหอมเจียว</t>
  </si>
  <si>
    <t>คุกกี้ฮ่องกงออริจินอล</t>
  </si>
  <si>
    <t>มาม่อนเค้ก 4 ชิ้น 130 กรัม</t>
  </si>
  <si>
    <t>เค้กช็อกโกแลตดูไบ 80 กรัม</t>
  </si>
  <si>
    <t>มัลเบอร์รี่ชีทพาย</t>
  </si>
  <si>
    <t>เอแคลร์นมสด 6 ชิ้น</t>
  </si>
  <si>
    <t>8857125000567</t>
  </si>
  <si>
    <t>ชูครีมไส้ครีมนมฮอกไกโด 60 กรัม</t>
  </si>
  <si>
    <t>8857125004091</t>
  </si>
  <si>
    <t>มะม่วงชีสพาย 145g.</t>
  </si>
  <si>
    <t>เลเยอร์เค้กใบเตย 100 กรัม</t>
  </si>
  <si>
    <t>8857125004558</t>
  </si>
  <si>
    <t>8859849001189</t>
  </si>
  <si>
    <t>859849001165</t>
  </si>
  <si>
    <t>8859849001172</t>
  </si>
  <si>
    <t>8859849001271</t>
  </si>
  <si>
    <t>8859849001288</t>
  </si>
  <si>
    <t>8859849001325</t>
  </si>
  <si>
    <t>วุ้นกรอบจิ๋ว วรรณวนัช เบเกอร์รี่</t>
  </si>
  <si>
    <t>ขนมปังครีมมะพร้าวอ่อน 160 กรัม</t>
  </si>
  <si>
    <t>8852124022190</t>
  </si>
  <si>
    <t>ขนมปังแครนเบอร์รี่ 100 กรัม</t>
  </si>
  <si>
    <t>8852124022206</t>
  </si>
  <si>
    <t>ขนมปังฟักทองธัญพืช 120 กรัม</t>
  </si>
  <si>
    <t>8852124022220</t>
  </si>
  <si>
    <t>ขนมปังหมุแดงเจ 100 กรัม</t>
  </si>
  <si>
    <t>ทาร์ตมะพร้าวอ่อน 110 กรัม</t>
  </si>
  <si>
    <t>พายแอปเปิ้ล 100 กรัม</t>
  </si>
  <si>
    <t>8852124022213</t>
  </si>
  <si>
    <t>8859849000229</t>
  </si>
  <si>
    <t>8859849000014</t>
  </si>
  <si>
    <t>8859849000021</t>
  </si>
  <si>
    <t>8859849000038</t>
  </si>
  <si>
    <t>ทิรามิสุ 80 กรัม</t>
  </si>
  <si>
    <t>มะม่วงครีมชีทครัมเบิ้ล 145 กรัม</t>
  </si>
  <si>
    <t>บูธ แก้วมณีกาญจน์ วันที่ 1-31 ธ.ค. 2567</t>
  </si>
  <si>
    <t>สรุปยอดขาย บูธ แก้วมณีกาญจน์ วันที่ 1-31 ธ.ค. 2567</t>
  </si>
  <si>
    <t>08</t>
  </si>
  <si>
    <t>ตัดรับ-ตัดจ่ายแล้ว</t>
  </si>
  <si>
    <t>เค้กสลิ่ม 85 กรัม</t>
  </si>
  <si>
    <t>มิดไนท์โกโก้ดักซ์ 85 กรัม</t>
  </si>
  <si>
    <t>เค้กโบราณ 170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</si>
</sst>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  <font>
      <b/>
      <sz val="9.75"/>
      <color theme="1"/>
      <name val="Segoe UI"/>
      <family val="2"/>
    </font>
    <font>
      <sz val="9.75"/>
      <color theme="1"/>
      <name val="Segoe UI"/>
      <family val="2"/>
    </font>
    <font>
      <b/>
      <sz val="48"/>
      <color theme="1"/>
      <name val="AngsanaUPC"/>
      <family val="1"/>
    </font>
    <font>
      <b/>
      <sz val="17"/>
      <name val="AngsanaUPC"/>
      <family val="1"/>
    </font>
  </fonts>
  <fills count="2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6" fillId="0" borderId="0"/>
  </cellStyleXfs>
  <cellXfs count="201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2" fillId="13" borderId="1" xfId="0" applyFont="1" applyFill="1" applyBorder="1"/>
    <xf numFmtId="43" fontId="12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2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5" fillId="0" borderId="0" xfId="0" applyFont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0" fontId="17" fillId="0" borderId="26" xfId="3" applyFont="1" applyBorder="1" applyAlignment="1">
      <alignment horizontal="center" vertical="center"/>
    </xf>
    <xf numFmtId="0" fontId="16" fillId="0" borderId="0" xfId="3"/>
    <xf numFmtId="0" fontId="18" fillId="0" borderId="26" xfId="3" applyFont="1" applyBorder="1" applyAlignment="1">
      <alignment horizontal="left" vertical="center"/>
    </xf>
    <xf numFmtId="0" fontId="18" fillId="0" borderId="26" xfId="3" applyFont="1" applyBorder="1" applyAlignment="1">
      <alignment horizontal="center" vertical="center"/>
    </xf>
    <xf numFmtId="4" fontId="18" fillId="0" borderId="26" xfId="3" applyNumberFormat="1" applyFont="1" applyBorder="1" applyAlignment="1">
      <alignment horizontal="right" vertical="center"/>
    </xf>
    <xf numFmtId="3" fontId="18" fillId="0" borderId="26" xfId="3" applyNumberFormat="1" applyFont="1" applyBorder="1" applyAlignment="1">
      <alignment horizontal="right" vertical="center"/>
    </xf>
    <xf numFmtId="1" fontId="18" fillId="0" borderId="26" xfId="3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21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6" fillId="6" borderId="1" xfId="0" applyFont="1" applyFill="1" applyBorder="1" applyAlignment="1">
      <alignment horizontal="left"/>
    </xf>
    <xf numFmtId="0" fontId="6" fillId="0" borderId="0" xfId="0" applyFont="1" applyAlignment="1">
      <alignment horizontal="left"/>
    </xf>
    <xf numFmtId="0" fontId="6" fillId="2" borderId="0" xfId="0" applyFont="1" applyFill="1" applyAlignment="1">
      <alignment horizontal="center"/>
    </xf>
    <xf numFmtId="43" fontId="10" fillId="22" borderId="1" xfId="1" applyFont="1" applyFill="1" applyBorder="1" applyAlignment="1">
      <alignment horizontal="center"/>
    </xf>
    <xf numFmtId="43" fontId="10" fillId="0" borderId="1" xfId="1" applyFont="1" applyFill="1" applyBorder="1" applyAlignment="1">
      <alignment horizontal="center"/>
    </xf>
    <xf numFmtId="0" fontId="20" fillId="2" borderId="1" xfId="0" applyFont="1" applyFill="1" applyBorder="1"/>
    <xf numFmtId="43" fontId="20" fillId="2" borderId="1" xfId="1" applyFont="1" applyFill="1" applyBorder="1"/>
    <xf numFmtId="43" fontId="2" fillId="0" borderId="1" xfId="1" applyFont="1" applyFill="1" applyBorder="1" applyAlignment="1">
      <alignment horizontal="right"/>
    </xf>
    <xf numFmtId="43" fontId="2" fillId="2" borderId="0" xfId="0" applyNumberFormat="1" applyFont="1" applyFill="1"/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/>
    </xf>
    <xf numFmtId="0" fontId="12" fillId="0" borderId="0" xfId="0" applyFont="1" applyAlignment="1">
      <alignment horizontal="center"/>
    </xf>
    <xf numFmtId="0" fontId="2" fillId="0" borderId="19" xfId="0" applyFont="1" applyBorder="1"/>
    <xf numFmtId="43" fontId="2" fillId="5" borderId="0" xfId="0" applyNumberFormat="1" applyFont="1" applyFill="1"/>
    <xf numFmtId="0" fontId="3" fillId="0" borderId="21" xfId="0" applyFont="1" applyBorder="1" applyAlignment="1">
      <alignment horizont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6" fillId="15" borderId="22" xfId="0" applyFont="1" applyFill="1" applyBorder="1"/>
    <xf numFmtId="0" fontId="11" fillId="12" borderId="15" xfId="0" applyFont="1" applyFill="1" applyBorder="1" applyAlignment="1">
      <alignment horizontal="center"/>
    </xf>
    <xf numFmtId="0" fontId="11" fillId="12" borderId="18" xfId="0" applyFont="1" applyFill="1" applyBorder="1" applyAlignment="1">
      <alignment horizontal="center"/>
    </xf>
    <xf numFmtId="0" fontId="11" fillId="12" borderId="19" xfId="0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11" fillId="13" borderId="15" xfId="0" applyFont="1" applyFill="1" applyBorder="1" applyAlignment="1">
      <alignment horizontal="center"/>
    </xf>
    <xf numFmtId="0" fontId="11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12" fillId="12" borderId="15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27" xfId="0" applyFont="1" applyFill="1" applyBorder="1" applyAlignment="1">
      <alignment horizontal="center"/>
    </xf>
    <xf numFmtId="0" fontId="14" fillId="12" borderId="28" xfId="0" applyFont="1" applyFill="1" applyBorder="1" applyAlignment="1">
      <alignment horizontal="center"/>
    </xf>
    <xf numFmtId="43" fontId="12" fillId="12" borderId="15" xfId="1" applyFont="1" applyFill="1" applyBorder="1" applyAlignment="1">
      <alignment horizontal="center"/>
    </xf>
    <xf numFmtId="43" fontId="12" fillId="12" borderId="19" xfId="1" applyFont="1" applyFill="1" applyBorder="1" applyAlignment="1">
      <alignment horizontal="center"/>
    </xf>
    <xf numFmtId="0" fontId="6" fillId="19" borderId="1" xfId="0" applyFont="1" applyFill="1" applyBorder="1" applyAlignment="1">
      <alignment horizontal="center" vertical="center"/>
    </xf>
    <xf numFmtId="0" fontId="6" fillId="19" borderId="22" xfId="0" applyFont="1" applyFill="1" applyBorder="1" applyAlignment="1">
      <alignment horizontal="center" vertical="center" wrapText="1"/>
    </xf>
    <xf numFmtId="0" fontId="6" fillId="19" borderId="16" xfId="0" applyFont="1" applyFill="1" applyBorder="1" applyAlignment="1">
      <alignment horizontal="center" vertical="center" wrapText="1"/>
    </xf>
    <xf numFmtId="49" fontId="19" fillId="0" borderId="0" xfId="0" applyNumberFormat="1" applyFont="1" applyAlignment="1">
      <alignment horizontal="center"/>
    </xf>
    <xf numFmtId="0" fontId="6" fillId="8" borderId="1" xfId="0" applyFont="1" applyFill="1" applyBorder="1" applyAlignment="1">
      <alignment horizontal="center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 vertical="center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7" borderId="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FCCFF"/>
      <color rgb="FFF789D2"/>
      <color rgb="FFFFFFCC"/>
      <color rgb="FFF8B4B4"/>
      <color rgb="FF99FFCC"/>
      <color rgb="FFFD3D3D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95231-5DA5-4612-926B-175E035C7A17}">
  <sheetPr>
    <tabColor rgb="FF99FFCC"/>
    <outlinePr summaryBelow="0" summaryRight="0"/>
  </sheetPr>
  <dimension ref="A1:L536"/>
  <sheetViews>
    <sheetView workbookViewId="0">
      <pane ySplit="1" topLeftCell="A2" activePane="bottomLeft" state="frozen"/>
      <selection activeCell="L246" sqref="L246"/>
      <selection pane="bottomLeft" activeCell="L246" sqref="L246"/>
    </sheetView>
  </sheetViews>
  <sheetFormatPr defaultRowHeight="14.25" x14ac:dyDescent="0.2"/>
  <cols>
    <col min="1" max="1" width="21.375" style="82" customWidth="1"/>
    <col min="2" max="2" width="42.875" style="82" customWidth="1"/>
    <col min="3" max="3" width="21.375" style="82" customWidth="1"/>
    <col min="4" max="4" width="14.25" style="83" customWidth="1"/>
    <col min="5" max="6" width="11.375" style="84" customWidth="1"/>
    <col min="7" max="8" width="11.375" style="85" customWidth="1"/>
    <col min="9" max="9" width="71.375" style="82" customWidth="1"/>
    <col min="10" max="10" width="14.25" style="86" customWidth="1"/>
    <col min="11" max="256" width="8.75" style="81"/>
    <col min="257" max="257" width="21.375" style="81" customWidth="1"/>
    <col min="258" max="258" width="42.875" style="81" customWidth="1"/>
    <col min="259" max="259" width="21.375" style="81" customWidth="1"/>
    <col min="260" max="260" width="14.25" style="81" customWidth="1"/>
    <col min="261" max="264" width="11.375" style="81" customWidth="1"/>
    <col min="265" max="265" width="71.375" style="81" customWidth="1"/>
    <col min="266" max="266" width="14.25" style="81" customWidth="1"/>
    <col min="267" max="512" width="8.75" style="81"/>
    <col min="513" max="513" width="21.375" style="81" customWidth="1"/>
    <col min="514" max="514" width="42.875" style="81" customWidth="1"/>
    <col min="515" max="515" width="21.375" style="81" customWidth="1"/>
    <col min="516" max="516" width="14.25" style="81" customWidth="1"/>
    <col min="517" max="520" width="11.375" style="81" customWidth="1"/>
    <col min="521" max="521" width="71.375" style="81" customWidth="1"/>
    <col min="522" max="522" width="14.25" style="81" customWidth="1"/>
    <col min="523" max="768" width="8.75" style="81"/>
    <col min="769" max="769" width="21.375" style="81" customWidth="1"/>
    <col min="770" max="770" width="42.875" style="81" customWidth="1"/>
    <col min="771" max="771" width="21.375" style="81" customWidth="1"/>
    <col min="772" max="772" width="14.25" style="81" customWidth="1"/>
    <col min="773" max="776" width="11.375" style="81" customWidth="1"/>
    <col min="777" max="777" width="71.375" style="81" customWidth="1"/>
    <col min="778" max="778" width="14.25" style="81" customWidth="1"/>
    <col min="779" max="1024" width="8.75" style="81"/>
    <col min="1025" max="1025" width="21.375" style="81" customWidth="1"/>
    <col min="1026" max="1026" width="42.875" style="81" customWidth="1"/>
    <col min="1027" max="1027" width="21.375" style="81" customWidth="1"/>
    <col min="1028" max="1028" width="14.25" style="81" customWidth="1"/>
    <col min="1029" max="1032" width="11.375" style="81" customWidth="1"/>
    <col min="1033" max="1033" width="71.375" style="81" customWidth="1"/>
    <col min="1034" max="1034" width="14.25" style="81" customWidth="1"/>
    <col min="1035" max="1280" width="8.75" style="81"/>
    <col min="1281" max="1281" width="21.375" style="81" customWidth="1"/>
    <col min="1282" max="1282" width="42.875" style="81" customWidth="1"/>
    <col min="1283" max="1283" width="21.375" style="81" customWidth="1"/>
    <col min="1284" max="1284" width="14.25" style="81" customWidth="1"/>
    <col min="1285" max="1288" width="11.375" style="81" customWidth="1"/>
    <col min="1289" max="1289" width="71.375" style="81" customWidth="1"/>
    <col min="1290" max="1290" width="14.25" style="81" customWidth="1"/>
    <col min="1291" max="1536" width="8.75" style="81"/>
    <col min="1537" max="1537" width="21.375" style="81" customWidth="1"/>
    <col min="1538" max="1538" width="42.875" style="81" customWidth="1"/>
    <col min="1539" max="1539" width="21.375" style="81" customWidth="1"/>
    <col min="1540" max="1540" width="14.25" style="81" customWidth="1"/>
    <col min="1541" max="1544" width="11.375" style="81" customWidth="1"/>
    <col min="1545" max="1545" width="71.375" style="81" customWidth="1"/>
    <col min="1546" max="1546" width="14.25" style="81" customWidth="1"/>
    <col min="1547" max="1792" width="8.75" style="81"/>
    <col min="1793" max="1793" width="21.375" style="81" customWidth="1"/>
    <col min="1794" max="1794" width="42.875" style="81" customWidth="1"/>
    <col min="1795" max="1795" width="21.375" style="81" customWidth="1"/>
    <col min="1796" max="1796" width="14.25" style="81" customWidth="1"/>
    <col min="1797" max="1800" width="11.375" style="81" customWidth="1"/>
    <col min="1801" max="1801" width="71.375" style="81" customWidth="1"/>
    <col min="1802" max="1802" width="14.25" style="81" customWidth="1"/>
    <col min="1803" max="2048" width="8.75" style="81"/>
    <col min="2049" max="2049" width="21.375" style="81" customWidth="1"/>
    <col min="2050" max="2050" width="42.875" style="81" customWidth="1"/>
    <col min="2051" max="2051" width="21.375" style="81" customWidth="1"/>
    <col min="2052" max="2052" width="14.25" style="81" customWidth="1"/>
    <col min="2053" max="2056" width="11.375" style="81" customWidth="1"/>
    <col min="2057" max="2057" width="71.375" style="81" customWidth="1"/>
    <col min="2058" max="2058" width="14.25" style="81" customWidth="1"/>
    <col min="2059" max="2304" width="8.75" style="81"/>
    <col min="2305" max="2305" width="21.375" style="81" customWidth="1"/>
    <col min="2306" max="2306" width="42.875" style="81" customWidth="1"/>
    <col min="2307" max="2307" width="21.375" style="81" customWidth="1"/>
    <col min="2308" max="2308" width="14.25" style="81" customWidth="1"/>
    <col min="2309" max="2312" width="11.375" style="81" customWidth="1"/>
    <col min="2313" max="2313" width="71.375" style="81" customWidth="1"/>
    <col min="2314" max="2314" width="14.25" style="81" customWidth="1"/>
    <col min="2315" max="2560" width="8.75" style="81"/>
    <col min="2561" max="2561" width="21.375" style="81" customWidth="1"/>
    <col min="2562" max="2562" width="42.875" style="81" customWidth="1"/>
    <col min="2563" max="2563" width="21.375" style="81" customWidth="1"/>
    <col min="2564" max="2564" width="14.25" style="81" customWidth="1"/>
    <col min="2565" max="2568" width="11.375" style="81" customWidth="1"/>
    <col min="2569" max="2569" width="71.375" style="81" customWidth="1"/>
    <col min="2570" max="2570" width="14.25" style="81" customWidth="1"/>
    <col min="2571" max="2816" width="8.75" style="81"/>
    <col min="2817" max="2817" width="21.375" style="81" customWidth="1"/>
    <col min="2818" max="2818" width="42.875" style="81" customWidth="1"/>
    <col min="2819" max="2819" width="21.375" style="81" customWidth="1"/>
    <col min="2820" max="2820" width="14.25" style="81" customWidth="1"/>
    <col min="2821" max="2824" width="11.375" style="81" customWidth="1"/>
    <col min="2825" max="2825" width="71.375" style="81" customWidth="1"/>
    <col min="2826" max="2826" width="14.25" style="81" customWidth="1"/>
    <col min="2827" max="3072" width="8.75" style="81"/>
    <col min="3073" max="3073" width="21.375" style="81" customWidth="1"/>
    <col min="3074" max="3074" width="42.875" style="81" customWidth="1"/>
    <col min="3075" max="3075" width="21.375" style="81" customWidth="1"/>
    <col min="3076" max="3076" width="14.25" style="81" customWidth="1"/>
    <col min="3077" max="3080" width="11.375" style="81" customWidth="1"/>
    <col min="3081" max="3081" width="71.375" style="81" customWidth="1"/>
    <col min="3082" max="3082" width="14.25" style="81" customWidth="1"/>
    <col min="3083" max="3328" width="8.75" style="81"/>
    <col min="3329" max="3329" width="21.375" style="81" customWidth="1"/>
    <col min="3330" max="3330" width="42.875" style="81" customWidth="1"/>
    <col min="3331" max="3331" width="21.375" style="81" customWidth="1"/>
    <col min="3332" max="3332" width="14.25" style="81" customWidth="1"/>
    <col min="3333" max="3336" width="11.375" style="81" customWidth="1"/>
    <col min="3337" max="3337" width="71.375" style="81" customWidth="1"/>
    <col min="3338" max="3338" width="14.25" style="81" customWidth="1"/>
    <col min="3339" max="3584" width="8.75" style="81"/>
    <col min="3585" max="3585" width="21.375" style="81" customWidth="1"/>
    <col min="3586" max="3586" width="42.875" style="81" customWidth="1"/>
    <col min="3587" max="3587" width="21.375" style="81" customWidth="1"/>
    <col min="3588" max="3588" width="14.25" style="81" customWidth="1"/>
    <col min="3589" max="3592" width="11.375" style="81" customWidth="1"/>
    <col min="3593" max="3593" width="71.375" style="81" customWidth="1"/>
    <col min="3594" max="3594" width="14.25" style="81" customWidth="1"/>
    <col min="3595" max="3840" width="8.75" style="81"/>
    <col min="3841" max="3841" width="21.375" style="81" customWidth="1"/>
    <col min="3842" max="3842" width="42.875" style="81" customWidth="1"/>
    <col min="3843" max="3843" width="21.375" style="81" customWidth="1"/>
    <col min="3844" max="3844" width="14.25" style="81" customWidth="1"/>
    <col min="3845" max="3848" width="11.375" style="81" customWidth="1"/>
    <col min="3849" max="3849" width="71.375" style="81" customWidth="1"/>
    <col min="3850" max="3850" width="14.25" style="81" customWidth="1"/>
    <col min="3851" max="4096" width="8.75" style="81"/>
    <col min="4097" max="4097" width="21.375" style="81" customWidth="1"/>
    <col min="4098" max="4098" width="42.875" style="81" customWidth="1"/>
    <col min="4099" max="4099" width="21.375" style="81" customWidth="1"/>
    <col min="4100" max="4100" width="14.25" style="81" customWidth="1"/>
    <col min="4101" max="4104" width="11.375" style="81" customWidth="1"/>
    <col min="4105" max="4105" width="71.375" style="81" customWidth="1"/>
    <col min="4106" max="4106" width="14.25" style="81" customWidth="1"/>
    <col min="4107" max="4352" width="8.75" style="81"/>
    <col min="4353" max="4353" width="21.375" style="81" customWidth="1"/>
    <col min="4354" max="4354" width="42.875" style="81" customWidth="1"/>
    <col min="4355" max="4355" width="21.375" style="81" customWidth="1"/>
    <col min="4356" max="4356" width="14.25" style="81" customWidth="1"/>
    <col min="4357" max="4360" width="11.375" style="81" customWidth="1"/>
    <col min="4361" max="4361" width="71.375" style="81" customWidth="1"/>
    <col min="4362" max="4362" width="14.25" style="81" customWidth="1"/>
    <col min="4363" max="4608" width="8.75" style="81"/>
    <col min="4609" max="4609" width="21.375" style="81" customWidth="1"/>
    <col min="4610" max="4610" width="42.875" style="81" customWidth="1"/>
    <col min="4611" max="4611" width="21.375" style="81" customWidth="1"/>
    <col min="4612" max="4612" width="14.25" style="81" customWidth="1"/>
    <col min="4613" max="4616" width="11.375" style="81" customWidth="1"/>
    <col min="4617" max="4617" width="71.375" style="81" customWidth="1"/>
    <col min="4618" max="4618" width="14.25" style="81" customWidth="1"/>
    <col min="4619" max="4864" width="8.75" style="81"/>
    <col min="4865" max="4865" width="21.375" style="81" customWidth="1"/>
    <col min="4866" max="4866" width="42.875" style="81" customWidth="1"/>
    <col min="4867" max="4867" width="21.375" style="81" customWidth="1"/>
    <col min="4868" max="4868" width="14.25" style="81" customWidth="1"/>
    <col min="4869" max="4872" width="11.375" style="81" customWidth="1"/>
    <col min="4873" max="4873" width="71.375" style="81" customWidth="1"/>
    <col min="4874" max="4874" width="14.25" style="81" customWidth="1"/>
    <col min="4875" max="5120" width="8.75" style="81"/>
    <col min="5121" max="5121" width="21.375" style="81" customWidth="1"/>
    <col min="5122" max="5122" width="42.875" style="81" customWidth="1"/>
    <col min="5123" max="5123" width="21.375" style="81" customWidth="1"/>
    <col min="5124" max="5124" width="14.25" style="81" customWidth="1"/>
    <col min="5125" max="5128" width="11.375" style="81" customWidth="1"/>
    <col min="5129" max="5129" width="71.375" style="81" customWidth="1"/>
    <col min="5130" max="5130" width="14.25" style="81" customWidth="1"/>
    <col min="5131" max="5376" width="8.75" style="81"/>
    <col min="5377" max="5377" width="21.375" style="81" customWidth="1"/>
    <col min="5378" max="5378" width="42.875" style="81" customWidth="1"/>
    <col min="5379" max="5379" width="21.375" style="81" customWidth="1"/>
    <col min="5380" max="5380" width="14.25" style="81" customWidth="1"/>
    <col min="5381" max="5384" width="11.375" style="81" customWidth="1"/>
    <col min="5385" max="5385" width="71.375" style="81" customWidth="1"/>
    <col min="5386" max="5386" width="14.25" style="81" customWidth="1"/>
    <col min="5387" max="5632" width="8.75" style="81"/>
    <col min="5633" max="5633" width="21.375" style="81" customWidth="1"/>
    <col min="5634" max="5634" width="42.875" style="81" customWidth="1"/>
    <col min="5635" max="5635" width="21.375" style="81" customWidth="1"/>
    <col min="5636" max="5636" width="14.25" style="81" customWidth="1"/>
    <col min="5637" max="5640" width="11.375" style="81" customWidth="1"/>
    <col min="5641" max="5641" width="71.375" style="81" customWidth="1"/>
    <col min="5642" max="5642" width="14.25" style="81" customWidth="1"/>
    <col min="5643" max="5888" width="8.75" style="81"/>
    <col min="5889" max="5889" width="21.375" style="81" customWidth="1"/>
    <col min="5890" max="5890" width="42.875" style="81" customWidth="1"/>
    <col min="5891" max="5891" width="21.375" style="81" customWidth="1"/>
    <col min="5892" max="5892" width="14.25" style="81" customWidth="1"/>
    <col min="5893" max="5896" width="11.375" style="81" customWidth="1"/>
    <col min="5897" max="5897" width="71.375" style="81" customWidth="1"/>
    <col min="5898" max="5898" width="14.25" style="81" customWidth="1"/>
    <col min="5899" max="6144" width="8.75" style="81"/>
    <col min="6145" max="6145" width="21.375" style="81" customWidth="1"/>
    <col min="6146" max="6146" width="42.875" style="81" customWidth="1"/>
    <col min="6147" max="6147" width="21.375" style="81" customWidth="1"/>
    <col min="6148" max="6148" width="14.25" style="81" customWidth="1"/>
    <col min="6149" max="6152" width="11.375" style="81" customWidth="1"/>
    <col min="6153" max="6153" width="71.375" style="81" customWidth="1"/>
    <col min="6154" max="6154" width="14.25" style="81" customWidth="1"/>
    <col min="6155" max="6400" width="8.75" style="81"/>
    <col min="6401" max="6401" width="21.375" style="81" customWidth="1"/>
    <col min="6402" max="6402" width="42.875" style="81" customWidth="1"/>
    <col min="6403" max="6403" width="21.375" style="81" customWidth="1"/>
    <col min="6404" max="6404" width="14.25" style="81" customWidth="1"/>
    <col min="6405" max="6408" width="11.375" style="81" customWidth="1"/>
    <col min="6409" max="6409" width="71.375" style="81" customWidth="1"/>
    <col min="6410" max="6410" width="14.25" style="81" customWidth="1"/>
    <col min="6411" max="6656" width="8.75" style="81"/>
    <col min="6657" max="6657" width="21.375" style="81" customWidth="1"/>
    <col min="6658" max="6658" width="42.875" style="81" customWidth="1"/>
    <col min="6659" max="6659" width="21.375" style="81" customWidth="1"/>
    <col min="6660" max="6660" width="14.25" style="81" customWidth="1"/>
    <col min="6661" max="6664" width="11.375" style="81" customWidth="1"/>
    <col min="6665" max="6665" width="71.375" style="81" customWidth="1"/>
    <col min="6666" max="6666" width="14.25" style="81" customWidth="1"/>
    <col min="6667" max="6912" width="8.75" style="81"/>
    <col min="6913" max="6913" width="21.375" style="81" customWidth="1"/>
    <col min="6914" max="6914" width="42.875" style="81" customWidth="1"/>
    <col min="6915" max="6915" width="21.375" style="81" customWidth="1"/>
    <col min="6916" max="6916" width="14.25" style="81" customWidth="1"/>
    <col min="6917" max="6920" width="11.375" style="81" customWidth="1"/>
    <col min="6921" max="6921" width="71.375" style="81" customWidth="1"/>
    <col min="6922" max="6922" width="14.25" style="81" customWidth="1"/>
    <col min="6923" max="7168" width="8.75" style="81"/>
    <col min="7169" max="7169" width="21.375" style="81" customWidth="1"/>
    <col min="7170" max="7170" width="42.875" style="81" customWidth="1"/>
    <col min="7171" max="7171" width="21.375" style="81" customWidth="1"/>
    <col min="7172" max="7172" width="14.25" style="81" customWidth="1"/>
    <col min="7173" max="7176" width="11.375" style="81" customWidth="1"/>
    <col min="7177" max="7177" width="71.375" style="81" customWidth="1"/>
    <col min="7178" max="7178" width="14.25" style="81" customWidth="1"/>
    <col min="7179" max="7424" width="8.75" style="81"/>
    <col min="7425" max="7425" width="21.375" style="81" customWidth="1"/>
    <col min="7426" max="7426" width="42.875" style="81" customWidth="1"/>
    <col min="7427" max="7427" width="21.375" style="81" customWidth="1"/>
    <col min="7428" max="7428" width="14.25" style="81" customWidth="1"/>
    <col min="7429" max="7432" width="11.375" style="81" customWidth="1"/>
    <col min="7433" max="7433" width="71.375" style="81" customWidth="1"/>
    <col min="7434" max="7434" width="14.25" style="81" customWidth="1"/>
    <col min="7435" max="7680" width="8.75" style="81"/>
    <col min="7681" max="7681" width="21.375" style="81" customWidth="1"/>
    <col min="7682" max="7682" width="42.875" style="81" customWidth="1"/>
    <col min="7683" max="7683" width="21.375" style="81" customWidth="1"/>
    <col min="7684" max="7684" width="14.25" style="81" customWidth="1"/>
    <col min="7685" max="7688" width="11.375" style="81" customWidth="1"/>
    <col min="7689" max="7689" width="71.375" style="81" customWidth="1"/>
    <col min="7690" max="7690" width="14.25" style="81" customWidth="1"/>
    <col min="7691" max="7936" width="8.75" style="81"/>
    <col min="7937" max="7937" width="21.375" style="81" customWidth="1"/>
    <col min="7938" max="7938" width="42.875" style="81" customWidth="1"/>
    <col min="7939" max="7939" width="21.375" style="81" customWidth="1"/>
    <col min="7940" max="7940" width="14.25" style="81" customWidth="1"/>
    <col min="7941" max="7944" width="11.375" style="81" customWidth="1"/>
    <col min="7945" max="7945" width="71.375" style="81" customWidth="1"/>
    <col min="7946" max="7946" width="14.25" style="81" customWidth="1"/>
    <col min="7947" max="8192" width="8.75" style="81"/>
    <col min="8193" max="8193" width="21.375" style="81" customWidth="1"/>
    <col min="8194" max="8194" width="42.875" style="81" customWidth="1"/>
    <col min="8195" max="8195" width="21.375" style="81" customWidth="1"/>
    <col min="8196" max="8196" width="14.25" style="81" customWidth="1"/>
    <col min="8197" max="8200" width="11.375" style="81" customWidth="1"/>
    <col min="8201" max="8201" width="71.375" style="81" customWidth="1"/>
    <col min="8202" max="8202" width="14.25" style="81" customWidth="1"/>
    <col min="8203" max="8448" width="8.75" style="81"/>
    <col min="8449" max="8449" width="21.375" style="81" customWidth="1"/>
    <col min="8450" max="8450" width="42.875" style="81" customWidth="1"/>
    <col min="8451" max="8451" width="21.375" style="81" customWidth="1"/>
    <col min="8452" max="8452" width="14.25" style="81" customWidth="1"/>
    <col min="8453" max="8456" width="11.375" style="81" customWidth="1"/>
    <col min="8457" max="8457" width="71.375" style="81" customWidth="1"/>
    <col min="8458" max="8458" width="14.25" style="81" customWidth="1"/>
    <col min="8459" max="8704" width="8.75" style="81"/>
    <col min="8705" max="8705" width="21.375" style="81" customWidth="1"/>
    <col min="8706" max="8706" width="42.875" style="81" customWidth="1"/>
    <col min="8707" max="8707" width="21.375" style="81" customWidth="1"/>
    <col min="8708" max="8708" width="14.25" style="81" customWidth="1"/>
    <col min="8709" max="8712" width="11.375" style="81" customWidth="1"/>
    <col min="8713" max="8713" width="71.375" style="81" customWidth="1"/>
    <col min="8714" max="8714" width="14.25" style="81" customWidth="1"/>
    <col min="8715" max="8960" width="8.75" style="81"/>
    <col min="8961" max="8961" width="21.375" style="81" customWidth="1"/>
    <col min="8962" max="8962" width="42.875" style="81" customWidth="1"/>
    <col min="8963" max="8963" width="21.375" style="81" customWidth="1"/>
    <col min="8964" max="8964" width="14.25" style="81" customWidth="1"/>
    <col min="8965" max="8968" width="11.375" style="81" customWidth="1"/>
    <col min="8969" max="8969" width="71.375" style="81" customWidth="1"/>
    <col min="8970" max="8970" width="14.25" style="81" customWidth="1"/>
    <col min="8971" max="9216" width="8.75" style="81"/>
    <col min="9217" max="9217" width="21.375" style="81" customWidth="1"/>
    <col min="9218" max="9218" width="42.875" style="81" customWidth="1"/>
    <col min="9219" max="9219" width="21.375" style="81" customWidth="1"/>
    <col min="9220" max="9220" width="14.25" style="81" customWidth="1"/>
    <col min="9221" max="9224" width="11.375" style="81" customWidth="1"/>
    <col min="9225" max="9225" width="71.375" style="81" customWidth="1"/>
    <col min="9226" max="9226" width="14.25" style="81" customWidth="1"/>
    <col min="9227" max="9472" width="8.75" style="81"/>
    <col min="9473" max="9473" width="21.375" style="81" customWidth="1"/>
    <col min="9474" max="9474" width="42.875" style="81" customWidth="1"/>
    <col min="9475" max="9475" width="21.375" style="81" customWidth="1"/>
    <col min="9476" max="9476" width="14.25" style="81" customWidth="1"/>
    <col min="9477" max="9480" width="11.375" style="81" customWidth="1"/>
    <col min="9481" max="9481" width="71.375" style="81" customWidth="1"/>
    <col min="9482" max="9482" width="14.25" style="81" customWidth="1"/>
    <col min="9483" max="9728" width="8.75" style="81"/>
    <col min="9729" max="9729" width="21.375" style="81" customWidth="1"/>
    <col min="9730" max="9730" width="42.875" style="81" customWidth="1"/>
    <col min="9731" max="9731" width="21.375" style="81" customWidth="1"/>
    <col min="9732" max="9732" width="14.25" style="81" customWidth="1"/>
    <col min="9733" max="9736" width="11.375" style="81" customWidth="1"/>
    <col min="9737" max="9737" width="71.375" style="81" customWidth="1"/>
    <col min="9738" max="9738" width="14.25" style="81" customWidth="1"/>
    <col min="9739" max="9984" width="8.75" style="81"/>
    <col min="9985" max="9985" width="21.375" style="81" customWidth="1"/>
    <col min="9986" max="9986" width="42.875" style="81" customWidth="1"/>
    <col min="9987" max="9987" width="21.375" style="81" customWidth="1"/>
    <col min="9988" max="9988" width="14.25" style="81" customWidth="1"/>
    <col min="9989" max="9992" width="11.375" style="81" customWidth="1"/>
    <col min="9993" max="9993" width="71.375" style="81" customWidth="1"/>
    <col min="9994" max="9994" width="14.25" style="81" customWidth="1"/>
    <col min="9995" max="10240" width="8.75" style="81"/>
    <col min="10241" max="10241" width="21.375" style="81" customWidth="1"/>
    <col min="10242" max="10242" width="42.875" style="81" customWidth="1"/>
    <col min="10243" max="10243" width="21.375" style="81" customWidth="1"/>
    <col min="10244" max="10244" width="14.25" style="81" customWidth="1"/>
    <col min="10245" max="10248" width="11.375" style="81" customWidth="1"/>
    <col min="10249" max="10249" width="71.375" style="81" customWidth="1"/>
    <col min="10250" max="10250" width="14.25" style="81" customWidth="1"/>
    <col min="10251" max="10496" width="8.75" style="81"/>
    <col min="10497" max="10497" width="21.375" style="81" customWidth="1"/>
    <col min="10498" max="10498" width="42.875" style="81" customWidth="1"/>
    <col min="10499" max="10499" width="21.375" style="81" customWidth="1"/>
    <col min="10500" max="10500" width="14.25" style="81" customWidth="1"/>
    <col min="10501" max="10504" width="11.375" style="81" customWidth="1"/>
    <col min="10505" max="10505" width="71.375" style="81" customWidth="1"/>
    <col min="10506" max="10506" width="14.25" style="81" customWidth="1"/>
    <col min="10507" max="10752" width="8.75" style="81"/>
    <col min="10753" max="10753" width="21.375" style="81" customWidth="1"/>
    <col min="10754" max="10754" width="42.875" style="81" customWidth="1"/>
    <col min="10755" max="10755" width="21.375" style="81" customWidth="1"/>
    <col min="10756" max="10756" width="14.25" style="81" customWidth="1"/>
    <col min="10757" max="10760" width="11.375" style="81" customWidth="1"/>
    <col min="10761" max="10761" width="71.375" style="81" customWidth="1"/>
    <col min="10762" max="10762" width="14.25" style="81" customWidth="1"/>
    <col min="10763" max="11008" width="8.75" style="81"/>
    <col min="11009" max="11009" width="21.375" style="81" customWidth="1"/>
    <col min="11010" max="11010" width="42.875" style="81" customWidth="1"/>
    <col min="11011" max="11011" width="21.375" style="81" customWidth="1"/>
    <col min="11012" max="11012" width="14.25" style="81" customWidth="1"/>
    <col min="11013" max="11016" width="11.375" style="81" customWidth="1"/>
    <col min="11017" max="11017" width="71.375" style="81" customWidth="1"/>
    <col min="11018" max="11018" width="14.25" style="81" customWidth="1"/>
    <col min="11019" max="11264" width="8.75" style="81"/>
    <col min="11265" max="11265" width="21.375" style="81" customWidth="1"/>
    <col min="11266" max="11266" width="42.875" style="81" customWidth="1"/>
    <col min="11267" max="11267" width="21.375" style="81" customWidth="1"/>
    <col min="11268" max="11268" width="14.25" style="81" customWidth="1"/>
    <col min="11269" max="11272" width="11.375" style="81" customWidth="1"/>
    <col min="11273" max="11273" width="71.375" style="81" customWidth="1"/>
    <col min="11274" max="11274" width="14.25" style="81" customWidth="1"/>
    <col min="11275" max="11520" width="8.75" style="81"/>
    <col min="11521" max="11521" width="21.375" style="81" customWidth="1"/>
    <col min="11522" max="11522" width="42.875" style="81" customWidth="1"/>
    <col min="11523" max="11523" width="21.375" style="81" customWidth="1"/>
    <col min="11524" max="11524" width="14.25" style="81" customWidth="1"/>
    <col min="11525" max="11528" width="11.375" style="81" customWidth="1"/>
    <col min="11529" max="11529" width="71.375" style="81" customWidth="1"/>
    <col min="11530" max="11530" width="14.25" style="81" customWidth="1"/>
    <col min="11531" max="11776" width="8.75" style="81"/>
    <col min="11777" max="11777" width="21.375" style="81" customWidth="1"/>
    <col min="11778" max="11778" width="42.875" style="81" customWidth="1"/>
    <col min="11779" max="11779" width="21.375" style="81" customWidth="1"/>
    <col min="11780" max="11780" width="14.25" style="81" customWidth="1"/>
    <col min="11781" max="11784" width="11.375" style="81" customWidth="1"/>
    <col min="11785" max="11785" width="71.375" style="81" customWidth="1"/>
    <col min="11786" max="11786" width="14.25" style="81" customWidth="1"/>
    <col min="11787" max="12032" width="8.75" style="81"/>
    <col min="12033" max="12033" width="21.375" style="81" customWidth="1"/>
    <col min="12034" max="12034" width="42.875" style="81" customWidth="1"/>
    <col min="12035" max="12035" width="21.375" style="81" customWidth="1"/>
    <col min="12036" max="12036" width="14.25" style="81" customWidth="1"/>
    <col min="12037" max="12040" width="11.375" style="81" customWidth="1"/>
    <col min="12041" max="12041" width="71.375" style="81" customWidth="1"/>
    <col min="12042" max="12042" width="14.25" style="81" customWidth="1"/>
    <col min="12043" max="12288" width="8.75" style="81"/>
    <col min="12289" max="12289" width="21.375" style="81" customWidth="1"/>
    <col min="12290" max="12290" width="42.875" style="81" customWidth="1"/>
    <col min="12291" max="12291" width="21.375" style="81" customWidth="1"/>
    <col min="12292" max="12292" width="14.25" style="81" customWidth="1"/>
    <col min="12293" max="12296" width="11.375" style="81" customWidth="1"/>
    <col min="12297" max="12297" width="71.375" style="81" customWidth="1"/>
    <col min="12298" max="12298" width="14.25" style="81" customWidth="1"/>
    <col min="12299" max="12544" width="8.75" style="81"/>
    <col min="12545" max="12545" width="21.375" style="81" customWidth="1"/>
    <col min="12546" max="12546" width="42.875" style="81" customWidth="1"/>
    <col min="12547" max="12547" width="21.375" style="81" customWidth="1"/>
    <col min="12548" max="12548" width="14.25" style="81" customWidth="1"/>
    <col min="12549" max="12552" width="11.375" style="81" customWidth="1"/>
    <col min="12553" max="12553" width="71.375" style="81" customWidth="1"/>
    <col min="12554" max="12554" width="14.25" style="81" customWidth="1"/>
    <col min="12555" max="12800" width="8.75" style="81"/>
    <col min="12801" max="12801" width="21.375" style="81" customWidth="1"/>
    <col min="12802" max="12802" width="42.875" style="81" customWidth="1"/>
    <col min="12803" max="12803" width="21.375" style="81" customWidth="1"/>
    <col min="12804" max="12804" width="14.25" style="81" customWidth="1"/>
    <col min="12805" max="12808" width="11.375" style="81" customWidth="1"/>
    <col min="12809" max="12809" width="71.375" style="81" customWidth="1"/>
    <col min="12810" max="12810" width="14.25" style="81" customWidth="1"/>
    <col min="12811" max="13056" width="8.75" style="81"/>
    <col min="13057" max="13057" width="21.375" style="81" customWidth="1"/>
    <col min="13058" max="13058" width="42.875" style="81" customWidth="1"/>
    <col min="13059" max="13059" width="21.375" style="81" customWidth="1"/>
    <col min="13060" max="13060" width="14.25" style="81" customWidth="1"/>
    <col min="13061" max="13064" width="11.375" style="81" customWidth="1"/>
    <col min="13065" max="13065" width="71.375" style="81" customWidth="1"/>
    <col min="13066" max="13066" width="14.25" style="81" customWidth="1"/>
    <col min="13067" max="13312" width="8.75" style="81"/>
    <col min="13313" max="13313" width="21.375" style="81" customWidth="1"/>
    <col min="13314" max="13314" width="42.875" style="81" customWidth="1"/>
    <col min="13315" max="13315" width="21.375" style="81" customWidth="1"/>
    <col min="13316" max="13316" width="14.25" style="81" customWidth="1"/>
    <col min="13317" max="13320" width="11.375" style="81" customWidth="1"/>
    <col min="13321" max="13321" width="71.375" style="81" customWidth="1"/>
    <col min="13322" max="13322" width="14.25" style="81" customWidth="1"/>
    <col min="13323" max="13568" width="8.75" style="81"/>
    <col min="13569" max="13569" width="21.375" style="81" customWidth="1"/>
    <col min="13570" max="13570" width="42.875" style="81" customWidth="1"/>
    <col min="13571" max="13571" width="21.375" style="81" customWidth="1"/>
    <col min="13572" max="13572" width="14.25" style="81" customWidth="1"/>
    <col min="13573" max="13576" width="11.375" style="81" customWidth="1"/>
    <col min="13577" max="13577" width="71.375" style="81" customWidth="1"/>
    <col min="13578" max="13578" width="14.25" style="81" customWidth="1"/>
    <col min="13579" max="13824" width="8.75" style="81"/>
    <col min="13825" max="13825" width="21.375" style="81" customWidth="1"/>
    <col min="13826" max="13826" width="42.875" style="81" customWidth="1"/>
    <col min="13827" max="13827" width="21.375" style="81" customWidth="1"/>
    <col min="13828" max="13828" width="14.25" style="81" customWidth="1"/>
    <col min="13829" max="13832" width="11.375" style="81" customWidth="1"/>
    <col min="13833" max="13833" width="71.375" style="81" customWidth="1"/>
    <col min="13834" max="13834" width="14.25" style="81" customWidth="1"/>
    <col min="13835" max="14080" width="8.75" style="81"/>
    <col min="14081" max="14081" width="21.375" style="81" customWidth="1"/>
    <col min="14082" max="14082" width="42.875" style="81" customWidth="1"/>
    <col min="14083" max="14083" width="21.375" style="81" customWidth="1"/>
    <col min="14084" max="14084" width="14.25" style="81" customWidth="1"/>
    <col min="14085" max="14088" width="11.375" style="81" customWidth="1"/>
    <col min="14089" max="14089" width="71.375" style="81" customWidth="1"/>
    <col min="14090" max="14090" width="14.25" style="81" customWidth="1"/>
    <col min="14091" max="14336" width="8.75" style="81"/>
    <col min="14337" max="14337" width="21.375" style="81" customWidth="1"/>
    <col min="14338" max="14338" width="42.875" style="81" customWidth="1"/>
    <col min="14339" max="14339" width="21.375" style="81" customWidth="1"/>
    <col min="14340" max="14340" width="14.25" style="81" customWidth="1"/>
    <col min="14341" max="14344" width="11.375" style="81" customWidth="1"/>
    <col min="14345" max="14345" width="71.375" style="81" customWidth="1"/>
    <col min="14346" max="14346" width="14.25" style="81" customWidth="1"/>
    <col min="14347" max="14592" width="8.75" style="81"/>
    <col min="14593" max="14593" width="21.375" style="81" customWidth="1"/>
    <col min="14594" max="14594" width="42.875" style="81" customWidth="1"/>
    <col min="14595" max="14595" width="21.375" style="81" customWidth="1"/>
    <col min="14596" max="14596" width="14.25" style="81" customWidth="1"/>
    <col min="14597" max="14600" width="11.375" style="81" customWidth="1"/>
    <col min="14601" max="14601" width="71.375" style="81" customWidth="1"/>
    <col min="14602" max="14602" width="14.25" style="81" customWidth="1"/>
    <col min="14603" max="14848" width="8.75" style="81"/>
    <col min="14849" max="14849" width="21.375" style="81" customWidth="1"/>
    <col min="14850" max="14850" width="42.875" style="81" customWidth="1"/>
    <col min="14851" max="14851" width="21.375" style="81" customWidth="1"/>
    <col min="14852" max="14852" width="14.25" style="81" customWidth="1"/>
    <col min="14853" max="14856" width="11.375" style="81" customWidth="1"/>
    <col min="14857" max="14857" width="71.375" style="81" customWidth="1"/>
    <col min="14858" max="14858" width="14.25" style="81" customWidth="1"/>
    <col min="14859" max="15104" width="8.75" style="81"/>
    <col min="15105" max="15105" width="21.375" style="81" customWidth="1"/>
    <col min="15106" max="15106" width="42.875" style="81" customWidth="1"/>
    <col min="15107" max="15107" width="21.375" style="81" customWidth="1"/>
    <col min="15108" max="15108" width="14.25" style="81" customWidth="1"/>
    <col min="15109" max="15112" width="11.375" style="81" customWidth="1"/>
    <col min="15113" max="15113" width="71.375" style="81" customWidth="1"/>
    <col min="15114" max="15114" width="14.25" style="81" customWidth="1"/>
    <col min="15115" max="15360" width="8.75" style="81"/>
    <col min="15361" max="15361" width="21.375" style="81" customWidth="1"/>
    <col min="15362" max="15362" width="42.875" style="81" customWidth="1"/>
    <col min="15363" max="15363" width="21.375" style="81" customWidth="1"/>
    <col min="15364" max="15364" width="14.25" style="81" customWidth="1"/>
    <col min="15365" max="15368" width="11.375" style="81" customWidth="1"/>
    <col min="15369" max="15369" width="71.375" style="81" customWidth="1"/>
    <col min="15370" max="15370" width="14.25" style="81" customWidth="1"/>
    <col min="15371" max="15616" width="8.75" style="81"/>
    <col min="15617" max="15617" width="21.375" style="81" customWidth="1"/>
    <col min="15618" max="15618" width="42.875" style="81" customWidth="1"/>
    <col min="15619" max="15619" width="21.375" style="81" customWidth="1"/>
    <col min="15620" max="15620" width="14.25" style="81" customWidth="1"/>
    <col min="15621" max="15624" width="11.375" style="81" customWidth="1"/>
    <col min="15625" max="15625" width="71.375" style="81" customWidth="1"/>
    <col min="15626" max="15626" width="14.25" style="81" customWidth="1"/>
    <col min="15627" max="15872" width="8.75" style="81"/>
    <col min="15873" max="15873" width="21.375" style="81" customWidth="1"/>
    <col min="15874" max="15874" width="42.875" style="81" customWidth="1"/>
    <col min="15875" max="15875" width="21.375" style="81" customWidth="1"/>
    <col min="15876" max="15876" width="14.25" style="81" customWidth="1"/>
    <col min="15877" max="15880" width="11.375" style="81" customWidth="1"/>
    <col min="15881" max="15881" width="71.375" style="81" customWidth="1"/>
    <col min="15882" max="15882" width="14.25" style="81" customWidth="1"/>
    <col min="15883" max="16128" width="8.75" style="81"/>
    <col min="16129" max="16129" width="21.375" style="81" customWidth="1"/>
    <col min="16130" max="16130" width="42.875" style="81" customWidth="1"/>
    <col min="16131" max="16131" width="21.375" style="81" customWidth="1"/>
    <col min="16132" max="16132" width="14.25" style="81" customWidth="1"/>
    <col min="16133" max="16136" width="11.375" style="81" customWidth="1"/>
    <col min="16137" max="16137" width="71.375" style="81" customWidth="1"/>
    <col min="16138" max="16138" width="14.25" style="81" customWidth="1"/>
    <col min="16139" max="16384" width="8.75" style="81"/>
  </cols>
  <sheetData>
    <row r="1" spans="1:10" x14ac:dyDescent="0.2">
      <c r="A1" s="80" t="s">
        <v>422</v>
      </c>
      <c r="B1" s="80" t="s">
        <v>423</v>
      </c>
      <c r="C1" s="80" t="s">
        <v>424</v>
      </c>
      <c r="D1" s="80" t="s">
        <v>425</v>
      </c>
      <c r="E1" s="80" t="s">
        <v>426</v>
      </c>
      <c r="F1" s="80" t="s">
        <v>427</v>
      </c>
      <c r="G1" s="80" t="s">
        <v>428</v>
      </c>
      <c r="H1" s="80" t="s">
        <v>429</v>
      </c>
      <c r="I1" s="80" t="s">
        <v>9</v>
      </c>
      <c r="J1" s="80" t="s">
        <v>430</v>
      </c>
    </row>
    <row r="2" spans="1:10" x14ac:dyDescent="0.2">
      <c r="A2" s="82" t="s">
        <v>431</v>
      </c>
      <c r="B2" s="82" t="s">
        <v>432</v>
      </c>
      <c r="C2" s="82" t="s">
        <v>433</v>
      </c>
      <c r="D2" s="83" t="s">
        <v>434</v>
      </c>
      <c r="E2" s="84" t="s">
        <v>435</v>
      </c>
      <c r="F2" s="84" t="s">
        <v>436</v>
      </c>
      <c r="G2" s="85" t="s">
        <v>437</v>
      </c>
      <c r="H2" s="85" t="s">
        <v>437</v>
      </c>
      <c r="I2" s="82" t="s">
        <v>431</v>
      </c>
      <c r="J2" s="86" t="s">
        <v>438</v>
      </c>
    </row>
    <row r="3" spans="1:10" x14ac:dyDescent="0.2">
      <c r="A3" s="82" t="s">
        <v>439</v>
      </c>
      <c r="B3" s="82" t="s">
        <v>440</v>
      </c>
      <c r="C3" s="82" t="s">
        <v>433</v>
      </c>
      <c r="D3" s="83" t="s">
        <v>441</v>
      </c>
      <c r="E3" s="84" t="s">
        <v>442</v>
      </c>
      <c r="F3" s="84" t="s">
        <v>436</v>
      </c>
      <c r="G3" s="85" t="s">
        <v>437</v>
      </c>
      <c r="H3" s="85" t="s">
        <v>437</v>
      </c>
      <c r="I3" s="82" t="s">
        <v>431</v>
      </c>
      <c r="J3" s="86" t="s">
        <v>438</v>
      </c>
    </row>
    <row r="4" spans="1:10" x14ac:dyDescent="0.2">
      <c r="A4" s="82" t="s">
        <v>443</v>
      </c>
      <c r="B4" s="82" t="s">
        <v>444</v>
      </c>
      <c r="C4" s="82" t="s">
        <v>433</v>
      </c>
      <c r="D4" s="83" t="s">
        <v>434</v>
      </c>
      <c r="E4" s="84" t="s">
        <v>445</v>
      </c>
      <c r="F4" s="84" t="s">
        <v>436</v>
      </c>
      <c r="G4" s="85" t="s">
        <v>437</v>
      </c>
      <c r="H4" s="85" t="s">
        <v>437</v>
      </c>
      <c r="I4" s="82" t="s">
        <v>431</v>
      </c>
      <c r="J4" s="86" t="s">
        <v>438</v>
      </c>
    </row>
    <row r="5" spans="1:10" x14ac:dyDescent="0.2">
      <c r="A5" s="82" t="s">
        <v>446</v>
      </c>
      <c r="B5" s="82" t="s">
        <v>447</v>
      </c>
      <c r="C5" s="82" t="s">
        <v>448</v>
      </c>
      <c r="D5" s="83" t="s">
        <v>449</v>
      </c>
      <c r="E5" s="84" t="s">
        <v>450</v>
      </c>
      <c r="F5" s="84" t="s">
        <v>436</v>
      </c>
      <c r="G5" s="85" t="s">
        <v>437</v>
      </c>
      <c r="H5" s="85" t="s">
        <v>437</v>
      </c>
      <c r="I5" s="82" t="s">
        <v>431</v>
      </c>
      <c r="J5" s="86" t="s">
        <v>438</v>
      </c>
    </row>
    <row r="6" spans="1:10" x14ac:dyDescent="0.2">
      <c r="A6" s="82" t="s">
        <v>451</v>
      </c>
      <c r="B6" s="82" t="s">
        <v>452</v>
      </c>
      <c r="C6" s="82" t="s">
        <v>433</v>
      </c>
      <c r="D6" s="83" t="s">
        <v>434</v>
      </c>
      <c r="E6" s="84" t="s">
        <v>453</v>
      </c>
      <c r="F6" s="84" t="s">
        <v>436</v>
      </c>
      <c r="G6" s="85" t="s">
        <v>437</v>
      </c>
      <c r="H6" s="85" t="s">
        <v>437</v>
      </c>
      <c r="I6" s="82" t="s">
        <v>431</v>
      </c>
      <c r="J6" s="86" t="s">
        <v>438</v>
      </c>
    </row>
    <row r="7" spans="1:10" x14ac:dyDescent="0.2">
      <c r="A7" s="82" t="s">
        <v>454</v>
      </c>
      <c r="B7" s="82" t="s">
        <v>455</v>
      </c>
      <c r="C7" s="82" t="s">
        <v>456</v>
      </c>
      <c r="D7" s="83" t="s">
        <v>434</v>
      </c>
      <c r="E7" s="84" t="s">
        <v>457</v>
      </c>
      <c r="F7" s="84" t="s">
        <v>436</v>
      </c>
      <c r="G7" s="85" t="s">
        <v>437</v>
      </c>
      <c r="H7" s="85" t="s">
        <v>437</v>
      </c>
      <c r="I7" s="82" t="s">
        <v>431</v>
      </c>
      <c r="J7" s="86" t="s">
        <v>438</v>
      </c>
    </row>
    <row r="8" spans="1:10" x14ac:dyDescent="0.2">
      <c r="A8" s="82" t="s">
        <v>458</v>
      </c>
      <c r="B8" s="82" t="s">
        <v>459</v>
      </c>
      <c r="C8" s="82" t="s">
        <v>456</v>
      </c>
      <c r="D8" s="83" t="s">
        <v>434</v>
      </c>
      <c r="E8" s="84" t="s">
        <v>457</v>
      </c>
      <c r="F8" s="84" t="s">
        <v>436</v>
      </c>
      <c r="G8" s="85" t="s">
        <v>437</v>
      </c>
      <c r="H8" s="85" t="s">
        <v>437</v>
      </c>
      <c r="I8" s="82" t="s">
        <v>431</v>
      </c>
      <c r="J8" s="86" t="s">
        <v>438</v>
      </c>
    </row>
    <row r="9" spans="1:10" x14ac:dyDescent="0.2">
      <c r="A9" s="82" t="s">
        <v>460</v>
      </c>
      <c r="B9" s="82" t="s">
        <v>461</v>
      </c>
      <c r="C9" s="82" t="s">
        <v>456</v>
      </c>
      <c r="D9" s="83" t="s">
        <v>434</v>
      </c>
      <c r="E9" s="84" t="s">
        <v>457</v>
      </c>
      <c r="F9" s="84" t="s">
        <v>436</v>
      </c>
      <c r="G9" s="85" t="s">
        <v>437</v>
      </c>
      <c r="H9" s="85" t="s">
        <v>437</v>
      </c>
      <c r="I9" s="82" t="s">
        <v>431</v>
      </c>
      <c r="J9" s="86" t="s">
        <v>438</v>
      </c>
    </row>
    <row r="10" spans="1:10" x14ac:dyDescent="0.2">
      <c r="A10" s="82" t="s">
        <v>462</v>
      </c>
      <c r="B10" s="82" t="s">
        <v>463</v>
      </c>
      <c r="C10" s="82" t="s">
        <v>456</v>
      </c>
      <c r="D10" s="83" t="s">
        <v>434</v>
      </c>
      <c r="E10" s="84" t="s">
        <v>457</v>
      </c>
      <c r="F10" s="84" t="s">
        <v>436</v>
      </c>
      <c r="G10" s="85" t="s">
        <v>437</v>
      </c>
      <c r="H10" s="85" t="s">
        <v>437</v>
      </c>
      <c r="I10" s="82" t="s">
        <v>431</v>
      </c>
      <c r="J10" s="86" t="s">
        <v>438</v>
      </c>
    </row>
    <row r="11" spans="1:10" x14ac:dyDescent="0.2">
      <c r="A11" s="82" t="s">
        <v>464</v>
      </c>
      <c r="B11" s="82" t="s">
        <v>465</v>
      </c>
      <c r="C11" s="82" t="s">
        <v>456</v>
      </c>
      <c r="D11" s="83" t="s">
        <v>434</v>
      </c>
      <c r="E11" s="84" t="s">
        <v>457</v>
      </c>
      <c r="F11" s="84" t="s">
        <v>436</v>
      </c>
      <c r="G11" s="85" t="s">
        <v>437</v>
      </c>
      <c r="H11" s="85" t="s">
        <v>437</v>
      </c>
      <c r="I11" s="82" t="s">
        <v>431</v>
      </c>
      <c r="J11" s="86" t="s">
        <v>438</v>
      </c>
    </row>
    <row r="12" spans="1:10" x14ac:dyDescent="0.2">
      <c r="A12" s="82" t="s">
        <v>466</v>
      </c>
      <c r="B12" s="82" t="s">
        <v>467</v>
      </c>
      <c r="C12" s="82" t="s">
        <v>456</v>
      </c>
      <c r="D12" s="83" t="s">
        <v>434</v>
      </c>
      <c r="E12" s="84" t="s">
        <v>457</v>
      </c>
      <c r="F12" s="84" t="s">
        <v>436</v>
      </c>
      <c r="G12" s="85" t="s">
        <v>437</v>
      </c>
      <c r="H12" s="85" t="s">
        <v>437</v>
      </c>
      <c r="I12" s="82" t="s">
        <v>431</v>
      </c>
      <c r="J12" s="86" t="s">
        <v>438</v>
      </c>
    </row>
    <row r="13" spans="1:10" x14ac:dyDescent="0.2">
      <c r="A13" s="82" t="s">
        <v>468</v>
      </c>
      <c r="B13" s="82" t="s">
        <v>469</v>
      </c>
      <c r="C13" s="82" t="s">
        <v>456</v>
      </c>
      <c r="D13" s="83" t="s">
        <v>434</v>
      </c>
      <c r="E13" s="84" t="s">
        <v>457</v>
      </c>
      <c r="F13" s="84" t="s">
        <v>436</v>
      </c>
      <c r="G13" s="85" t="s">
        <v>437</v>
      </c>
      <c r="H13" s="85" t="s">
        <v>437</v>
      </c>
      <c r="I13" s="82" t="s">
        <v>431</v>
      </c>
      <c r="J13" s="86" t="s">
        <v>438</v>
      </c>
    </row>
    <row r="14" spans="1:10" x14ac:dyDescent="0.2">
      <c r="A14" s="82" t="s">
        <v>470</v>
      </c>
      <c r="B14" s="82" t="s">
        <v>471</v>
      </c>
      <c r="C14" s="82" t="s">
        <v>456</v>
      </c>
      <c r="D14" s="83" t="s">
        <v>434</v>
      </c>
      <c r="E14" s="84" t="s">
        <v>457</v>
      </c>
      <c r="F14" s="84" t="s">
        <v>436</v>
      </c>
      <c r="G14" s="85" t="s">
        <v>437</v>
      </c>
      <c r="H14" s="85" t="s">
        <v>437</v>
      </c>
      <c r="I14" s="82" t="s">
        <v>431</v>
      </c>
      <c r="J14" s="86" t="s">
        <v>438</v>
      </c>
    </row>
    <row r="15" spans="1:10" x14ac:dyDescent="0.2">
      <c r="A15" s="82" t="s">
        <v>472</v>
      </c>
      <c r="B15" s="82" t="s">
        <v>473</v>
      </c>
      <c r="C15" s="82" t="s">
        <v>456</v>
      </c>
      <c r="D15" s="83" t="s">
        <v>434</v>
      </c>
      <c r="E15" s="84" t="s">
        <v>457</v>
      </c>
      <c r="F15" s="84" t="s">
        <v>436</v>
      </c>
      <c r="G15" s="85" t="s">
        <v>437</v>
      </c>
      <c r="H15" s="85" t="s">
        <v>437</v>
      </c>
      <c r="I15" s="82" t="s">
        <v>431</v>
      </c>
      <c r="J15" s="86" t="s">
        <v>438</v>
      </c>
    </row>
    <row r="16" spans="1:10" x14ac:dyDescent="0.2">
      <c r="A16" s="82" t="s">
        <v>474</v>
      </c>
      <c r="B16" s="82" t="s">
        <v>475</v>
      </c>
      <c r="C16" s="82" t="s">
        <v>456</v>
      </c>
      <c r="D16" s="83" t="s">
        <v>434</v>
      </c>
      <c r="E16" s="84" t="s">
        <v>457</v>
      </c>
      <c r="F16" s="84" t="s">
        <v>436</v>
      </c>
      <c r="G16" s="85" t="s">
        <v>437</v>
      </c>
      <c r="H16" s="85" t="s">
        <v>437</v>
      </c>
      <c r="I16" s="82" t="s">
        <v>431</v>
      </c>
      <c r="J16" s="86" t="s">
        <v>438</v>
      </c>
    </row>
    <row r="17" spans="1:10" x14ac:dyDescent="0.2">
      <c r="A17" s="82" t="s">
        <v>476</v>
      </c>
      <c r="B17" s="82" t="s">
        <v>477</v>
      </c>
      <c r="C17" s="82" t="s">
        <v>456</v>
      </c>
      <c r="D17" s="83" t="s">
        <v>434</v>
      </c>
      <c r="E17" s="84" t="s">
        <v>457</v>
      </c>
      <c r="F17" s="84" t="s">
        <v>436</v>
      </c>
      <c r="G17" s="85" t="s">
        <v>437</v>
      </c>
      <c r="H17" s="85" t="s">
        <v>437</v>
      </c>
      <c r="I17" s="82" t="s">
        <v>431</v>
      </c>
      <c r="J17" s="86" t="s">
        <v>438</v>
      </c>
    </row>
    <row r="18" spans="1:10" x14ac:dyDescent="0.2">
      <c r="A18" s="82" t="s">
        <v>478</v>
      </c>
      <c r="B18" s="82" t="s">
        <v>479</v>
      </c>
      <c r="C18" s="82" t="s">
        <v>456</v>
      </c>
      <c r="D18" s="83" t="s">
        <v>434</v>
      </c>
      <c r="E18" s="84" t="s">
        <v>457</v>
      </c>
      <c r="F18" s="84" t="s">
        <v>436</v>
      </c>
      <c r="G18" s="85" t="s">
        <v>437</v>
      </c>
      <c r="H18" s="85" t="s">
        <v>437</v>
      </c>
      <c r="I18" s="82" t="s">
        <v>431</v>
      </c>
      <c r="J18" s="86" t="s">
        <v>438</v>
      </c>
    </row>
    <row r="19" spans="1:10" x14ac:dyDescent="0.2">
      <c r="A19" s="82" t="s">
        <v>480</v>
      </c>
      <c r="B19" s="82" t="s">
        <v>481</v>
      </c>
      <c r="C19" s="82" t="s">
        <v>456</v>
      </c>
      <c r="D19" s="83" t="s">
        <v>434</v>
      </c>
      <c r="E19" s="84" t="s">
        <v>457</v>
      </c>
      <c r="F19" s="84" t="s">
        <v>436</v>
      </c>
      <c r="G19" s="85" t="s">
        <v>437</v>
      </c>
      <c r="H19" s="85" t="s">
        <v>437</v>
      </c>
      <c r="I19" s="82" t="s">
        <v>431</v>
      </c>
      <c r="J19" s="86" t="s">
        <v>438</v>
      </c>
    </row>
    <row r="20" spans="1:10" x14ac:dyDescent="0.2">
      <c r="A20" s="82" t="s">
        <v>482</v>
      </c>
      <c r="B20" s="82" t="s">
        <v>483</v>
      </c>
      <c r="C20" s="82" t="s">
        <v>456</v>
      </c>
      <c r="D20" s="83" t="s">
        <v>434</v>
      </c>
      <c r="E20" s="84" t="s">
        <v>457</v>
      </c>
      <c r="F20" s="84" t="s">
        <v>436</v>
      </c>
      <c r="G20" s="85" t="s">
        <v>437</v>
      </c>
      <c r="H20" s="85" t="s">
        <v>437</v>
      </c>
      <c r="I20" s="82" t="s">
        <v>431</v>
      </c>
      <c r="J20" s="86" t="s">
        <v>438</v>
      </c>
    </row>
    <row r="21" spans="1:10" x14ac:dyDescent="0.2">
      <c r="A21" s="82" t="s">
        <v>484</v>
      </c>
      <c r="B21" s="82" t="s">
        <v>485</v>
      </c>
      <c r="C21" s="82" t="s">
        <v>456</v>
      </c>
      <c r="D21" s="83" t="s">
        <v>434</v>
      </c>
      <c r="E21" s="84" t="s">
        <v>457</v>
      </c>
      <c r="F21" s="84" t="s">
        <v>436</v>
      </c>
      <c r="G21" s="85" t="s">
        <v>437</v>
      </c>
      <c r="H21" s="85" t="s">
        <v>437</v>
      </c>
      <c r="I21" s="82" t="s">
        <v>431</v>
      </c>
      <c r="J21" s="86" t="s">
        <v>438</v>
      </c>
    </row>
    <row r="22" spans="1:10" x14ac:dyDescent="0.2">
      <c r="A22" s="82" t="s">
        <v>486</v>
      </c>
      <c r="B22" s="82" t="s">
        <v>487</v>
      </c>
      <c r="C22" s="82" t="s">
        <v>456</v>
      </c>
      <c r="D22" s="83" t="s">
        <v>434</v>
      </c>
      <c r="E22" s="84" t="s">
        <v>457</v>
      </c>
      <c r="F22" s="84" t="s">
        <v>436</v>
      </c>
      <c r="G22" s="85" t="s">
        <v>437</v>
      </c>
      <c r="H22" s="85" t="s">
        <v>437</v>
      </c>
      <c r="I22" s="82" t="s">
        <v>431</v>
      </c>
      <c r="J22" s="86" t="s">
        <v>438</v>
      </c>
    </row>
    <row r="23" spans="1:10" x14ac:dyDescent="0.2">
      <c r="A23" s="82" t="s">
        <v>488</v>
      </c>
      <c r="B23" s="82" t="s">
        <v>489</v>
      </c>
      <c r="C23" s="82" t="s">
        <v>456</v>
      </c>
      <c r="D23" s="83" t="s">
        <v>434</v>
      </c>
      <c r="E23" s="84" t="s">
        <v>457</v>
      </c>
      <c r="F23" s="84" t="s">
        <v>436</v>
      </c>
      <c r="G23" s="85" t="s">
        <v>437</v>
      </c>
      <c r="H23" s="85" t="s">
        <v>437</v>
      </c>
      <c r="I23" s="82" t="s">
        <v>431</v>
      </c>
      <c r="J23" s="86" t="s">
        <v>438</v>
      </c>
    </row>
    <row r="24" spans="1:10" x14ac:dyDescent="0.2">
      <c r="A24" s="82" t="s">
        <v>490</v>
      </c>
      <c r="B24" s="82" t="s">
        <v>491</v>
      </c>
      <c r="C24" s="82" t="s">
        <v>456</v>
      </c>
      <c r="D24" s="83" t="s">
        <v>434</v>
      </c>
      <c r="E24" s="84" t="s">
        <v>457</v>
      </c>
      <c r="F24" s="84" t="s">
        <v>436</v>
      </c>
      <c r="G24" s="85" t="s">
        <v>437</v>
      </c>
      <c r="H24" s="85" t="s">
        <v>437</v>
      </c>
      <c r="I24" s="82" t="s">
        <v>431</v>
      </c>
      <c r="J24" s="86" t="s">
        <v>438</v>
      </c>
    </row>
    <row r="25" spans="1:10" x14ac:dyDescent="0.2">
      <c r="A25" s="82" t="s">
        <v>492</v>
      </c>
      <c r="B25" s="82" t="s">
        <v>493</v>
      </c>
      <c r="C25" s="82" t="s">
        <v>456</v>
      </c>
      <c r="D25" s="83" t="s">
        <v>434</v>
      </c>
      <c r="E25" s="84" t="s">
        <v>457</v>
      </c>
      <c r="F25" s="84" t="s">
        <v>436</v>
      </c>
      <c r="G25" s="85" t="s">
        <v>437</v>
      </c>
      <c r="H25" s="85" t="s">
        <v>437</v>
      </c>
      <c r="I25" s="82" t="s">
        <v>431</v>
      </c>
      <c r="J25" s="86" t="s">
        <v>438</v>
      </c>
    </row>
    <row r="26" spans="1:10" x14ac:dyDescent="0.2">
      <c r="A26" s="82" t="s">
        <v>494</v>
      </c>
      <c r="B26" s="82" t="s">
        <v>495</v>
      </c>
      <c r="C26" s="82" t="s">
        <v>456</v>
      </c>
      <c r="D26" s="83" t="s">
        <v>434</v>
      </c>
      <c r="E26" s="84" t="s">
        <v>457</v>
      </c>
      <c r="F26" s="84" t="s">
        <v>436</v>
      </c>
      <c r="G26" s="85" t="s">
        <v>437</v>
      </c>
      <c r="H26" s="85" t="s">
        <v>437</v>
      </c>
      <c r="I26" s="82" t="s">
        <v>431</v>
      </c>
      <c r="J26" s="86" t="s">
        <v>438</v>
      </c>
    </row>
    <row r="27" spans="1:10" x14ac:dyDescent="0.2">
      <c r="A27" s="82" t="s">
        <v>496</v>
      </c>
      <c r="B27" s="82" t="s">
        <v>497</v>
      </c>
      <c r="C27" s="82" t="s">
        <v>456</v>
      </c>
      <c r="D27" s="83" t="s">
        <v>434</v>
      </c>
      <c r="E27" s="84" t="s">
        <v>457</v>
      </c>
      <c r="F27" s="84" t="s">
        <v>436</v>
      </c>
      <c r="G27" s="85" t="s">
        <v>437</v>
      </c>
      <c r="H27" s="85" t="s">
        <v>437</v>
      </c>
      <c r="I27" s="82" t="s">
        <v>431</v>
      </c>
      <c r="J27" s="86" t="s">
        <v>438</v>
      </c>
    </row>
    <row r="28" spans="1:10" x14ac:dyDescent="0.2">
      <c r="A28" s="82" t="s">
        <v>498</v>
      </c>
      <c r="B28" s="82" t="s">
        <v>499</v>
      </c>
      <c r="C28" s="82" t="s">
        <v>456</v>
      </c>
      <c r="D28" s="83" t="s">
        <v>434</v>
      </c>
      <c r="E28" s="84" t="s">
        <v>457</v>
      </c>
      <c r="F28" s="84" t="s">
        <v>436</v>
      </c>
      <c r="G28" s="85" t="s">
        <v>437</v>
      </c>
      <c r="H28" s="85" t="s">
        <v>437</v>
      </c>
      <c r="I28" s="82" t="s">
        <v>431</v>
      </c>
      <c r="J28" s="86" t="s">
        <v>438</v>
      </c>
    </row>
    <row r="29" spans="1:10" x14ac:dyDescent="0.2">
      <c r="A29" s="82" t="s">
        <v>500</v>
      </c>
      <c r="B29" s="82" t="s">
        <v>501</v>
      </c>
      <c r="C29" s="82" t="s">
        <v>456</v>
      </c>
      <c r="D29" s="83" t="s">
        <v>434</v>
      </c>
      <c r="E29" s="84" t="s">
        <v>457</v>
      </c>
      <c r="F29" s="84" t="s">
        <v>436</v>
      </c>
      <c r="G29" s="85" t="s">
        <v>437</v>
      </c>
      <c r="H29" s="85" t="s">
        <v>437</v>
      </c>
      <c r="I29" s="82" t="s">
        <v>431</v>
      </c>
      <c r="J29" s="86" t="s">
        <v>438</v>
      </c>
    </row>
    <row r="30" spans="1:10" x14ac:dyDescent="0.2">
      <c r="A30" s="82" t="s">
        <v>502</v>
      </c>
      <c r="B30" s="82" t="s">
        <v>503</v>
      </c>
      <c r="C30" s="82" t="s">
        <v>456</v>
      </c>
      <c r="D30" s="83" t="s">
        <v>434</v>
      </c>
      <c r="E30" s="84" t="s">
        <v>457</v>
      </c>
      <c r="F30" s="84" t="s">
        <v>436</v>
      </c>
      <c r="G30" s="85" t="s">
        <v>437</v>
      </c>
      <c r="H30" s="85" t="s">
        <v>437</v>
      </c>
      <c r="I30" s="82" t="s">
        <v>431</v>
      </c>
      <c r="J30" s="86" t="s">
        <v>438</v>
      </c>
    </row>
    <row r="31" spans="1:10" x14ac:dyDescent="0.2">
      <c r="A31" s="82" t="s">
        <v>504</v>
      </c>
      <c r="B31" s="82" t="s">
        <v>505</v>
      </c>
      <c r="C31" s="82" t="s">
        <v>456</v>
      </c>
      <c r="D31" s="83" t="s">
        <v>434</v>
      </c>
      <c r="E31" s="84" t="s">
        <v>457</v>
      </c>
      <c r="F31" s="84" t="s">
        <v>436</v>
      </c>
      <c r="G31" s="85" t="s">
        <v>437</v>
      </c>
      <c r="H31" s="85" t="s">
        <v>437</v>
      </c>
      <c r="I31" s="82" t="s">
        <v>431</v>
      </c>
      <c r="J31" s="86" t="s">
        <v>438</v>
      </c>
    </row>
    <row r="32" spans="1:10" x14ac:dyDescent="0.2">
      <c r="A32" s="82" t="s">
        <v>506</v>
      </c>
      <c r="B32" s="82" t="s">
        <v>507</v>
      </c>
      <c r="C32" s="82" t="s">
        <v>456</v>
      </c>
      <c r="D32" s="83" t="s">
        <v>434</v>
      </c>
      <c r="E32" s="84" t="s">
        <v>457</v>
      </c>
      <c r="F32" s="84" t="s">
        <v>436</v>
      </c>
      <c r="G32" s="85" t="s">
        <v>437</v>
      </c>
      <c r="H32" s="85" t="s">
        <v>437</v>
      </c>
      <c r="I32" s="82" t="s">
        <v>431</v>
      </c>
      <c r="J32" s="86" t="s">
        <v>438</v>
      </c>
    </row>
    <row r="33" spans="1:10" x14ac:dyDescent="0.2">
      <c r="A33" s="82" t="s">
        <v>508</v>
      </c>
      <c r="B33" s="82" t="s">
        <v>509</v>
      </c>
      <c r="C33" s="82" t="s">
        <v>456</v>
      </c>
      <c r="D33" s="83" t="s">
        <v>434</v>
      </c>
      <c r="E33" s="84" t="s">
        <v>457</v>
      </c>
      <c r="F33" s="84" t="s">
        <v>436</v>
      </c>
      <c r="G33" s="85" t="s">
        <v>437</v>
      </c>
      <c r="H33" s="85" t="s">
        <v>437</v>
      </c>
      <c r="I33" s="82" t="s">
        <v>431</v>
      </c>
      <c r="J33" s="86" t="s">
        <v>438</v>
      </c>
    </row>
    <row r="34" spans="1:10" x14ac:dyDescent="0.2">
      <c r="A34" s="82" t="s">
        <v>510</v>
      </c>
      <c r="B34" s="82" t="s">
        <v>511</v>
      </c>
      <c r="C34" s="82" t="s">
        <v>456</v>
      </c>
      <c r="D34" s="83" t="s">
        <v>434</v>
      </c>
      <c r="E34" s="84" t="s">
        <v>457</v>
      </c>
      <c r="F34" s="84" t="s">
        <v>436</v>
      </c>
      <c r="G34" s="85" t="s">
        <v>437</v>
      </c>
      <c r="H34" s="85" t="s">
        <v>437</v>
      </c>
      <c r="I34" s="82" t="s">
        <v>431</v>
      </c>
      <c r="J34" s="86" t="s">
        <v>438</v>
      </c>
    </row>
    <row r="35" spans="1:10" x14ac:dyDescent="0.2">
      <c r="A35" s="82" t="s">
        <v>512</v>
      </c>
      <c r="B35" s="82" t="s">
        <v>513</v>
      </c>
      <c r="C35" s="82" t="s">
        <v>456</v>
      </c>
      <c r="D35" s="83" t="s">
        <v>434</v>
      </c>
      <c r="E35" s="84" t="s">
        <v>457</v>
      </c>
      <c r="F35" s="84" t="s">
        <v>436</v>
      </c>
      <c r="G35" s="85" t="s">
        <v>437</v>
      </c>
      <c r="H35" s="85" t="s">
        <v>437</v>
      </c>
      <c r="I35" s="82" t="s">
        <v>431</v>
      </c>
      <c r="J35" s="86" t="s">
        <v>438</v>
      </c>
    </row>
    <row r="36" spans="1:10" x14ac:dyDescent="0.2">
      <c r="A36" s="82" t="s">
        <v>514</v>
      </c>
      <c r="B36" s="82" t="s">
        <v>515</v>
      </c>
      <c r="C36" s="82" t="s">
        <v>456</v>
      </c>
      <c r="D36" s="83" t="s">
        <v>434</v>
      </c>
      <c r="E36" s="84" t="s">
        <v>457</v>
      </c>
      <c r="F36" s="84" t="s">
        <v>436</v>
      </c>
      <c r="G36" s="85" t="s">
        <v>437</v>
      </c>
      <c r="H36" s="85" t="s">
        <v>437</v>
      </c>
      <c r="I36" s="82" t="s">
        <v>431</v>
      </c>
      <c r="J36" s="86" t="s">
        <v>438</v>
      </c>
    </row>
    <row r="37" spans="1:10" x14ac:dyDescent="0.2">
      <c r="A37" s="82" t="s">
        <v>516</v>
      </c>
      <c r="B37" s="82" t="s">
        <v>517</v>
      </c>
      <c r="C37" s="82" t="s">
        <v>456</v>
      </c>
      <c r="D37" s="83" t="s">
        <v>434</v>
      </c>
      <c r="E37" s="84" t="s">
        <v>457</v>
      </c>
      <c r="F37" s="84" t="s">
        <v>436</v>
      </c>
      <c r="G37" s="85" t="s">
        <v>437</v>
      </c>
      <c r="H37" s="85" t="s">
        <v>437</v>
      </c>
      <c r="I37" s="82" t="s">
        <v>431</v>
      </c>
      <c r="J37" s="86" t="s">
        <v>438</v>
      </c>
    </row>
    <row r="38" spans="1:10" x14ac:dyDescent="0.2">
      <c r="A38" s="82" t="s">
        <v>518</v>
      </c>
      <c r="B38" s="82" t="s">
        <v>519</v>
      </c>
      <c r="C38" s="82" t="s">
        <v>456</v>
      </c>
      <c r="D38" s="83" t="s">
        <v>434</v>
      </c>
      <c r="E38" s="84" t="s">
        <v>457</v>
      </c>
      <c r="F38" s="84" t="s">
        <v>436</v>
      </c>
      <c r="G38" s="85" t="s">
        <v>437</v>
      </c>
      <c r="H38" s="85" t="s">
        <v>437</v>
      </c>
      <c r="I38" s="82" t="s">
        <v>431</v>
      </c>
      <c r="J38" s="86" t="s">
        <v>438</v>
      </c>
    </row>
    <row r="39" spans="1:10" x14ac:dyDescent="0.2">
      <c r="A39" s="82" t="s">
        <v>520</v>
      </c>
      <c r="B39" s="82" t="s">
        <v>521</v>
      </c>
      <c r="C39" s="82" t="s">
        <v>456</v>
      </c>
      <c r="D39" s="83" t="s">
        <v>434</v>
      </c>
      <c r="E39" s="84" t="s">
        <v>457</v>
      </c>
      <c r="F39" s="84" t="s">
        <v>436</v>
      </c>
      <c r="G39" s="85" t="s">
        <v>437</v>
      </c>
      <c r="H39" s="85" t="s">
        <v>437</v>
      </c>
      <c r="I39" s="82" t="s">
        <v>431</v>
      </c>
      <c r="J39" s="86" t="s">
        <v>438</v>
      </c>
    </row>
    <row r="40" spans="1:10" x14ac:dyDescent="0.2">
      <c r="A40" s="82" t="s">
        <v>522</v>
      </c>
      <c r="B40" s="82" t="s">
        <v>523</v>
      </c>
      <c r="C40" s="82" t="s">
        <v>456</v>
      </c>
      <c r="D40" s="83" t="s">
        <v>434</v>
      </c>
      <c r="E40" s="84" t="s">
        <v>457</v>
      </c>
      <c r="F40" s="84" t="s">
        <v>436</v>
      </c>
      <c r="G40" s="85" t="s">
        <v>437</v>
      </c>
      <c r="H40" s="85" t="s">
        <v>437</v>
      </c>
      <c r="I40" s="82" t="s">
        <v>431</v>
      </c>
      <c r="J40" s="86" t="s">
        <v>438</v>
      </c>
    </row>
    <row r="41" spans="1:10" x14ac:dyDescent="0.2">
      <c r="A41" s="82" t="s">
        <v>524</v>
      </c>
      <c r="B41" s="82" t="s">
        <v>525</v>
      </c>
      <c r="C41" s="82" t="s">
        <v>456</v>
      </c>
      <c r="D41" s="83" t="s">
        <v>434</v>
      </c>
      <c r="E41" s="84" t="s">
        <v>457</v>
      </c>
      <c r="F41" s="84" t="s">
        <v>436</v>
      </c>
      <c r="G41" s="85" t="s">
        <v>437</v>
      </c>
      <c r="H41" s="85" t="s">
        <v>437</v>
      </c>
      <c r="I41" s="82" t="s">
        <v>431</v>
      </c>
      <c r="J41" s="86" t="s">
        <v>438</v>
      </c>
    </row>
    <row r="42" spans="1:10" x14ac:dyDescent="0.2">
      <c r="A42" s="82" t="s">
        <v>526</v>
      </c>
      <c r="B42" s="82" t="s">
        <v>527</v>
      </c>
      <c r="C42" s="82" t="s">
        <v>456</v>
      </c>
      <c r="D42" s="83" t="s">
        <v>434</v>
      </c>
      <c r="E42" s="84" t="s">
        <v>457</v>
      </c>
      <c r="F42" s="84" t="s">
        <v>436</v>
      </c>
      <c r="G42" s="85" t="s">
        <v>437</v>
      </c>
      <c r="H42" s="85" t="s">
        <v>437</v>
      </c>
      <c r="I42" s="82" t="s">
        <v>431</v>
      </c>
      <c r="J42" s="86" t="s">
        <v>438</v>
      </c>
    </row>
    <row r="43" spans="1:10" x14ac:dyDescent="0.2">
      <c r="A43" s="82" t="s">
        <v>528</v>
      </c>
      <c r="B43" s="82" t="s">
        <v>529</v>
      </c>
      <c r="C43" s="82" t="s">
        <v>456</v>
      </c>
      <c r="D43" s="83" t="s">
        <v>434</v>
      </c>
      <c r="E43" s="84" t="s">
        <v>457</v>
      </c>
      <c r="F43" s="84" t="s">
        <v>436</v>
      </c>
      <c r="G43" s="85" t="s">
        <v>437</v>
      </c>
      <c r="H43" s="85" t="s">
        <v>437</v>
      </c>
      <c r="I43" s="82" t="s">
        <v>431</v>
      </c>
      <c r="J43" s="86" t="s">
        <v>438</v>
      </c>
    </row>
    <row r="44" spans="1:10" x14ac:dyDescent="0.2">
      <c r="A44" s="82" t="s">
        <v>530</v>
      </c>
      <c r="B44" s="82" t="s">
        <v>531</v>
      </c>
      <c r="C44" s="82" t="s">
        <v>456</v>
      </c>
      <c r="D44" s="83" t="s">
        <v>434</v>
      </c>
      <c r="E44" s="84" t="s">
        <v>457</v>
      </c>
      <c r="F44" s="84" t="s">
        <v>436</v>
      </c>
      <c r="G44" s="85" t="s">
        <v>437</v>
      </c>
      <c r="H44" s="85" t="s">
        <v>437</v>
      </c>
      <c r="I44" s="82" t="s">
        <v>431</v>
      </c>
      <c r="J44" s="86" t="s">
        <v>438</v>
      </c>
    </row>
    <row r="45" spans="1:10" x14ac:dyDescent="0.2">
      <c r="A45" s="82" t="s">
        <v>532</v>
      </c>
      <c r="B45" s="82" t="s">
        <v>533</v>
      </c>
      <c r="C45" s="82" t="s">
        <v>456</v>
      </c>
      <c r="D45" s="83" t="s">
        <v>434</v>
      </c>
      <c r="E45" s="84" t="s">
        <v>457</v>
      </c>
      <c r="F45" s="84" t="s">
        <v>436</v>
      </c>
      <c r="G45" s="85" t="s">
        <v>437</v>
      </c>
      <c r="H45" s="85" t="s">
        <v>437</v>
      </c>
      <c r="I45" s="82" t="s">
        <v>431</v>
      </c>
      <c r="J45" s="86" t="s">
        <v>438</v>
      </c>
    </row>
    <row r="46" spans="1:10" x14ac:dyDescent="0.2">
      <c r="A46" s="82" t="s">
        <v>534</v>
      </c>
      <c r="B46" s="82" t="s">
        <v>535</v>
      </c>
      <c r="C46" s="82" t="s">
        <v>456</v>
      </c>
      <c r="D46" s="83" t="s">
        <v>434</v>
      </c>
      <c r="E46" s="84" t="s">
        <v>457</v>
      </c>
      <c r="F46" s="84" t="s">
        <v>436</v>
      </c>
      <c r="G46" s="85" t="s">
        <v>437</v>
      </c>
      <c r="H46" s="85" t="s">
        <v>437</v>
      </c>
      <c r="I46" s="82" t="s">
        <v>431</v>
      </c>
      <c r="J46" s="86" t="s">
        <v>438</v>
      </c>
    </row>
    <row r="47" spans="1:10" x14ac:dyDescent="0.2">
      <c r="A47" s="82" t="s">
        <v>536</v>
      </c>
      <c r="B47" s="82" t="s">
        <v>537</v>
      </c>
      <c r="C47" s="82" t="s">
        <v>456</v>
      </c>
      <c r="D47" s="83" t="s">
        <v>434</v>
      </c>
      <c r="E47" s="84" t="s">
        <v>457</v>
      </c>
      <c r="F47" s="84" t="s">
        <v>436</v>
      </c>
      <c r="G47" s="85" t="s">
        <v>437</v>
      </c>
      <c r="H47" s="85" t="s">
        <v>437</v>
      </c>
      <c r="I47" s="82" t="s">
        <v>431</v>
      </c>
      <c r="J47" s="86" t="s">
        <v>438</v>
      </c>
    </row>
    <row r="48" spans="1:10" x14ac:dyDescent="0.2">
      <c r="A48" s="82" t="s">
        <v>538</v>
      </c>
      <c r="B48" s="82" t="s">
        <v>539</v>
      </c>
      <c r="C48" s="82" t="s">
        <v>456</v>
      </c>
      <c r="D48" s="83" t="s">
        <v>434</v>
      </c>
      <c r="E48" s="84" t="s">
        <v>457</v>
      </c>
      <c r="F48" s="84" t="s">
        <v>436</v>
      </c>
      <c r="G48" s="85" t="s">
        <v>437</v>
      </c>
      <c r="H48" s="85" t="s">
        <v>437</v>
      </c>
      <c r="I48" s="82" t="s">
        <v>431</v>
      </c>
      <c r="J48" s="86" t="s">
        <v>438</v>
      </c>
    </row>
    <row r="49" spans="1:10" x14ac:dyDescent="0.2">
      <c r="A49" s="82" t="s">
        <v>540</v>
      </c>
      <c r="B49" s="82" t="s">
        <v>541</v>
      </c>
      <c r="C49" s="82" t="s">
        <v>456</v>
      </c>
      <c r="D49" s="83" t="s">
        <v>434</v>
      </c>
      <c r="E49" s="84" t="s">
        <v>457</v>
      </c>
      <c r="F49" s="84" t="s">
        <v>436</v>
      </c>
      <c r="G49" s="85" t="s">
        <v>437</v>
      </c>
      <c r="H49" s="85" t="s">
        <v>437</v>
      </c>
      <c r="I49" s="82" t="s">
        <v>431</v>
      </c>
      <c r="J49" s="86" t="s">
        <v>438</v>
      </c>
    </row>
    <row r="50" spans="1:10" x14ac:dyDescent="0.2">
      <c r="A50" s="82" t="s">
        <v>542</v>
      </c>
      <c r="B50" s="82" t="s">
        <v>543</v>
      </c>
      <c r="C50" s="82" t="s">
        <v>456</v>
      </c>
      <c r="D50" s="83" t="s">
        <v>434</v>
      </c>
      <c r="E50" s="84" t="s">
        <v>457</v>
      </c>
      <c r="F50" s="84" t="s">
        <v>436</v>
      </c>
      <c r="G50" s="85" t="s">
        <v>437</v>
      </c>
      <c r="H50" s="85" t="s">
        <v>437</v>
      </c>
      <c r="I50" s="82" t="s">
        <v>431</v>
      </c>
      <c r="J50" s="86" t="s">
        <v>438</v>
      </c>
    </row>
    <row r="51" spans="1:10" x14ac:dyDescent="0.2">
      <c r="A51" s="82" t="s">
        <v>544</v>
      </c>
      <c r="B51" s="82" t="s">
        <v>545</v>
      </c>
      <c r="C51" s="82" t="s">
        <v>448</v>
      </c>
      <c r="D51" s="83" t="s">
        <v>434</v>
      </c>
      <c r="E51" s="84" t="s">
        <v>546</v>
      </c>
      <c r="F51" s="84" t="s">
        <v>436</v>
      </c>
      <c r="G51" s="85" t="s">
        <v>437</v>
      </c>
      <c r="H51" s="85" t="s">
        <v>437</v>
      </c>
      <c r="I51" s="82" t="s">
        <v>431</v>
      </c>
      <c r="J51" s="86" t="s">
        <v>438</v>
      </c>
    </row>
    <row r="52" spans="1:10" x14ac:dyDescent="0.2">
      <c r="A52" s="82" t="s">
        <v>547</v>
      </c>
      <c r="B52" s="82" t="s">
        <v>548</v>
      </c>
      <c r="C52" s="82" t="s">
        <v>433</v>
      </c>
      <c r="D52" s="83" t="s">
        <v>549</v>
      </c>
      <c r="E52" s="84" t="s">
        <v>436</v>
      </c>
      <c r="F52" s="84" t="s">
        <v>436</v>
      </c>
      <c r="G52" s="85" t="s">
        <v>437</v>
      </c>
      <c r="H52" s="85" t="s">
        <v>437</v>
      </c>
      <c r="I52" s="82" t="s">
        <v>431</v>
      </c>
      <c r="J52" s="86" t="s">
        <v>438</v>
      </c>
    </row>
    <row r="53" spans="1:10" x14ac:dyDescent="0.2">
      <c r="A53" s="82" t="s">
        <v>550</v>
      </c>
      <c r="B53" s="82" t="s">
        <v>551</v>
      </c>
      <c r="C53" s="82" t="s">
        <v>552</v>
      </c>
      <c r="D53" s="83" t="s">
        <v>434</v>
      </c>
      <c r="E53" s="84" t="s">
        <v>553</v>
      </c>
      <c r="F53" s="84" t="s">
        <v>436</v>
      </c>
      <c r="G53" s="85" t="s">
        <v>437</v>
      </c>
      <c r="H53" s="85" t="s">
        <v>437</v>
      </c>
      <c r="I53" s="82" t="s">
        <v>431</v>
      </c>
      <c r="J53" s="86" t="s">
        <v>438</v>
      </c>
    </row>
    <row r="54" spans="1:10" x14ac:dyDescent="0.2">
      <c r="A54" s="82" t="s">
        <v>554</v>
      </c>
      <c r="B54" s="82" t="s">
        <v>555</v>
      </c>
      <c r="C54" s="82" t="s">
        <v>552</v>
      </c>
      <c r="D54" s="83" t="s">
        <v>434</v>
      </c>
      <c r="E54" s="84" t="s">
        <v>556</v>
      </c>
      <c r="F54" s="84" t="s">
        <v>436</v>
      </c>
      <c r="G54" s="85" t="s">
        <v>437</v>
      </c>
      <c r="H54" s="85" t="s">
        <v>437</v>
      </c>
      <c r="I54" s="82" t="s">
        <v>431</v>
      </c>
      <c r="J54" s="86" t="s">
        <v>438</v>
      </c>
    </row>
    <row r="55" spans="1:10" x14ac:dyDescent="0.2">
      <c r="A55" s="82" t="s">
        <v>557</v>
      </c>
      <c r="B55" s="82" t="s">
        <v>558</v>
      </c>
      <c r="C55" s="82" t="s">
        <v>552</v>
      </c>
      <c r="D55" s="83" t="s">
        <v>434</v>
      </c>
      <c r="E55" s="84" t="s">
        <v>559</v>
      </c>
      <c r="F55" s="84" t="s">
        <v>436</v>
      </c>
      <c r="G55" s="85" t="s">
        <v>437</v>
      </c>
      <c r="H55" s="85" t="s">
        <v>437</v>
      </c>
      <c r="I55" s="82" t="s">
        <v>431</v>
      </c>
      <c r="J55" s="86" t="s">
        <v>438</v>
      </c>
    </row>
    <row r="56" spans="1:10" x14ac:dyDescent="0.2">
      <c r="A56" s="82" t="s">
        <v>560</v>
      </c>
      <c r="B56" s="82" t="s">
        <v>311</v>
      </c>
      <c r="C56" s="82" t="s">
        <v>561</v>
      </c>
      <c r="D56" s="83" t="s">
        <v>434</v>
      </c>
      <c r="E56" s="84" t="s">
        <v>436</v>
      </c>
      <c r="F56" s="84" t="s">
        <v>436</v>
      </c>
      <c r="G56" s="85" t="s">
        <v>437</v>
      </c>
      <c r="H56" s="85" t="s">
        <v>437</v>
      </c>
      <c r="I56" s="82" t="s">
        <v>431</v>
      </c>
      <c r="J56" s="86" t="s">
        <v>438</v>
      </c>
    </row>
    <row r="57" spans="1:10" x14ac:dyDescent="0.2">
      <c r="A57" s="82" t="s">
        <v>562</v>
      </c>
      <c r="B57" s="82" t="s">
        <v>563</v>
      </c>
      <c r="C57" s="82" t="s">
        <v>561</v>
      </c>
      <c r="D57" s="83" t="s">
        <v>434</v>
      </c>
      <c r="E57" s="84" t="s">
        <v>436</v>
      </c>
      <c r="F57" s="84" t="s">
        <v>436</v>
      </c>
      <c r="G57" s="85" t="s">
        <v>437</v>
      </c>
      <c r="H57" s="85" t="s">
        <v>437</v>
      </c>
      <c r="I57" s="82" t="s">
        <v>431</v>
      </c>
      <c r="J57" s="86" t="s">
        <v>438</v>
      </c>
    </row>
    <row r="58" spans="1:10" x14ac:dyDescent="0.2">
      <c r="A58" s="82" t="s">
        <v>564</v>
      </c>
      <c r="B58" s="82" t="s">
        <v>321</v>
      </c>
      <c r="C58" s="82" t="s">
        <v>565</v>
      </c>
      <c r="D58" s="83" t="s">
        <v>566</v>
      </c>
      <c r="E58" s="84" t="s">
        <v>559</v>
      </c>
      <c r="F58" s="84" t="s">
        <v>436</v>
      </c>
      <c r="G58" s="85" t="s">
        <v>437</v>
      </c>
      <c r="H58" s="85" t="s">
        <v>437</v>
      </c>
      <c r="I58" s="82" t="s">
        <v>431</v>
      </c>
      <c r="J58" s="86" t="s">
        <v>438</v>
      </c>
    </row>
    <row r="59" spans="1:10" x14ac:dyDescent="0.2">
      <c r="A59" s="82" t="s">
        <v>567</v>
      </c>
      <c r="B59" s="82" t="s">
        <v>267</v>
      </c>
      <c r="C59" s="82" t="s">
        <v>565</v>
      </c>
      <c r="D59" s="83" t="s">
        <v>566</v>
      </c>
      <c r="E59" s="84" t="s">
        <v>568</v>
      </c>
      <c r="F59" s="84" t="s">
        <v>436</v>
      </c>
      <c r="G59" s="85" t="s">
        <v>437</v>
      </c>
      <c r="H59" s="85" t="s">
        <v>437</v>
      </c>
      <c r="I59" s="82" t="s">
        <v>431</v>
      </c>
      <c r="J59" s="86" t="s">
        <v>438</v>
      </c>
    </row>
    <row r="60" spans="1:10" x14ac:dyDescent="0.2">
      <c r="A60" s="82" t="s">
        <v>569</v>
      </c>
      <c r="B60" s="82" t="s">
        <v>261</v>
      </c>
      <c r="C60" s="82" t="s">
        <v>565</v>
      </c>
      <c r="D60" s="83" t="s">
        <v>566</v>
      </c>
      <c r="E60" s="84" t="s">
        <v>568</v>
      </c>
      <c r="F60" s="84" t="s">
        <v>436</v>
      </c>
      <c r="G60" s="85" t="s">
        <v>437</v>
      </c>
      <c r="H60" s="85" t="s">
        <v>437</v>
      </c>
      <c r="I60" s="82" t="s">
        <v>431</v>
      </c>
      <c r="J60" s="86" t="s">
        <v>438</v>
      </c>
    </row>
    <row r="61" spans="1:10" x14ac:dyDescent="0.2">
      <c r="A61" s="82" t="s">
        <v>570</v>
      </c>
      <c r="B61" s="82" t="s">
        <v>415</v>
      </c>
      <c r="C61" s="82" t="s">
        <v>565</v>
      </c>
      <c r="D61" s="83" t="s">
        <v>566</v>
      </c>
      <c r="E61" s="84" t="s">
        <v>571</v>
      </c>
      <c r="F61" s="84" t="s">
        <v>436</v>
      </c>
      <c r="G61" s="85" t="s">
        <v>437</v>
      </c>
      <c r="H61" s="85" t="s">
        <v>437</v>
      </c>
      <c r="I61" s="82" t="s">
        <v>431</v>
      </c>
      <c r="J61" s="86" t="s">
        <v>438</v>
      </c>
    </row>
    <row r="62" spans="1:10" x14ac:dyDescent="0.2">
      <c r="A62" s="82" t="s">
        <v>572</v>
      </c>
      <c r="B62" s="82" t="s">
        <v>262</v>
      </c>
      <c r="C62" s="82" t="s">
        <v>565</v>
      </c>
      <c r="D62" s="83" t="s">
        <v>566</v>
      </c>
      <c r="E62" s="84" t="s">
        <v>573</v>
      </c>
      <c r="F62" s="84" t="s">
        <v>436</v>
      </c>
      <c r="G62" s="85" t="s">
        <v>437</v>
      </c>
      <c r="H62" s="85" t="s">
        <v>437</v>
      </c>
      <c r="I62" s="82" t="s">
        <v>431</v>
      </c>
      <c r="J62" s="86" t="s">
        <v>438</v>
      </c>
    </row>
    <row r="63" spans="1:10" x14ac:dyDescent="0.2">
      <c r="A63" s="82" t="s">
        <v>574</v>
      </c>
      <c r="B63" s="82" t="s">
        <v>268</v>
      </c>
      <c r="C63" s="82" t="s">
        <v>565</v>
      </c>
      <c r="D63" s="83" t="s">
        <v>566</v>
      </c>
      <c r="E63" s="84" t="s">
        <v>573</v>
      </c>
      <c r="F63" s="84" t="s">
        <v>436</v>
      </c>
      <c r="G63" s="85" t="s">
        <v>437</v>
      </c>
      <c r="H63" s="85" t="s">
        <v>437</v>
      </c>
      <c r="I63" s="82" t="s">
        <v>431</v>
      </c>
      <c r="J63" s="86" t="s">
        <v>438</v>
      </c>
    </row>
    <row r="64" spans="1:10" x14ac:dyDescent="0.2">
      <c r="A64" s="82" t="s">
        <v>575</v>
      </c>
      <c r="B64" s="82" t="s">
        <v>263</v>
      </c>
      <c r="C64" s="82" t="s">
        <v>565</v>
      </c>
      <c r="D64" s="83" t="s">
        <v>566</v>
      </c>
      <c r="E64" s="84" t="s">
        <v>576</v>
      </c>
      <c r="F64" s="84" t="s">
        <v>436</v>
      </c>
      <c r="G64" s="85" t="s">
        <v>437</v>
      </c>
      <c r="H64" s="85" t="s">
        <v>437</v>
      </c>
      <c r="I64" s="82" t="s">
        <v>431</v>
      </c>
      <c r="J64" s="86" t="s">
        <v>438</v>
      </c>
    </row>
    <row r="65" spans="1:10" x14ac:dyDescent="0.2">
      <c r="A65" s="82" t="s">
        <v>577</v>
      </c>
      <c r="B65" s="82" t="s">
        <v>270</v>
      </c>
      <c r="C65" s="82" t="s">
        <v>565</v>
      </c>
      <c r="D65" s="83" t="s">
        <v>566</v>
      </c>
      <c r="E65" s="84" t="s">
        <v>578</v>
      </c>
      <c r="F65" s="84" t="s">
        <v>436</v>
      </c>
      <c r="G65" s="85" t="s">
        <v>437</v>
      </c>
      <c r="H65" s="85" t="s">
        <v>437</v>
      </c>
      <c r="I65" s="82" t="s">
        <v>431</v>
      </c>
      <c r="J65" s="86" t="s">
        <v>438</v>
      </c>
    </row>
    <row r="66" spans="1:10" x14ac:dyDescent="0.2">
      <c r="A66" s="82" t="s">
        <v>579</v>
      </c>
      <c r="B66" s="82" t="s">
        <v>580</v>
      </c>
      <c r="C66" s="82" t="s">
        <v>565</v>
      </c>
      <c r="D66" s="83" t="s">
        <v>566</v>
      </c>
      <c r="E66" s="84" t="s">
        <v>559</v>
      </c>
      <c r="F66" s="84" t="s">
        <v>436</v>
      </c>
      <c r="G66" s="85" t="s">
        <v>437</v>
      </c>
      <c r="H66" s="85" t="s">
        <v>437</v>
      </c>
      <c r="I66" s="82" t="s">
        <v>431</v>
      </c>
      <c r="J66" s="86" t="s">
        <v>438</v>
      </c>
    </row>
    <row r="67" spans="1:10" x14ac:dyDescent="0.2">
      <c r="A67" s="82" t="s">
        <v>581</v>
      </c>
      <c r="B67" s="82" t="s">
        <v>265</v>
      </c>
      <c r="C67" s="82" t="s">
        <v>565</v>
      </c>
      <c r="D67" s="83" t="s">
        <v>566</v>
      </c>
      <c r="E67" s="84" t="s">
        <v>573</v>
      </c>
      <c r="F67" s="84" t="s">
        <v>436</v>
      </c>
      <c r="G67" s="85" t="s">
        <v>437</v>
      </c>
      <c r="H67" s="85" t="s">
        <v>437</v>
      </c>
      <c r="I67" s="82" t="s">
        <v>431</v>
      </c>
      <c r="J67" s="86" t="s">
        <v>438</v>
      </c>
    </row>
    <row r="68" spans="1:10" x14ac:dyDescent="0.2">
      <c r="A68" s="82" t="s">
        <v>582</v>
      </c>
      <c r="B68" s="82" t="s">
        <v>583</v>
      </c>
      <c r="C68" s="82" t="s">
        <v>565</v>
      </c>
      <c r="D68" s="83" t="s">
        <v>566</v>
      </c>
      <c r="E68" s="84" t="s">
        <v>573</v>
      </c>
      <c r="F68" s="84" t="s">
        <v>436</v>
      </c>
      <c r="G68" s="85" t="s">
        <v>437</v>
      </c>
      <c r="H68" s="85" t="s">
        <v>437</v>
      </c>
      <c r="I68" s="82" t="s">
        <v>431</v>
      </c>
      <c r="J68" s="86" t="s">
        <v>438</v>
      </c>
    </row>
    <row r="69" spans="1:10" x14ac:dyDescent="0.2">
      <c r="A69" s="82" t="s">
        <v>584</v>
      </c>
      <c r="B69" s="82" t="s">
        <v>585</v>
      </c>
      <c r="C69" s="82" t="s">
        <v>586</v>
      </c>
      <c r="D69" s="83" t="s">
        <v>587</v>
      </c>
      <c r="E69" s="84" t="s">
        <v>588</v>
      </c>
      <c r="F69" s="84" t="s">
        <v>436</v>
      </c>
      <c r="G69" s="85" t="s">
        <v>437</v>
      </c>
      <c r="H69" s="85" t="s">
        <v>437</v>
      </c>
      <c r="I69" s="82" t="s">
        <v>431</v>
      </c>
      <c r="J69" s="86" t="s">
        <v>589</v>
      </c>
    </row>
    <row r="70" spans="1:10" x14ac:dyDescent="0.2">
      <c r="A70" s="82" t="s">
        <v>590</v>
      </c>
      <c r="B70" s="82" t="s">
        <v>421</v>
      </c>
      <c r="C70" s="82" t="s">
        <v>552</v>
      </c>
      <c r="D70" s="83" t="s">
        <v>434</v>
      </c>
      <c r="E70" s="84" t="s">
        <v>591</v>
      </c>
      <c r="F70" s="84" t="s">
        <v>436</v>
      </c>
      <c r="G70" s="85" t="s">
        <v>437</v>
      </c>
      <c r="H70" s="85" t="s">
        <v>437</v>
      </c>
      <c r="I70" s="82" t="s">
        <v>431</v>
      </c>
      <c r="J70" s="86" t="s">
        <v>438</v>
      </c>
    </row>
    <row r="71" spans="1:10" x14ac:dyDescent="0.2">
      <c r="A71" s="82" t="s">
        <v>592</v>
      </c>
      <c r="B71" s="82" t="s">
        <v>593</v>
      </c>
      <c r="C71" s="82" t="s">
        <v>594</v>
      </c>
      <c r="D71" s="83" t="s">
        <v>434</v>
      </c>
      <c r="E71" s="84" t="s">
        <v>453</v>
      </c>
      <c r="F71" s="84" t="s">
        <v>436</v>
      </c>
      <c r="G71" s="85" t="s">
        <v>437</v>
      </c>
      <c r="H71" s="85" t="s">
        <v>437</v>
      </c>
      <c r="I71" s="82" t="s">
        <v>431</v>
      </c>
      <c r="J71" s="86" t="s">
        <v>438</v>
      </c>
    </row>
    <row r="72" spans="1:10" x14ac:dyDescent="0.2">
      <c r="A72" s="82" t="s">
        <v>595</v>
      </c>
      <c r="B72" s="82" t="s">
        <v>301</v>
      </c>
      <c r="C72" s="82" t="s">
        <v>586</v>
      </c>
      <c r="D72" s="83" t="s">
        <v>434</v>
      </c>
      <c r="E72" s="84" t="s">
        <v>559</v>
      </c>
      <c r="F72" s="84" t="s">
        <v>436</v>
      </c>
      <c r="G72" s="85" t="s">
        <v>437</v>
      </c>
      <c r="H72" s="85" t="s">
        <v>437</v>
      </c>
      <c r="I72" s="82" t="s">
        <v>431</v>
      </c>
      <c r="J72" s="86" t="s">
        <v>438</v>
      </c>
    </row>
    <row r="73" spans="1:10" x14ac:dyDescent="0.2">
      <c r="A73" s="82" t="s">
        <v>596</v>
      </c>
      <c r="B73" s="82" t="s">
        <v>368</v>
      </c>
      <c r="C73" s="82" t="s">
        <v>561</v>
      </c>
      <c r="D73" s="83" t="s">
        <v>566</v>
      </c>
      <c r="E73" s="84" t="s">
        <v>571</v>
      </c>
      <c r="F73" s="84" t="s">
        <v>436</v>
      </c>
      <c r="G73" s="85" t="s">
        <v>437</v>
      </c>
      <c r="H73" s="85" t="s">
        <v>437</v>
      </c>
      <c r="I73" s="82" t="s">
        <v>431</v>
      </c>
      <c r="J73" s="86" t="s">
        <v>438</v>
      </c>
    </row>
    <row r="74" spans="1:10" x14ac:dyDescent="0.2">
      <c r="A74" s="82" t="s">
        <v>597</v>
      </c>
      <c r="B74" s="82" t="s">
        <v>598</v>
      </c>
      <c r="C74" s="82" t="s">
        <v>561</v>
      </c>
      <c r="D74" s="83" t="s">
        <v>566</v>
      </c>
      <c r="E74" s="84" t="s">
        <v>576</v>
      </c>
      <c r="F74" s="84" t="s">
        <v>436</v>
      </c>
      <c r="G74" s="85" t="s">
        <v>437</v>
      </c>
      <c r="H74" s="85" t="s">
        <v>437</v>
      </c>
      <c r="I74" s="82" t="s">
        <v>431</v>
      </c>
      <c r="J74" s="86" t="s">
        <v>438</v>
      </c>
    </row>
    <row r="75" spans="1:10" x14ac:dyDescent="0.2">
      <c r="A75" s="82" t="s">
        <v>599</v>
      </c>
      <c r="B75" s="82" t="s">
        <v>600</v>
      </c>
      <c r="C75" s="82" t="s">
        <v>552</v>
      </c>
      <c r="D75" s="83" t="s">
        <v>434</v>
      </c>
      <c r="E75" s="84" t="s">
        <v>591</v>
      </c>
      <c r="F75" s="84" t="s">
        <v>436</v>
      </c>
      <c r="G75" s="85" t="s">
        <v>437</v>
      </c>
      <c r="H75" s="85" t="s">
        <v>437</v>
      </c>
      <c r="I75" s="82" t="s">
        <v>431</v>
      </c>
      <c r="J75" s="86" t="s">
        <v>438</v>
      </c>
    </row>
    <row r="76" spans="1:10" x14ac:dyDescent="0.2">
      <c r="A76" s="82" t="s">
        <v>601</v>
      </c>
      <c r="B76" s="82" t="s">
        <v>358</v>
      </c>
      <c r="C76" s="82" t="s">
        <v>561</v>
      </c>
      <c r="D76" s="83" t="s">
        <v>434</v>
      </c>
      <c r="E76" s="84" t="s">
        <v>436</v>
      </c>
      <c r="F76" s="84" t="s">
        <v>436</v>
      </c>
      <c r="G76" s="85" t="s">
        <v>437</v>
      </c>
      <c r="H76" s="85" t="s">
        <v>437</v>
      </c>
      <c r="I76" s="82" t="s">
        <v>431</v>
      </c>
      <c r="J76" s="86" t="s">
        <v>438</v>
      </c>
    </row>
    <row r="77" spans="1:10" x14ac:dyDescent="0.2">
      <c r="A77" s="82" t="s">
        <v>602</v>
      </c>
      <c r="B77" s="82" t="s">
        <v>359</v>
      </c>
      <c r="C77" s="82" t="s">
        <v>561</v>
      </c>
      <c r="D77" s="83" t="s">
        <v>434</v>
      </c>
      <c r="E77" s="84" t="s">
        <v>603</v>
      </c>
      <c r="F77" s="84" t="s">
        <v>436</v>
      </c>
      <c r="G77" s="85" t="s">
        <v>437</v>
      </c>
      <c r="H77" s="85" t="s">
        <v>437</v>
      </c>
      <c r="I77" s="82" t="s">
        <v>604</v>
      </c>
      <c r="J77" s="86" t="s">
        <v>438</v>
      </c>
    </row>
    <row r="78" spans="1:10" x14ac:dyDescent="0.2">
      <c r="A78" s="82" t="s">
        <v>605</v>
      </c>
      <c r="B78" s="82" t="s">
        <v>247</v>
      </c>
      <c r="C78" s="82" t="s">
        <v>594</v>
      </c>
      <c r="D78" s="83" t="s">
        <v>606</v>
      </c>
      <c r="E78" s="84" t="s">
        <v>435</v>
      </c>
      <c r="F78" s="84" t="s">
        <v>436</v>
      </c>
      <c r="G78" s="85" t="s">
        <v>437</v>
      </c>
      <c r="H78" s="85" t="s">
        <v>437</v>
      </c>
      <c r="I78" s="82" t="s">
        <v>431</v>
      </c>
      <c r="J78" s="86" t="s">
        <v>438</v>
      </c>
    </row>
    <row r="79" spans="1:10" x14ac:dyDescent="0.2">
      <c r="A79" s="82" t="s">
        <v>607</v>
      </c>
      <c r="B79" s="82" t="s">
        <v>362</v>
      </c>
      <c r="C79" s="82" t="s">
        <v>561</v>
      </c>
      <c r="D79" s="83" t="s">
        <v>434</v>
      </c>
      <c r="E79" s="84" t="s">
        <v>608</v>
      </c>
      <c r="F79" s="84" t="s">
        <v>436</v>
      </c>
      <c r="G79" s="85" t="s">
        <v>437</v>
      </c>
      <c r="H79" s="85" t="s">
        <v>437</v>
      </c>
      <c r="I79" s="82" t="s">
        <v>431</v>
      </c>
      <c r="J79" s="86" t="s">
        <v>438</v>
      </c>
    </row>
    <row r="80" spans="1:10" x14ac:dyDescent="0.2">
      <c r="A80" s="82" t="s">
        <v>609</v>
      </c>
      <c r="B80" s="82" t="s">
        <v>381</v>
      </c>
      <c r="C80" s="82" t="s">
        <v>594</v>
      </c>
      <c r="D80" s="83" t="s">
        <v>434</v>
      </c>
      <c r="E80" s="84" t="s">
        <v>608</v>
      </c>
      <c r="F80" s="84" t="s">
        <v>436</v>
      </c>
      <c r="G80" s="85" t="s">
        <v>437</v>
      </c>
      <c r="H80" s="85" t="s">
        <v>437</v>
      </c>
      <c r="I80" s="82" t="s">
        <v>610</v>
      </c>
      <c r="J80" s="86" t="s">
        <v>438</v>
      </c>
    </row>
    <row r="81" spans="1:10" x14ac:dyDescent="0.2">
      <c r="A81" s="82" t="s">
        <v>611</v>
      </c>
      <c r="B81" s="82" t="s">
        <v>382</v>
      </c>
      <c r="C81" s="82" t="s">
        <v>594</v>
      </c>
      <c r="D81" s="83" t="s">
        <v>434</v>
      </c>
      <c r="E81" s="84" t="s">
        <v>608</v>
      </c>
      <c r="F81" s="84" t="s">
        <v>436</v>
      </c>
      <c r="G81" s="85" t="s">
        <v>437</v>
      </c>
      <c r="H81" s="85" t="s">
        <v>437</v>
      </c>
      <c r="I81" s="82" t="s">
        <v>610</v>
      </c>
      <c r="J81" s="86" t="s">
        <v>438</v>
      </c>
    </row>
    <row r="82" spans="1:10" x14ac:dyDescent="0.2">
      <c r="A82" s="82" t="s">
        <v>612</v>
      </c>
      <c r="B82" s="82" t="s">
        <v>416</v>
      </c>
      <c r="C82" s="82" t="s">
        <v>561</v>
      </c>
      <c r="D82" s="83" t="s">
        <v>434</v>
      </c>
      <c r="E82" s="84" t="s">
        <v>613</v>
      </c>
      <c r="F82" s="84" t="s">
        <v>436</v>
      </c>
      <c r="G82" s="85" t="s">
        <v>437</v>
      </c>
      <c r="H82" s="85" t="s">
        <v>437</v>
      </c>
      <c r="I82" s="82" t="s">
        <v>614</v>
      </c>
      <c r="J82" s="86" t="s">
        <v>438</v>
      </c>
    </row>
    <row r="83" spans="1:10" x14ac:dyDescent="0.2">
      <c r="A83" s="82" t="s">
        <v>615</v>
      </c>
      <c r="B83" s="82" t="s">
        <v>616</v>
      </c>
      <c r="C83" s="82" t="s">
        <v>594</v>
      </c>
      <c r="D83" s="83" t="s">
        <v>566</v>
      </c>
      <c r="E83" s="84" t="s">
        <v>546</v>
      </c>
      <c r="F83" s="84" t="s">
        <v>436</v>
      </c>
      <c r="G83" s="85" t="s">
        <v>437</v>
      </c>
      <c r="H83" s="85" t="s">
        <v>437</v>
      </c>
      <c r="I83" s="82" t="s">
        <v>431</v>
      </c>
      <c r="J83" s="86" t="s">
        <v>438</v>
      </c>
    </row>
    <row r="84" spans="1:10" x14ac:dyDescent="0.2">
      <c r="A84" s="82" t="s">
        <v>617</v>
      </c>
      <c r="B84" s="82" t="s">
        <v>282</v>
      </c>
      <c r="C84" s="82" t="s">
        <v>594</v>
      </c>
      <c r="D84" s="83" t="s">
        <v>618</v>
      </c>
      <c r="E84" s="84" t="s">
        <v>591</v>
      </c>
      <c r="F84" s="84" t="s">
        <v>436</v>
      </c>
      <c r="G84" s="85" t="s">
        <v>437</v>
      </c>
      <c r="H84" s="85" t="s">
        <v>437</v>
      </c>
      <c r="I84" s="82" t="s">
        <v>431</v>
      </c>
      <c r="J84" s="86" t="s">
        <v>438</v>
      </c>
    </row>
    <row r="85" spans="1:10" x14ac:dyDescent="0.2">
      <c r="A85" s="82" t="s">
        <v>619</v>
      </c>
      <c r="B85" s="82" t="s">
        <v>620</v>
      </c>
      <c r="C85" s="82" t="s">
        <v>594</v>
      </c>
      <c r="D85" s="83" t="s">
        <v>434</v>
      </c>
      <c r="E85" s="84" t="s">
        <v>559</v>
      </c>
      <c r="F85" s="84" t="s">
        <v>436</v>
      </c>
      <c r="G85" s="85" t="s">
        <v>437</v>
      </c>
      <c r="H85" s="85" t="s">
        <v>437</v>
      </c>
      <c r="I85" s="82" t="s">
        <v>431</v>
      </c>
      <c r="J85" s="86" t="s">
        <v>438</v>
      </c>
    </row>
    <row r="86" spans="1:10" x14ac:dyDescent="0.2">
      <c r="A86" s="82" t="s">
        <v>621</v>
      </c>
      <c r="B86" s="82" t="s">
        <v>400</v>
      </c>
      <c r="C86" s="82" t="s">
        <v>594</v>
      </c>
      <c r="D86" s="83" t="s">
        <v>434</v>
      </c>
      <c r="E86" s="84" t="s">
        <v>568</v>
      </c>
      <c r="F86" s="84" t="s">
        <v>436</v>
      </c>
      <c r="G86" s="85" t="s">
        <v>437</v>
      </c>
      <c r="H86" s="85" t="s">
        <v>437</v>
      </c>
      <c r="I86" s="82" t="s">
        <v>431</v>
      </c>
      <c r="J86" s="86" t="s">
        <v>438</v>
      </c>
    </row>
    <row r="87" spans="1:10" x14ac:dyDescent="0.2">
      <c r="A87" s="82" t="s">
        <v>622</v>
      </c>
      <c r="B87" s="82" t="s">
        <v>399</v>
      </c>
      <c r="C87" s="82" t="s">
        <v>594</v>
      </c>
      <c r="D87" s="83" t="s">
        <v>434</v>
      </c>
      <c r="E87" s="84" t="s">
        <v>559</v>
      </c>
      <c r="F87" s="84" t="s">
        <v>436</v>
      </c>
      <c r="G87" s="85" t="s">
        <v>437</v>
      </c>
      <c r="H87" s="85" t="s">
        <v>437</v>
      </c>
      <c r="I87" s="82" t="s">
        <v>431</v>
      </c>
      <c r="J87" s="86" t="s">
        <v>438</v>
      </c>
    </row>
    <row r="88" spans="1:10" x14ac:dyDescent="0.2">
      <c r="A88" s="82" t="s">
        <v>623</v>
      </c>
      <c r="B88" s="82" t="s">
        <v>401</v>
      </c>
      <c r="C88" s="82" t="s">
        <v>594</v>
      </c>
      <c r="D88" s="83" t="s">
        <v>434</v>
      </c>
      <c r="E88" s="84" t="s">
        <v>568</v>
      </c>
      <c r="F88" s="84" t="s">
        <v>436</v>
      </c>
      <c r="G88" s="85" t="s">
        <v>437</v>
      </c>
      <c r="H88" s="85" t="s">
        <v>437</v>
      </c>
      <c r="I88" s="82" t="s">
        <v>431</v>
      </c>
      <c r="J88" s="86" t="s">
        <v>438</v>
      </c>
    </row>
    <row r="89" spans="1:10" x14ac:dyDescent="0.2">
      <c r="A89" s="82" t="s">
        <v>624</v>
      </c>
      <c r="B89" s="82" t="s">
        <v>398</v>
      </c>
      <c r="C89" s="82" t="s">
        <v>594</v>
      </c>
      <c r="D89" s="83" t="s">
        <v>434</v>
      </c>
      <c r="E89" s="84" t="s">
        <v>559</v>
      </c>
      <c r="F89" s="84" t="s">
        <v>436</v>
      </c>
      <c r="G89" s="85" t="s">
        <v>437</v>
      </c>
      <c r="H89" s="85" t="s">
        <v>437</v>
      </c>
      <c r="I89" s="82" t="s">
        <v>431</v>
      </c>
      <c r="J89" s="86" t="s">
        <v>438</v>
      </c>
    </row>
    <row r="90" spans="1:10" x14ac:dyDescent="0.2">
      <c r="A90" s="82" t="s">
        <v>625</v>
      </c>
      <c r="B90" s="82" t="s">
        <v>626</v>
      </c>
      <c r="C90" s="82" t="s">
        <v>594</v>
      </c>
      <c r="D90" s="83" t="s">
        <v>566</v>
      </c>
      <c r="E90" s="84" t="s">
        <v>627</v>
      </c>
      <c r="F90" s="84" t="s">
        <v>436</v>
      </c>
      <c r="G90" s="85" t="s">
        <v>437</v>
      </c>
      <c r="H90" s="85" t="s">
        <v>437</v>
      </c>
      <c r="I90" s="82" t="s">
        <v>431</v>
      </c>
      <c r="J90" s="86" t="s">
        <v>438</v>
      </c>
    </row>
    <row r="91" spans="1:10" x14ac:dyDescent="0.2">
      <c r="A91" s="82" t="s">
        <v>628</v>
      </c>
      <c r="B91" s="82" t="s">
        <v>629</v>
      </c>
      <c r="C91" s="82" t="s">
        <v>594</v>
      </c>
      <c r="D91" s="83" t="s">
        <v>566</v>
      </c>
      <c r="E91" s="84" t="s">
        <v>627</v>
      </c>
      <c r="F91" s="84" t="s">
        <v>436</v>
      </c>
      <c r="G91" s="85" t="s">
        <v>437</v>
      </c>
      <c r="H91" s="85" t="s">
        <v>437</v>
      </c>
      <c r="I91" s="82" t="s">
        <v>431</v>
      </c>
      <c r="J91" s="86" t="s">
        <v>438</v>
      </c>
    </row>
    <row r="92" spans="1:10" x14ac:dyDescent="0.2">
      <c r="A92" s="82" t="s">
        <v>630</v>
      </c>
      <c r="B92" s="82" t="s">
        <v>389</v>
      </c>
      <c r="C92" s="82" t="s">
        <v>594</v>
      </c>
      <c r="D92" s="83" t="s">
        <v>566</v>
      </c>
      <c r="E92" s="84" t="s">
        <v>627</v>
      </c>
      <c r="F92" s="84" t="s">
        <v>436</v>
      </c>
      <c r="G92" s="85" t="s">
        <v>437</v>
      </c>
      <c r="H92" s="85" t="s">
        <v>437</v>
      </c>
      <c r="I92" s="82" t="s">
        <v>431</v>
      </c>
      <c r="J92" s="86" t="s">
        <v>438</v>
      </c>
    </row>
    <row r="93" spans="1:10" x14ac:dyDescent="0.2">
      <c r="A93" s="82" t="s">
        <v>631</v>
      </c>
      <c r="B93" s="82" t="s">
        <v>390</v>
      </c>
      <c r="C93" s="82" t="s">
        <v>594</v>
      </c>
      <c r="D93" s="83" t="s">
        <v>566</v>
      </c>
      <c r="E93" s="84" t="s">
        <v>627</v>
      </c>
      <c r="F93" s="84" t="s">
        <v>436</v>
      </c>
      <c r="G93" s="85" t="s">
        <v>437</v>
      </c>
      <c r="H93" s="85" t="s">
        <v>437</v>
      </c>
      <c r="I93" s="82" t="s">
        <v>431</v>
      </c>
      <c r="J93" s="86" t="s">
        <v>438</v>
      </c>
    </row>
    <row r="94" spans="1:10" x14ac:dyDescent="0.2">
      <c r="A94" s="82" t="s">
        <v>632</v>
      </c>
      <c r="B94" s="82" t="s">
        <v>633</v>
      </c>
      <c r="C94" s="82" t="s">
        <v>594</v>
      </c>
      <c r="D94" s="83" t="s">
        <v>566</v>
      </c>
      <c r="E94" s="84" t="s">
        <v>627</v>
      </c>
      <c r="F94" s="84" t="s">
        <v>436</v>
      </c>
      <c r="G94" s="85" t="s">
        <v>437</v>
      </c>
      <c r="H94" s="85" t="s">
        <v>437</v>
      </c>
      <c r="I94" s="82" t="s">
        <v>431</v>
      </c>
      <c r="J94" s="86" t="s">
        <v>438</v>
      </c>
    </row>
    <row r="95" spans="1:10" x14ac:dyDescent="0.2">
      <c r="A95" s="82" t="s">
        <v>634</v>
      </c>
      <c r="B95" s="82" t="s">
        <v>635</v>
      </c>
      <c r="C95" s="82" t="s">
        <v>594</v>
      </c>
      <c r="D95" s="83" t="s">
        <v>566</v>
      </c>
      <c r="E95" s="84" t="s">
        <v>627</v>
      </c>
      <c r="F95" s="84" t="s">
        <v>436</v>
      </c>
      <c r="G95" s="85" t="s">
        <v>437</v>
      </c>
      <c r="H95" s="85" t="s">
        <v>437</v>
      </c>
      <c r="I95" s="82" t="s">
        <v>431</v>
      </c>
      <c r="J95" s="86" t="s">
        <v>438</v>
      </c>
    </row>
    <row r="96" spans="1:10" x14ac:dyDescent="0.2">
      <c r="A96" s="82" t="s">
        <v>636</v>
      </c>
      <c r="B96" s="82" t="s">
        <v>637</v>
      </c>
      <c r="C96" s="82" t="s">
        <v>638</v>
      </c>
      <c r="D96" s="83" t="s">
        <v>434</v>
      </c>
      <c r="E96" s="84" t="s">
        <v>639</v>
      </c>
      <c r="F96" s="84" t="s">
        <v>436</v>
      </c>
      <c r="G96" s="85" t="s">
        <v>437</v>
      </c>
      <c r="H96" s="85" t="s">
        <v>437</v>
      </c>
      <c r="I96" s="82" t="s">
        <v>431</v>
      </c>
      <c r="J96" s="86" t="s">
        <v>438</v>
      </c>
    </row>
    <row r="97" spans="1:10" x14ac:dyDescent="0.2">
      <c r="A97" s="82" t="s">
        <v>640</v>
      </c>
      <c r="B97" s="82" t="s">
        <v>369</v>
      </c>
      <c r="C97" s="82" t="s">
        <v>431</v>
      </c>
      <c r="D97" s="83" t="s">
        <v>641</v>
      </c>
      <c r="E97" s="84" t="s">
        <v>578</v>
      </c>
      <c r="F97" s="84" t="s">
        <v>436</v>
      </c>
      <c r="G97" s="85" t="s">
        <v>437</v>
      </c>
      <c r="H97" s="85" t="s">
        <v>437</v>
      </c>
      <c r="I97" s="82" t="s">
        <v>431</v>
      </c>
      <c r="J97" s="86" t="s">
        <v>438</v>
      </c>
    </row>
    <row r="98" spans="1:10" x14ac:dyDescent="0.2">
      <c r="A98" s="82" t="s">
        <v>642</v>
      </c>
      <c r="B98" s="82" t="s">
        <v>420</v>
      </c>
      <c r="C98" s="82" t="s">
        <v>561</v>
      </c>
      <c r="D98" s="83" t="s">
        <v>434</v>
      </c>
      <c r="E98" s="84" t="s">
        <v>608</v>
      </c>
      <c r="F98" s="84" t="s">
        <v>436</v>
      </c>
      <c r="G98" s="85" t="s">
        <v>437</v>
      </c>
      <c r="H98" s="85" t="s">
        <v>437</v>
      </c>
      <c r="I98" s="82" t="s">
        <v>431</v>
      </c>
      <c r="J98" s="86" t="s">
        <v>438</v>
      </c>
    </row>
    <row r="99" spans="1:10" x14ac:dyDescent="0.2">
      <c r="A99" s="82" t="s">
        <v>643</v>
      </c>
      <c r="B99" s="82" t="s">
        <v>402</v>
      </c>
      <c r="C99" s="82" t="s">
        <v>594</v>
      </c>
      <c r="D99" s="83" t="s">
        <v>434</v>
      </c>
      <c r="E99" s="84" t="s">
        <v>608</v>
      </c>
      <c r="F99" s="84" t="s">
        <v>436</v>
      </c>
      <c r="G99" s="85" t="s">
        <v>437</v>
      </c>
      <c r="H99" s="85" t="s">
        <v>437</v>
      </c>
      <c r="I99" s="82" t="s">
        <v>431</v>
      </c>
      <c r="J99" s="86" t="s">
        <v>438</v>
      </c>
    </row>
    <row r="100" spans="1:10" x14ac:dyDescent="0.2">
      <c r="A100" s="82" t="s">
        <v>644</v>
      </c>
      <c r="B100" s="82" t="s">
        <v>645</v>
      </c>
      <c r="C100" s="82" t="s">
        <v>646</v>
      </c>
      <c r="D100" s="83" t="s">
        <v>566</v>
      </c>
      <c r="E100" s="84" t="s">
        <v>457</v>
      </c>
      <c r="F100" s="84" t="s">
        <v>436</v>
      </c>
      <c r="G100" s="85" t="s">
        <v>437</v>
      </c>
      <c r="H100" s="85" t="s">
        <v>437</v>
      </c>
      <c r="I100" s="82" t="s">
        <v>431</v>
      </c>
      <c r="J100" s="86" t="s">
        <v>438</v>
      </c>
    </row>
    <row r="101" spans="1:10" x14ac:dyDescent="0.2">
      <c r="A101" s="82" t="s">
        <v>647</v>
      </c>
      <c r="B101" s="82" t="s">
        <v>648</v>
      </c>
      <c r="C101" s="82" t="s">
        <v>646</v>
      </c>
      <c r="D101" s="83" t="s">
        <v>434</v>
      </c>
      <c r="E101" s="84" t="s">
        <v>649</v>
      </c>
      <c r="F101" s="84" t="s">
        <v>436</v>
      </c>
      <c r="G101" s="85" t="s">
        <v>437</v>
      </c>
      <c r="H101" s="85" t="s">
        <v>437</v>
      </c>
      <c r="I101" s="82" t="s">
        <v>431</v>
      </c>
      <c r="J101" s="86" t="s">
        <v>438</v>
      </c>
    </row>
    <row r="102" spans="1:10" x14ac:dyDescent="0.2">
      <c r="A102" s="82" t="s">
        <v>650</v>
      </c>
      <c r="B102" s="82" t="s">
        <v>651</v>
      </c>
      <c r="C102" s="82" t="s">
        <v>646</v>
      </c>
      <c r="D102" s="83" t="s">
        <v>566</v>
      </c>
      <c r="E102" s="84" t="s">
        <v>652</v>
      </c>
      <c r="F102" s="84" t="s">
        <v>436</v>
      </c>
      <c r="G102" s="85" t="s">
        <v>437</v>
      </c>
      <c r="H102" s="85" t="s">
        <v>437</v>
      </c>
      <c r="I102" s="82" t="s">
        <v>431</v>
      </c>
      <c r="J102" s="86" t="s">
        <v>438</v>
      </c>
    </row>
    <row r="103" spans="1:10" x14ac:dyDescent="0.2">
      <c r="A103" s="82" t="s">
        <v>653</v>
      </c>
      <c r="B103" s="82" t="s">
        <v>654</v>
      </c>
      <c r="C103" s="82" t="s">
        <v>646</v>
      </c>
      <c r="D103" s="83" t="s">
        <v>566</v>
      </c>
      <c r="E103" s="84" t="s">
        <v>571</v>
      </c>
      <c r="F103" s="84" t="s">
        <v>436</v>
      </c>
      <c r="G103" s="85" t="s">
        <v>437</v>
      </c>
      <c r="H103" s="85" t="s">
        <v>437</v>
      </c>
      <c r="I103" s="82" t="s">
        <v>431</v>
      </c>
      <c r="J103" s="86" t="s">
        <v>438</v>
      </c>
    </row>
    <row r="104" spans="1:10" x14ac:dyDescent="0.2">
      <c r="A104" s="82" t="s">
        <v>655</v>
      </c>
      <c r="B104" s="82" t="s">
        <v>656</v>
      </c>
      <c r="C104" s="82" t="s">
        <v>646</v>
      </c>
      <c r="D104" s="83" t="s">
        <v>566</v>
      </c>
      <c r="E104" s="84" t="s">
        <v>649</v>
      </c>
      <c r="F104" s="84" t="s">
        <v>436</v>
      </c>
      <c r="G104" s="85" t="s">
        <v>437</v>
      </c>
      <c r="H104" s="85" t="s">
        <v>437</v>
      </c>
      <c r="I104" s="82" t="s">
        <v>431</v>
      </c>
      <c r="J104" s="86" t="s">
        <v>438</v>
      </c>
    </row>
    <row r="105" spans="1:10" x14ac:dyDescent="0.2">
      <c r="A105" s="82" t="s">
        <v>657</v>
      </c>
      <c r="B105" s="82" t="s">
        <v>658</v>
      </c>
      <c r="C105" s="82" t="s">
        <v>646</v>
      </c>
      <c r="D105" s="83" t="s">
        <v>566</v>
      </c>
      <c r="E105" s="84" t="s">
        <v>649</v>
      </c>
      <c r="F105" s="84" t="s">
        <v>436</v>
      </c>
      <c r="G105" s="85" t="s">
        <v>437</v>
      </c>
      <c r="H105" s="85" t="s">
        <v>437</v>
      </c>
      <c r="I105" s="82" t="s">
        <v>431</v>
      </c>
      <c r="J105" s="86" t="s">
        <v>438</v>
      </c>
    </row>
    <row r="106" spans="1:10" x14ac:dyDescent="0.2">
      <c r="A106" s="82" t="s">
        <v>659</v>
      </c>
      <c r="B106" s="82" t="s">
        <v>660</v>
      </c>
      <c r="C106" s="82" t="s">
        <v>646</v>
      </c>
      <c r="D106" s="83" t="s">
        <v>566</v>
      </c>
      <c r="E106" s="84" t="s">
        <v>649</v>
      </c>
      <c r="F106" s="84" t="s">
        <v>436</v>
      </c>
      <c r="G106" s="85" t="s">
        <v>437</v>
      </c>
      <c r="H106" s="85" t="s">
        <v>437</v>
      </c>
      <c r="I106" s="82" t="s">
        <v>431</v>
      </c>
      <c r="J106" s="86" t="s">
        <v>438</v>
      </c>
    </row>
    <row r="107" spans="1:10" x14ac:dyDescent="0.2">
      <c r="A107" s="82" t="s">
        <v>661</v>
      </c>
      <c r="B107" s="82" t="s">
        <v>662</v>
      </c>
      <c r="C107" s="82" t="s">
        <v>646</v>
      </c>
      <c r="D107" s="83" t="s">
        <v>566</v>
      </c>
      <c r="E107" s="84" t="s">
        <v>573</v>
      </c>
      <c r="F107" s="84" t="s">
        <v>436</v>
      </c>
      <c r="G107" s="85" t="s">
        <v>437</v>
      </c>
      <c r="H107" s="85" t="s">
        <v>437</v>
      </c>
      <c r="I107" s="82" t="s">
        <v>431</v>
      </c>
      <c r="J107" s="86" t="s">
        <v>438</v>
      </c>
    </row>
    <row r="108" spans="1:10" x14ac:dyDescent="0.2">
      <c r="A108" s="82" t="s">
        <v>663</v>
      </c>
      <c r="B108" s="82" t="s">
        <v>664</v>
      </c>
      <c r="C108" s="82" t="s">
        <v>646</v>
      </c>
      <c r="D108" s="83" t="s">
        <v>566</v>
      </c>
      <c r="E108" s="84" t="s">
        <v>652</v>
      </c>
      <c r="F108" s="84" t="s">
        <v>436</v>
      </c>
      <c r="G108" s="85" t="s">
        <v>437</v>
      </c>
      <c r="H108" s="85" t="s">
        <v>437</v>
      </c>
      <c r="I108" s="82" t="s">
        <v>431</v>
      </c>
      <c r="J108" s="86" t="s">
        <v>438</v>
      </c>
    </row>
    <row r="109" spans="1:10" x14ac:dyDescent="0.2">
      <c r="A109" s="82" t="s">
        <v>665</v>
      </c>
      <c r="B109" s="82" t="s">
        <v>666</v>
      </c>
      <c r="C109" s="82" t="s">
        <v>646</v>
      </c>
      <c r="D109" s="83" t="s">
        <v>566</v>
      </c>
      <c r="E109" s="84" t="s">
        <v>649</v>
      </c>
      <c r="F109" s="84" t="s">
        <v>436</v>
      </c>
      <c r="G109" s="85" t="s">
        <v>437</v>
      </c>
      <c r="H109" s="85" t="s">
        <v>437</v>
      </c>
      <c r="I109" s="82" t="s">
        <v>431</v>
      </c>
      <c r="J109" s="86" t="s">
        <v>438</v>
      </c>
    </row>
    <row r="110" spans="1:10" x14ac:dyDescent="0.2">
      <c r="A110" s="82" t="s">
        <v>667</v>
      </c>
      <c r="B110" s="82" t="s">
        <v>668</v>
      </c>
      <c r="C110" s="82" t="s">
        <v>646</v>
      </c>
      <c r="D110" s="83" t="s">
        <v>566</v>
      </c>
      <c r="E110" s="84" t="s">
        <v>652</v>
      </c>
      <c r="F110" s="84" t="s">
        <v>436</v>
      </c>
      <c r="G110" s="85" t="s">
        <v>437</v>
      </c>
      <c r="H110" s="85" t="s">
        <v>437</v>
      </c>
      <c r="I110" s="82" t="s">
        <v>431</v>
      </c>
      <c r="J110" s="86" t="s">
        <v>438</v>
      </c>
    </row>
    <row r="111" spans="1:10" x14ac:dyDescent="0.2">
      <c r="A111" s="82" t="s">
        <v>669</v>
      </c>
      <c r="B111" s="82" t="s">
        <v>670</v>
      </c>
      <c r="C111" s="82" t="s">
        <v>646</v>
      </c>
      <c r="D111" s="83" t="s">
        <v>566</v>
      </c>
      <c r="E111" s="84" t="s">
        <v>571</v>
      </c>
      <c r="F111" s="84" t="s">
        <v>436</v>
      </c>
      <c r="G111" s="85" t="s">
        <v>437</v>
      </c>
      <c r="H111" s="85" t="s">
        <v>437</v>
      </c>
      <c r="I111" s="82" t="s">
        <v>431</v>
      </c>
      <c r="J111" s="86" t="s">
        <v>438</v>
      </c>
    </row>
    <row r="112" spans="1:10" x14ac:dyDescent="0.2">
      <c r="A112" s="82" t="s">
        <v>671</v>
      </c>
      <c r="B112" s="82" t="s">
        <v>672</v>
      </c>
      <c r="C112" s="82" t="s">
        <v>646</v>
      </c>
      <c r="D112" s="83" t="s">
        <v>566</v>
      </c>
      <c r="E112" s="84" t="s">
        <v>573</v>
      </c>
      <c r="F112" s="84" t="s">
        <v>436</v>
      </c>
      <c r="G112" s="85" t="s">
        <v>437</v>
      </c>
      <c r="H112" s="85" t="s">
        <v>437</v>
      </c>
      <c r="I112" s="82" t="s">
        <v>431</v>
      </c>
      <c r="J112" s="86" t="s">
        <v>438</v>
      </c>
    </row>
    <row r="113" spans="1:10" x14ac:dyDescent="0.2">
      <c r="A113" s="82" t="s">
        <v>673</v>
      </c>
      <c r="B113" s="82" t="s">
        <v>674</v>
      </c>
      <c r="C113" s="82" t="s">
        <v>646</v>
      </c>
      <c r="D113" s="83" t="s">
        <v>566</v>
      </c>
      <c r="E113" s="84" t="s">
        <v>675</v>
      </c>
      <c r="F113" s="84" t="s">
        <v>436</v>
      </c>
      <c r="G113" s="85" t="s">
        <v>437</v>
      </c>
      <c r="H113" s="85" t="s">
        <v>437</v>
      </c>
      <c r="I113" s="82" t="s">
        <v>431</v>
      </c>
      <c r="J113" s="86" t="s">
        <v>438</v>
      </c>
    </row>
    <row r="114" spans="1:10" x14ac:dyDescent="0.2">
      <c r="A114" s="82" t="s">
        <v>676</v>
      </c>
      <c r="B114" s="82" t="s">
        <v>677</v>
      </c>
      <c r="C114" s="82" t="s">
        <v>646</v>
      </c>
      <c r="D114" s="83" t="s">
        <v>566</v>
      </c>
      <c r="E114" s="84" t="s">
        <v>652</v>
      </c>
      <c r="F114" s="84" t="s">
        <v>436</v>
      </c>
      <c r="G114" s="85" t="s">
        <v>437</v>
      </c>
      <c r="H114" s="85" t="s">
        <v>437</v>
      </c>
      <c r="I114" s="82" t="s">
        <v>431</v>
      </c>
      <c r="J114" s="86" t="s">
        <v>438</v>
      </c>
    </row>
    <row r="115" spans="1:10" x14ac:dyDescent="0.2">
      <c r="A115" s="82" t="s">
        <v>678</v>
      </c>
      <c r="B115" s="82" t="s">
        <v>679</v>
      </c>
      <c r="C115" s="82" t="s">
        <v>646</v>
      </c>
      <c r="D115" s="83" t="s">
        <v>566</v>
      </c>
      <c r="E115" s="84" t="s">
        <v>680</v>
      </c>
      <c r="F115" s="84" t="s">
        <v>436</v>
      </c>
      <c r="G115" s="85" t="s">
        <v>437</v>
      </c>
      <c r="H115" s="85" t="s">
        <v>437</v>
      </c>
      <c r="I115" s="82" t="s">
        <v>431</v>
      </c>
      <c r="J115" s="86" t="s">
        <v>438</v>
      </c>
    </row>
    <row r="116" spans="1:10" x14ac:dyDescent="0.2">
      <c r="A116" s="82" t="s">
        <v>681</v>
      </c>
      <c r="B116" s="82" t="s">
        <v>682</v>
      </c>
      <c r="C116" s="82" t="s">
        <v>646</v>
      </c>
      <c r="D116" s="83" t="s">
        <v>566</v>
      </c>
      <c r="E116" s="84" t="s">
        <v>652</v>
      </c>
      <c r="F116" s="84" t="s">
        <v>436</v>
      </c>
      <c r="G116" s="85" t="s">
        <v>437</v>
      </c>
      <c r="H116" s="85" t="s">
        <v>437</v>
      </c>
      <c r="I116" s="82" t="s">
        <v>431</v>
      </c>
      <c r="J116" s="86" t="s">
        <v>438</v>
      </c>
    </row>
    <row r="117" spans="1:10" x14ac:dyDescent="0.2">
      <c r="A117" s="82" t="s">
        <v>683</v>
      </c>
      <c r="B117" s="82" t="s">
        <v>684</v>
      </c>
      <c r="C117" s="82" t="s">
        <v>646</v>
      </c>
      <c r="D117" s="83" t="s">
        <v>566</v>
      </c>
      <c r="E117" s="84" t="s">
        <v>576</v>
      </c>
      <c r="F117" s="84" t="s">
        <v>436</v>
      </c>
      <c r="G117" s="85" t="s">
        <v>437</v>
      </c>
      <c r="H117" s="85" t="s">
        <v>437</v>
      </c>
      <c r="I117" s="82" t="s">
        <v>431</v>
      </c>
      <c r="J117" s="86" t="s">
        <v>438</v>
      </c>
    </row>
    <row r="118" spans="1:10" x14ac:dyDescent="0.2">
      <c r="A118" s="82" t="s">
        <v>685</v>
      </c>
      <c r="B118" s="82" t="s">
        <v>686</v>
      </c>
      <c r="C118" s="82" t="s">
        <v>646</v>
      </c>
      <c r="D118" s="83" t="s">
        <v>566</v>
      </c>
      <c r="E118" s="84" t="s">
        <v>568</v>
      </c>
      <c r="F118" s="84" t="s">
        <v>436</v>
      </c>
      <c r="G118" s="85" t="s">
        <v>437</v>
      </c>
      <c r="H118" s="85" t="s">
        <v>437</v>
      </c>
      <c r="I118" s="82" t="s">
        <v>431</v>
      </c>
      <c r="J118" s="86" t="s">
        <v>438</v>
      </c>
    </row>
    <row r="119" spans="1:10" x14ac:dyDescent="0.2">
      <c r="A119" s="82" t="s">
        <v>687</v>
      </c>
      <c r="B119" s="82" t="s">
        <v>688</v>
      </c>
      <c r="C119" s="82" t="s">
        <v>646</v>
      </c>
      <c r="D119" s="83" t="s">
        <v>566</v>
      </c>
      <c r="E119" s="84" t="s">
        <v>568</v>
      </c>
      <c r="F119" s="84" t="s">
        <v>436</v>
      </c>
      <c r="G119" s="85" t="s">
        <v>437</v>
      </c>
      <c r="H119" s="85" t="s">
        <v>437</v>
      </c>
      <c r="I119" s="82" t="s">
        <v>431</v>
      </c>
      <c r="J119" s="86" t="s">
        <v>438</v>
      </c>
    </row>
    <row r="120" spans="1:10" x14ac:dyDescent="0.2">
      <c r="A120" s="82" t="s">
        <v>689</v>
      </c>
      <c r="B120" s="82" t="s">
        <v>690</v>
      </c>
      <c r="C120" s="82" t="s">
        <v>646</v>
      </c>
      <c r="D120" s="83" t="s">
        <v>566</v>
      </c>
      <c r="E120" s="84" t="s">
        <v>559</v>
      </c>
      <c r="F120" s="84" t="s">
        <v>436</v>
      </c>
      <c r="G120" s="85" t="s">
        <v>437</v>
      </c>
      <c r="H120" s="85" t="s">
        <v>437</v>
      </c>
      <c r="I120" s="82" t="s">
        <v>431</v>
      </c>
      <c r="J120" s="86" t="s">
        <v>438</v>
      </c>
    </row>
    <row r="121" spans="1:10" x14ac:dyDescent="0.2">
      <c r="A121" s="82" t="s">
        <v>691</v>
      </c>
      <c r="B121" s="82" t="s">
        <v>692</v>
      </c>
      <c r="C121" s="82" t="s">
        <v>646</v>
      </c>
      <c r="D121" s="83" t="s">
        <v>566</v>
      </c>
      <c r="E121" s="84" t="s">
        <v>435</v>
      </c>
      <c r="F121" s="84" t="s">
        <v>436</v>
      </c>
      <c r="G121" s="85" t="s">
        <v>437</v>
      </c>
      <c r="H121" s="85" t="s">
        <v>437</v>
      </c>
      <c r="I121" s="82" t="s">
        <v>431</v>
      </c>
      <c r="J121" s="86" t="s">
        <v>438</v>
      </c>
    </row>
    <row r="122" spans="1:10" x14ac:dyDescent="0.2">
      <c r="A122" s="82" t="s">
        <v>693</v>
      </c>
      <c r="B122" s="82" t="s">
        <v>694</v>
      </c>
      <c r="C122" s="82" t="s">
        <v>646</v>
      </c>
      <c r="D122" s="83" t="s">
        <v>566</v>
      </c>
      <c r="E122" s="84" t="s">
        <v>568</v>
      </c>
      <c r="F122" s="84" t="s">
        <v>436</v>
      </c>
      <c r="G122" s="85" t="s">
        <v>437</v>
      </c>
      <c r="H122" s="85" t="s">
        <v>437</v>
      </c>
      <c r="I122" s="82" t="s">
        <v>431</v>
      </c>
      <c r="J122" s="86" t="s">
        <v>438</v>
      </c>
    </row>
    <row r="123" spans="1:10" x14ac:dyDescent="0.2">
      <c r="A123" s="82" t="s">
        <v>695</v>
      </c>
      <c r="B123" s="82" t="s">
        <v>696</v>
      </c>
      <c r="C123" s="82" t="s">
        <v>646</v>
      </c>
      <c r="D123" s="83" t="s">
        <v>566</v>
      </c>
      <c r="E123" s="84" t="s">
        <v>553</v>
      </c>
      <c r="F123" s="84" t="s">
        <v>436</v>
      </c>
      <c r="G123" s="85" t="s">
        <v>437</v>
      </c>
      <c r="H123" s="85" t="s">
        <v>437</v>
      </c>
      <c r="I123" s="82" t="s">
        <v>431</v>
      </c>
      <c r="J123" s="86" t="s">
        <v>438</v>
      </c>
    </row>
    <row r="124" spans="1:10" x14ac:dyDescent="0.2">
      <c r="A124" s="82" t="s">
        <v>697</v>
      </c>
      <c r="B124" s="82" t="s">
        <v>698</v>
      </c>
      <c r="C124" s="82" t="s">
        <v>646</v>
      </c>
      <c r="D124" s="83" t="s">
        <v>566</v>
      </c>
      <c r="E124" s="84" t="s">
        <v>613</v>
      </c>
      <c r="F124" s="84" t="s">
        <v>436</v>
      </c>
      <c r="G124" s="85" t="s">
        <v>437</v>
      </c>
      <c r="H124" s="85" t="s">
        <v>437</v>
      </c>
      <c r="I124" s="82" t="s">
        <v>431</v>
      </c>
      <c r="J124" s="86" t="s">
        <v>438</v>
      </c>
    </row>
    <row r="125" spans="1:10" x14ac:dyDescent="0.2">
      <c r="A125" s="82" t="s">
        <v>699</v>
      </c>
      <c r="B125" s="82" t="s">
        <v>700</v>
      </c>
      <c r="C125" s="82" t="s">
        <v>646</v>
      </c>
      <c r="D125" s="83" t="s">
        <v>566</v>
      </c>
      <c r="E125" s="84" t="s">
        <v>573</v>
      </c>
      <c r="F125" s="84" t="s">
        <v>436</v>
      </c>
      <c r="G125" s="85" t="s">
        <v>437</v>
      </c>
      <c r="H125" s="85" t="s">
        <v>437</v>
      </c>
      <c r="I125" s="82" t="s">
        <v>431</v>
      </c>
      <c r="J125" s="86" t="s">
        <v>438</v>
      </c>
    </row>
    <row r="126" spans="1:10" x14ac:dyDescent="0.2">
      <c r="A126" s="82" t="s">
        <v>701</v>
      </c>
      <c r="B126" s="82" t="s">
        <v>702</v>
      </c>
      <c r="C126" s="82" t="s">
        <v>646</v>
      </c>
      <c r="D126" s="83" t="s">
        <v>566</v>
      </c>
      <c r="E126" s="84" t="s">
        <v>571</v>
      </c>
      <c r="F126" s="84" t="s">
        <v>436</v>
      </c>
      <c r="G126" s="85" t="s">
        <v>437</v>
      </c>
      <c r="H126" s="85" t="s">
        <v>437</v>
      </c>
      <c r="I126" s="82" t="s">
        <v>431</v>
      </c>
      <c r="J126" s="86" t="s">
        <v>438</v>
      </c>
    </row>
    <row r="127" spans="1:10" x14ac:dyDescent="0.2">
      <c r="A127" s="82" t="s">
        <v>703</v>
      </c>
      <c r="B127" s="82" t="s">
        <v>704</v>
      </c>
      <c r="C127" s="82" t="s">
        <v>646</v>
      </c>
      <c r="D127" s="83" t="s">
        <v>566</v>
      </c>
      <c r="E127" s="84" t="s">
        <v>571</v>
      </c>
      <c r="F127" s="84" t="s">
        <v>436</v>
      </c>
      <c r="G127" s="85" t="s">
        <v>437</v>
      </c>
      <c r="H127" s="85" t="s">
        <v>437</v>
      </c>
      <c r="I127" s="82" t="s">
        <v>431</v>
      </c>
      <c r="J127" s="86" t="s">
        <v>438</v>
      </c>
    </row>
    <row r="128" spans="1:10" x14ac:dyDescent="0.2">
      <c r="A128" s="82" t="s">
        <v>705</v>
      </c>
      <c r="B128" s="82" t="s">
        <v>706</v>
      </c>
      <c r="C128" s="82" t="s">
        <v>646</v>
      </c>
      <c r="D128" s="83" t="s">
        <v>566</v>
      </c>
      <c r="E128" s="84" t="s">
        <v>578</v>
      </c>
      <c r="F128" s="84" t="s">
        <v>436</v>
      </c>
      <c r="G128" s="85" t="s">
        <v>437</v>
      </c>
      <c r="H128" s="85" t="s">
        <v>437</v>
      </c>
      <c r="I128" s="82" t="s">
        <v>431</v>
      </c>
      <c r="J128" s="86" t="s">
        <v>438</v>
      </c>
    </row>
    <row r="129" spans="1:10" x14ac:dyDescent="0.2">
      <c r="A129" s="82" t="s">
        <v>707</v>
      </c>
      <c r="B129" s="82" t="s">
        <v>708</v>
      </c>
      <c r="C129" s="82" t="s">
        <v>646</v>
      </c>
      <c r="D129" s="83" t="s">
        <v>566</v>
      </c>
      <c r="E129" s="84" t="s">
        <v>559</v>
      </c>
      <c r="F129" s="84" t="s">
        <v>436</v>
      </c>
      <c r="G129" s="85" t="s">
        <v>437</v>
      </c>
      <c r="H129" s="85" t="s">
        <v>437</v>
      </c>
      <c r="I129" s="82" t="s">
        <v>431</v>
      </c>
      <c r="J129" s="86" t="s">
        <v>438</v>
      </c>
    </row>
    <row r="130" spans="1:10" x14ac:dyDescent="0.2">
      <c r="A130" s="82" t="s">
        <v>709</v>
      </c>
      <c r="B130" s="82" t="s">
        <v>710</v>
      </c>
      <c r="C130" s="82" t="s">
        <v>646</v>
      </c>
      <c r="D130" s="83" t="s">
        <v>566</v>
      </c>
      <c r="E130" s="84" t="s">
        <v>578</v>
      </c>
      <c r="F130" s="84" t="s">
        <v>436</v>
      </c>
      <c r="G130" s="85" t="s">
        <v>437</v>
      </c>
      <c r="H130" s="85" t="s">
        <v>437</v>
      </c>
      <c r="I130" s="82" t="s">
        <v>431</v>
      </c>
      <c r="J130" s="86" t="s">
        <v>438</v>
      </c>
    </row>
    <row r="131" spans="1:10" x14ac:dyDescent="0.2">
      <c r="A131" s="82" t="s">
        <v>711</v>
      </c>
      <c r="B131" s="82" t="s">
        <v>712</v>
      </c>
      <c r="C131" s="82" t="s">
        <v>646</v>
      </c>
      <c r="D131" s="83" t="s">
        <v>566</v>
      </c>
      <c r="E131" s="84" t="s">
        <v>713</v>
      </c>
      <c r="F131" s="84" t="s">
        <v>436</v>
      </c>
      <c r="G131" s="85" t="s">
        <v>437</v>
      </c>
      <c r="H131" s="85" t="s">
        <v>437</v>
      </c>
      <c r="I131" s="82" t="s">
        <v>431</v>
      </c>
      <c r="J131" s="86" t="s">
        <v>438</v>
      </c>
    </row>
    <row r="132" spans="1:10" x14ac:dyDescent="0.2">
      <c r="A132" s="82" t="s">
        <v>714</v>
      </c>
      <c r="B132" s="82" t="s">
        <v>715</v>
      </c>
      <c r="C132" s="82" t="s">
        <v>646</v>
      </c>
      <c r="D132" s="83" t="s">
        <v>566</v>
      </c>
      <c r="E132" s="84" t="s">
        <v>639</v>
      </c>
      <c r="F132" s="84" t="s">
        <v>436</v>
      </c>
      <c r="G132" s="85" t="s">
        <v>437</v>
      </c>
      <c r="H132" s="85" t="s">
        <v>437</v>
      </c>
      <c r="I132" s="82" t="s">
        <v>431</v>
      </c>
      <c r="J132" s="86" t="s">
        <v>438</v>
      </c>
    </row>
    <row r="133" spans="1:10" x14ac:dyDescent="0.2">
      <c r="A133" s="82" t="s">
        <v>716</v>
      </c>
      <c r="B133" s="82" t="s">
        <v>717</v>
      </c>
      <c r="C133" s="82" t="s">
        <v>646</v>
      </c>
      <c r="D133" s="83" t="s">
        <v>566</v>
      </c>
      <c r="E133" s="84" t="s">
        <v>453</v>
      </c>
      <c r="F133" s="84" t="s">
        <v>436</v>
      </c>
      <c r="G133" s="85" t="s">
        <v>437</v>
      </c>
      <c r="H133" s="85" t="s">
        <v>437</v>
      </c>
      <c r="I133" s="82" t="s">
        <v>431</v>
      </c>
      <c r="J133" s="86" t="s">
        <v>438</v>
      </c>
    </row>
    <row r="134" spans="1:10" x14ac:dyDescent="0.2">
      <c r="A134" s="82" t="s">
        <v>718</v>
      </c>
      <c r="B134" s="82" t="s">
        <v>719</v>
      </c>
      <c r="C134" s="82" t="s">
        <v>646</v>
      </c>
      <c r="D134" s="83" t="s">
        <v>566</v>
      </c>
      <c r="E134" s="84" t="s">
        <v>591</v>
      </c>
      <c r="F134" s="84" t="s">
        <v>436</v>
      </c>
      <c r="G134" s="85" t="s">
        <v>437</v>
      </c>
      <c r="H134" s="85" t="s">
        <v>437</v>
      </c>
      <c r="I134" s="82" t="s">
        <v>431</v>
      </c>
      <c r="J134" s="86" t="s">
        <v>438</v>
      </c>
    </row>
    <row r="135" spans="1:10" x14ac:dyDescent="0.2">
      <c r="A135" s="82" t="s">
        <v>720</v>
      </c>
      <c r="B135" s="82" t="s">
        <v>721</v>
      </c>
      <c r="C135" s="82" t="s">
        <v>646</v>
      </c>
      <c r="D135" s="83" t="s">
        <v>566</v>
      </c>
      <c r="E135" s="84" t="s">
        <v>568</v>
      </c>
      <c r="F135" s="84" t="s">
        <v>436</v>
      </c>
      <c r="G135" s="85" t="s">
        <v>437</v>
      </c>
      <c r="H135" s="85" t="s">
        <v>437</v>
      </c>
      <c r="I135" s="82" t="s">
        <v>431</v>
      </c>
      <c r="J135" s="86" t="s">
        <v>438</v>
      </c>
    </row>
    <row r="136" spans="1:10" x14ac:dyDescent="0.2">
      <c r="A136" s="82" t="s">
        <v>722</v>
      </c>
      <c r="B136" s="82" t="s">
        <v>723</v>
      </c>
      <c r="C136" s="82" t="s">
        <v>646</v>
      </c>
      <c r="D136" s="83" t="s">
        <v>566</v>
      </c>
      <c r="E136" s="84" t="s">
        <v>568</v>
      </c>
      <c r="F136" s="84" t="s">
        <v>436</v>
      </c>
      <c r="G136" s="85" t="s">
        <v>437</v>
      </c>
      <c r="H136" s="85" t="s">
        <v>437</v>
      </c>
      <c r="I136" s="82" t="s">
        <v>431</v>
      </c>
      <c r="J136" s="86" t="s">
        <v>438</v>
      </c>
    </row>
    <row r="137" spans="1:10" x14ac:dyDescent="0.2">
      <c r="A137" s="82" t="s">
        <v>724</v>
      </c>
      <c r="B137" s="82" t="s">
        <v>725</v>
      </c>
      <c r="C137" s="82" t="s">
        <v>646</v>
      </c>
      <c r="D137" s="83" t="s">
        <v>434</v>
      </c>
      <c r="E137" s="84" t="s">
        <v>613</v>
      </c>
      <c r="F137" s="84" t="s">
        <v>436</v>
      </c>
      <c r="G137" s="85" t="s">
        <v>437</v>
      </c>
      <c r="H137" s="85" t="s">
        <v>437</v>
      </c>
      <c r="I137" s="82" t="s">
        <v>431</v>
      </c>
      <c r="J137" s="86" t="s">
        <v>438</v>
      </c>
    </row>
    <row r="138" spans="1:10" x14ac:dyDescent="0.2">
      <c r="A138" s="82" t="s">
        <v>726</v>
      </c>
      <c r="B138" s="82" t="s">
        <v>727</v>
      </c>
      <c r="C138" s="82" t="s">
        <v>646</v>
      </c>
      <c r="D138" s="83" t="s">
        <v>434</v>
      </c>
      <c r="E138" s="84" t="s">
        <v>591</v>
      </c>
      <c r="F138" s="84" t="s">
        <v>436</v>
      </c>
      <c r="G138" s="85" t="s">
        <v>437</v>
      </c>
      <c r="H138" s="85" t="s">
        <v>437</v>
      </c>
      <c r="I138" s="82" t="s">
        <v>431</v>
      </c>
      <c r="J138" s="86" t="s">
        <v>438</v>
      </c>
    </row>
    <row r="139" spans="1:10" x14ac:dyDescent="0.2">
      <c r="A139" s="82" t="s">
        <v>728</v>
      </c>
      <c r="B139" s="82" t="s">
        <v>729</v>
      </c>
      <c r="C139" s="82" t="s">
        <v>646</v>
      </c>
      <c r="D139" s="83" t="s">
        <v>434</v>
      </c>
      <c r="E139" s="84" t="s">
        <v>591</v>
      </c>
      <c r="F139" s="84" t="s">
        <v>436</v>
      </c>
      <c r="G139" s="85" t="s">
        <v>437</v>
      </c>
      <c r="H139" s="85" t="s">
        <v>437</v>
      </c>
      <c r="I139" s="82" t="s">
        <v>431</v>
      </c>
      <c r="J139" s="86" t="s">
        <v>438</v>
      </c>
    </row>
    <row r="140" spans="1:10" x14ac:dyDescent="0.2">
      <c r="A140" s="82" t="s">
        <v>730</v>
      </c>
      <c r="B140" s="82" t="s">
        <v>731</v>
      </c>
      <c r="C140" s="82" t="s">
        <v>561</v>
      </c>
      <c r="D140" s="83" t="s">
        <v>434</v>
      </c>
      <c r="E140" s="84" t="s">
        <v>559</v>
      </c>
      <c r="F140" s="84" t="s">
        <v>436</v>
      </c>
      <c r="G140" s="85" t="s">
        <v>437</v>
      </c>
      <c r="H140" s="85" t="s">
        <v>437</v>
      </c>
      <c r="I140" s="82" t="s">
        <v>431</v>
      </c>
      <c r="J140" s="86" t="s">
        <v>438</v>
      </c>
    </row>
    <row r="141" spans="1:10" x14ac:dyDescent="0.2">
      <c r="A141" s="82" t="s">
        <v>732</v>
      </c>
      <c r="B141" s="82" t="s">
        <v>733</v>
      </c>
      <c r="C141" s="82" t="s">
        <v>594</v>
      </c>
      <c r="D141" s="83" t="s">
        <v>434</v>
      </c>
      <c r="E141" s="84" t="s">
        <v>608</v>
      </c>
      <c r="F141" s="84" t="s">
        <v>436</v>
      </c>
      <c r="G141" s="85" t="s">
        <v>437</v>
      </c>
      <c r="H141" s="85" t="s">
        <v>437</v>
      </c>
      <c r="I141" s="82" t="s">
        <v>431</v>
      </c>
      <c r="J141" s="86" t="s">
        <v>438</v>
      </c>
    </row>
    <row r="142" spans="1:10" x14ac:dyDescent="0.2">
      <c r="A142" s="82" t="s">
        <v>734</v>
      </c>
      <c r="B142" s="82" t="s">
        <v>735</v>
      </c>
      <c r="C142" s="82" t="s">
        <v>646</v>
      </c>
      <c r="D142" s="83" t="s">
        <v>434</v>
      </c>
      <c r="E142" s="84" t="s">
        <v>576</v>
      </c>
      <c r="F142" s="84" t="s">
        <v>436</v>
      </c>
      <c r="G142" s="85" t="s">
        <v>437</v>
      </c>
      <c r="H142" s="85" t="s">
        <v>437</v>
      </c>
      <c r="I142" s="82" t="s">
        <v>431</v>
      </c>
      <c r="J142" s="86" t="s">
        <v>438</v>
      </c>
    </row>
    <row r="143" spans="1:10" x14ac:dyDescent="0.2">
      <c r="A143" s="82" t="s">
        <v>736</v>
      </c>
      <c r="B143" s="82" t="s">
        <v>737</v>
      </c>
      <c r="C143" s="82" t="s">
        <v>646</v>
      </c>
      <c r="D143" s="83" t="s">
        <v>566</v>
      </c>
      <c r="E143" s="84" t="s">
        <v>608</v>
      </c>
      <c r="F143" s="84" t="s">
        <v>436</v>
      </c>
      <c r="G143" s="85" t="s">
        <v>437</v>
      </c>
      <c r="H143" s="85" t="s">
        <v>437</v>
      </c>
      <c r="I143" s="82" t="s">
        <v>431</v>
      </c>
      <c r="J143" s="86" t="s">
        <v>438</v>
      </c>
    </row>
    <row r="144" spans="1:10" x14ac:dyDescent="0.2">
      <c r="A144" s="82" t="s">
        <v>738</v>
      </c>
      <c r="B144" s="82" t="s">
        <v>739</v>
      </c>
      <c r="C144" s="82" t="s">
        <v>646</v>
      </c>
      <c r="D144" s="83" t="s">
        <v>566</v>
      </c>
      <c r="E144" s="84" t="s">
        <v>559</v>
      </c>
      <c r="F144" s="84" t="s">
        <v>436</v>
      </c>
      <c r="G144" s="85" t="s">
        <v>437</v>
      </c>
      <c r="H144" s="85" t="s">
        <v>437</v>
      </c>
      <c r="I144" s="82" t="s">
        <v>431</v>
      </c>
      <c r="J144" s="86" t="s">
        <v>438</v>
      </c>
    </row>
    <row r="145" spans="1:10" x14ac:dyDescent="0.2">
      <c r="A145" s="82" t="s">
        <v>740</v>
      </c>
      <c r="B145" s="82" t="s">
        <v>741</v>
      </c>
      <c r="C145" s="82" t="s">
        <v>646</v>
      </c>
      <c r="D145" s="83" t="s">
        <v>434</v>
      </c>
      <c r="E145" s="84" t="s">
        <v>591</v>
      </c>
      <c r="F145" s="84" t="s">
        <v>436</v>
      </c>
      <c r="G145" s="85" t="s">
        <v>437</v>
      </c>
      <c r="H145" s="85" t="s">
        <v>437</v>
      </c>
      <c r="I145" s="82" t="s">
        <v>431</v>
      </c>
      <c r="J145" s="86" t="s">
        <v>438</v>
      </c>
    </row>
    <row r="146" spans="1:10" x14ac:dyDescent="0.2">
      <c r="A146" s="82" t="s">
        <v>742</v>
      </c>
      <c r="B146" s="82" t="s">
        <v>743</v>
      </c>
      <c r="C146" s="82" t="s">
        <v>646</v>
      </c>
      <c r="D146" s="83" t="s">
        <v>606</v>
      </c>
      <c r="E146" s="84" t="s">
        <v>608</v>
      </c>
      <c r="F146" s="84" t="s">
        <v>436</v>
      </c>
      <c r="G146" s="85" t="s">
        <v>437</v>
      </c>
      <c r="H146" s="85" t="s">
        <v>437</v>
      </c>
      <c r="I146" s="82" t="s">
        <v>431</v>
      </c>
      <c r="J146" s="86" t="s">
        <v>438</v>
      </c>
    </row>
    <row r="147" spans="1:10" x14ac:dyDescent="0.2">
      <c r="A147" s="82" t="s">
        <v>744</v>
      </c>
      <c r="B147" s="82" t="s">
        <v>745</v>
      </c>
      <c r="C147" s="82" t="s">
        <v>646</v>
      </c>
      <c r="D147" s="83" t="s">
        <v>434</v>
      </c>
      <c r="E147" s="84" t="s">
        <v>746</v>
      </c>
      <c r="F147" s="84" t="s">
        <v>436</v>
      </c>
      <c r="G147" s="85" t="s">
        <v>437</v>
      </c>
      <c r="H147" s="85" t="s">
        <v>437</v>
      </c>
      <c r="I147" s="82" t="s">
        <v>431</v>
      </c>
      <c r="J147" s="86" t="s">
        <v>438</v>
      </c>
    </row>
    <row r="148" spans="1:10" x14ac:dyDescent="0.2">
      <c r="A148" s="82" t="s">
        <v>747</v>
      </c>
      <c r="B148" s="82" t="s">
        <v>748</v>
      </c>
      <c r="C148" s="82" t="s">
        <v>646</v>
      </c>
      <c r="D148" s="83" t="s">
        <v>449</v>
      </c>
      <c r="E148" s="84" t="s">
        <v>749</v>
      </c>
      <c r="F148" s="84" t="s">
        <v>436</v>
      </c>
      <c r="G148" s="85" t="s">
        <v>437</v>
      </c>
      <c r="H148" s="85" t="s">
        <v>437</v>
      </c>
      <c r="I148" s="82" t="s">
        <v>431</v>
      </c>
      <c r="J148" s="86" t="s">
        <v>438</v>
      </c>
    </row>
    <row r="149" spans="1:10" x14ac:dyDescent="0.2">
      <c r="A149" s="82" t="s">
        <v>750</v>
      </c>
      <c r="B149" s="82" t="s">
        <v>751</v>
      </c>
      <c r="C149" s="82" t="s">
        <v>646</v>
      </c>
      <c r="D149" s="83" t="s">
        <v>434</v>
      </c>
      <c r="E149" s="84" t="s">
        <v>546</v>
      </c>
      <c r="F149" s="84" t="s">
        <v>436</v>
      </c>
      <c r="G149" s="85" t="s">
        <v>437</v>
      </c>
      <c r="H149" s="85" t="s">
        <v>437</v>
      </c>
      <c r="I149" s="82" t="s">
        <v>431</v>
      </c>
      <c r="J149" s="86" t="s">
        <v>438</v>
      </c>
    </row>
    <row r="150" spans="1:10" x14ac:dyDescent="0.2">
      <c r="A150" s="82" t="s">
        <v>752</v>
      </c>
      <c r="B150" s="82" t="s">
        <v>753</v>
      </c>
      <c r="C150" s="82" t="s">
        <v>646</v>
      </c>
      <c r="D150" s="83" t="s">
        <v>434</v>
      </c>
      <c r="E150" s="84" t="s">
        <v>754</v>
      </c>
      <c r="F150" s="84" t="s">
        <v>436</v>
      </c>
      <c r="G150" s="85" t="s">
        <v>437</v>
      </c>
      <c r="H150" s="85" t="s">
        <v>437</v>
      </c>
      <c r="I150" s="82" t="s">
        <v>431</v>
      </c>
      <c r="J150" s="86" t="s">
        <v>438</v>
      </c>
    </row>
    <row r="151" spans="1:10" x14ac:dyDescent="0.2">
      <c r="A151" s="82" t="s">
        <v>755</v>
      </c>
      <c r="B151" s="82" t="s">
        <v>756</v>
      </c>
      <c r="C151" s="82" t="s">
        <v>646</v>
      </c>
      <c r="D151" s="83" t="s">
        <v>449</v>
      </c>
      <c r="E151" s="84" t="s">
        <v>546</v>
      </c>
      <c r="F151" s="84" t="s">
        <v>436</v>
      </c>
      <c r="G151" s="85" t="s">
        <v>437</v>
      </c>
      <c r="H151" s="85" t="s">
        <v>437</v>
      </c>
      <c r="I151" s="82" t="s">
        <v>431</v>
      </c>
      <c r="J151" s="86" t="s">
        <v>438</v>
      </c>
    </row>
    <row r="152" spans="1:10" x14ac:dyDescent="0.2">
      <c r="A152" s="82" t="s">
        <v>757</v>
      </c>
      <c r="B152" s="82" t="s">
        <v>758</v>
      </c>
      <c r="C152" s="82" t="s">
        <v>646</v>
      </c>
      <c r="D152" s="83" t="s">
        <v>449</v>
      </c>
      <c r="E152" s="84" t="s">
        <v>457</v>
      </c>
      <c r="F152" s="84" t="s">
        <v>436</v>
      </c>
      <c r="G152" s="85" t="s">
        <v>437</v>
      </c>
      <c r="H152" s="85" t="s">
        <v>437</v>
      </c>
      <c r="I152" s="82" t="s">
        <v>431</v>
      </c>
      <c r="J152" s="86" t="s">
        <v>438</v>
      </c>
    </row>
    <row r="153" spans="1:10" x14ac:dyDescent="0.2">
      <c r="A153" s="82" t="s">
        <v>759</v>
      </c>
      <c r="B153" s="82" t="s">
        <v>760</v>
      </c>
      <c r="C153" s="82" t="s">
        <v>646</v>
      </c>
      <c r="D153" s="83" t="s">
        <v>449</v>
      </c>
      <c r="E153" s="84" t="s">
        <v>457</v>
      </c>
      <c r="F153" s="84" t="s">
        <v>436</v>
      </c>
      <c r="G153" s="85" t="s">
        <v>437</v>
      </c>
      <c r="H153" s="85" t="s">
        <v>437</v>
      </c>
      <c r="I153" s="82" t="s">
        <v>431</v>
      </c>
      <c r="J153" s="86" t="s">
        <v>438</v>
      </c>
    </row>
    <row r="154" spans="1:10" x14ac:dyDescent="0.2">
      <c r="A154" s="82" t="s">
        <v>761</v>
      </c>
      <c r="B154" s="82" t="s">
        <v>762</v>
      </c>
      <c r="C154" s="82" t="s">
        <v>646</v>
      </c>
      <c r="D154" s="83" t="s">
        <v>449</v>
      </c>
      <c r="E154" s="84" t="s">
        <v>457</v>
      </c>
      <c r="F154" s="84" t="s">
        <v>436</v>
      </c>
      <c r="G154" s="85" t="s">
        <v>437</v>
      </c>
      <c r="H154" s="85" t="s">
        <v>437</v>
      </c>
      <c r="I154" s="82" t="s">
        <v>431</v>
      </c>
      <c r="J154" s="86" t="s">
        <v>438</v>
      </c>
    </row>
    <row r="155" spans="1:10" x14ac:dyDescent="0.2">
      <c r="A155" s="82" t="s">
        <v>763</v>
      </c>
      <c r="B155" s="82" t="s">
        <v>764</v>
      </c>
      <c r="C155" s="82" t="s">
        <v>646</v>
      </c>
      <c r="D155" s="83" t="s">
        <v>606</v>
      </c>
      <c r="E155" s="84" t="s">
        <v>553</v>
      </c>
      <c r="F155" s="84" t="s">
        <v>436</v>
      </c>
      <c r="G155" s="85" t="s">
        <v>437</v>
      </c>
      <c r="H155" s="85" t="s">
        <v>437</v>
      </c>
      <c r="I155" s="82" t="s">
        <v>431</v>
      </c>
      <c r="J155" s="86" t="s">
        <v>438</v>
      </c>
    </row>
    <row r="156" spans="1:10" x14ac:dyDescent="0.2">
      <c r="A156" s="82" t="s">
        <v>765</v>
      </c>
      <c r="B156" s="82" t="s">
        <v>766</v>
      </c>
      <c r="C156" s="82" t="s">
        <v>646</v>
      </c>
      <c r="D156" s="83" t="s">
        <v>434</v>
      </c>
      <c r="E156" s="84" t="s">
        <v>568</v>
      </c>
      <c r="F156" s="84" t="s">
        <v>436</v>
      </c>
      <c r="G156" s="85" t="s">
        <v>437</v>
      </c>
      <c r="H156" s="85" t="s">
        <v>437</v>
      </c>
      <c r="I156" s="82" t="s">
        <v>431</v>
      </c>
      <c r="J156" s="86" t="s">
        <v>438</v>
      </c>
    </row>
    <row r="157" spans="1:10" x14ac:dyDescent="0.2">
      <c r="A157" s="82" t="s">
        <v>767</v>
      </c>
      <c r="B157" s="82" t="s">
        <v>768</v>
      </c>
      <c r="C157" s="82" t="s">
        <v>646</v>
      </c>
      <c r="D157" s="83" t="s">
        <v>606</v>
      </c>
      <c r="E157" s="84" t="s">
        <v>568</v>
      </c>
      <c r="F157" s="84" t="s">
        <v>436</v>
      </c>
      <c r="G157" s="85" t="s">
        <v>437</v>
      </c>
      <c r="H157" s="85" t="s">
        <v>437</v>
      </c>
      <c r="I157" s="82" t="s">
        <v>431</v>
      </c>
      <c r="J157" s="86" t="s">
        <v>438</v>
      </c>
    </row>
    <row r="158" spans="1:10" x14ac:dyDescent="0.2">
      <c r="A158" s="82" t="s">
        <v>769</v>
      </c>
      <c r="B158" s="82" t="s">
        <v>770</v>
      </c>
      <c r="C158" s="82" t="s">
        <v>646</v>
      </c>
      <c r="D158" s="83" t="s">
        <v>606</v>
      </c>
      <c r="E158" s="84" t="s">
        <v>771</v>
      </c>
      <c r="F158" s="84" t="s">
        <v>436</v>
      </c>
      <c r="G158" s="85" t="s">
        <v>437</v>
      </c>
      <c r="H158" s="85" t="s">
        <v>437</v>
      </c>
      <c r="I158" s="82" t="s">
        <v>431</v>
      </c>
      <c r="J158" s="86" t="s">
        <v>438</v>
      </c>
    </row>
    <row r="159" spans="1:10" x14ac:dyDescent="0.2">
      <c r="A159" s="82" t="s">
        <v>772</v>
      </c>
      <c r="B159" s="82" t="s">
        <v>773</v>
      </c>
      <c r="C159" s="82" t="s">
        <v>646</v>
      </c>
      <c r="D159" s="83" t="s">
        <v>566</v>
      </c>
      <c r="E159" s="84" t="s">
        <v>774</v>
      </c>
      <c r="F159" s="84" t="s">
        <v>436</v>
      </c>
      <c r="G159" s="85" t="s">
        <v>437</v>
      </c>
      <c r="H159" s="85" t="s">
        <v>437</v>
      </c>
      <c r="I159" s="82" t="s">
        <v>431</v>
      </c>
      <c r="J159" s="86" t="s">
        <v>438</v>
      </c>
    </row>
    <row r="160" spans="1:10" x14ac:dyDescent="0.2">
      <c r="A160" s="82" t="s">
        <v>775</v>
      </c>
      <c r="B160" s="82" t="s">
        <v>776</v>
      </c>
      <c r="C160" s="82" t="s">
        <v>646</v>
      </c>
      <c r="D160" s="83" t="s">
        <v>566</v>
      </c>
      <c r="E160" s="84" t="s">
        <v>627</v>
      </c>
      <c r="F160" s="84" t="s">
        <v>436</v>
      </c>
      <c r="G160" s="85" t="s">
        <v>437</v>
      </c>
      <c r="H160" s="85" t="s">
        <v>437</v>
      </c>
      <c r="I160" s="82" t="s">
        <v>431</v>
      </c>
      <c r="J160" s="86" t="s">
        <v>438</v>
      </c>
    </row>
    <row r="161" spans="1:10" x14ac:dyDescent="0.2">
      <c r="A161" s="82" t="s">
        <v>777</v>
      </c>
      <c r="B161" s="82" t="s">
        <v>778</v>
      </c>
      <c r="C161" s="82" t="s">
        <v>646</v>
      </c>
      <c r="D161" s="83" t="s">
        <v>566</v>
      </c>
      <c r="E161" s="84" t="s">
        <v>774</v>
      </c>
      <c r="F161" s="84" t="s">
        <v>436</v>
      </c>
      <c r="G161" s="85" t="s">
        <v>437</v>
      </c>
      <c r="H161" s="85" t="s">
        <v>437</v>
      </c>
      <c r="I161" s="82" t="s">
        <v>431</v>
      </c>
      <c r="J161" s="86" t="s">
        <v>438</v>
      </c>
    </row>
    <row r="162" spans="1:10" x14ac:dyDescent="0.2">
      <c r="A162" s="82" t="s">
        <v>779</v>
      </c>
      <c r="B162" s="82" t="s">
        <v>780</v>
      </c>
      <c r="C162" s="82" t="s">
        <v>646</v>
      </c>
      <c r="D162" s="83" t="s">
        <v>587</v>
      </c>
      <c r="E162" s="84" t="s">
        <v>559</v>
      </c>
      <c r="F162" s="84" t="s">
        <v>436</v>
      </c>
      <c r="G162" s="85" t="s">
        <v>437</v>
      </c>
      <c r="H162" s="85" t="s">
        <v>437</v>
      </c>
      <c r="I162" s="82" t="s">
        <v>431</v>
      </c>
      <c r="J162" s="86" t="s">
        <v>438</v>
      </c>
    </row>
    <row r="163" spans="1:10" x14ac:dyDescent="0.2">
      <c r="A163" s="82" t="s">
        <v>781</v>
      </c>
      <c r="B163" s="82" t="s">
        <v>782</v>
      </c>
      <c r="C163" s="82" t="s">
        <v>646</v>
      </c>
      <c r="D163" s="83" t="s">
        <v>434</v>
      </c>
      <c r="E163" s="84" t="s">
        <v>435</v>
      </c>
      <c r="F163" s="84" t="s">
        <v>436</v>
      </c>
      <c r="G163" s="85" t="s">
        <v>437</v>
      </c>
      <c r="H163" s="85" t="s">
        <v>437</v>
      </c>
      <c r="I163" s="82" t="s">
        <v>431</v>
      </c>
      <c r="J163" s="86" t="s">
        <v>438</v>
      </c>
    </row>
    <row r="164" spans="1:10" x14ac:dyDescent="0.2">
      <c r="A164" s="82" t="s">
        <v>783</v>
      </c>
      <c r="B164" s="82" t="s">
        <v>784</v>
      </c>
      <c r="C164" s="82" t="s">
        <v>646</v>
      </c>
      <c r="D164" s="83" t="s">
        <v>434</v>
      </c>
      <c r="E164" s="84" t="s">
        <v>453</v>
      </c>
      <c r="F164" s="84" t="s">
        <v>436</v>
      </c>
      <c r="G164" s="85" t="s">
        <v>437</v>
      </c>
      <c r="H164" s="85" t="s">
        <v>437</v>
      </c>
      <c r="I164" s="82" t="s">
        <v>431</v>
      </c>
      <c r="J164" s="86" t="s">
        <v>438</v>
      </c>
    </row>
    <row r="165" spans="1:10" x14ac:dyDescent="0.2">
      <c r="A165" s="82" t="s">
        <v>785</v>
      </c>
      <c r="B165" s="82" t="s">
        <v>786</v>
      </c>
      <c r="C165" s="82" t="s">
        <v>646</v>
      </c>
      <c r="D165" s="83" t="s">
        <v>606</v>
      </c>
      <c r="E165" s="84" t="s">
        <v>453</v>
      </c>
      <c r="F165" s="84" t="s">
        <v>436</v>
      </c>
      <c r="G165" s="85" t="s">
        <v>437</v>
      </c>
      <c r="H165" s="85" t="s">
        <v>437</v>
      </c>
      <c r="I165" s="82" t="s">
        <v>431</v>
      </c>
      <c r="J165" s="86" t="s">
        <v>438</v>
      </c>
    </row>
    <row r="166" spans="1:10" x14ac:dyDescent="0.2">
      <c r="A166" s="82" t="s">
        <v>787</v>
      </c>
      <c r="B166" s="82" t="s">
        <v>788</v>
      </c>
      <c r="C166" s="82" t="s">
        <v>646</v>
      </c>
      <c r="D166" s="83" t="s">
        <v>618</v>
      </c>
      <c r="E166" s="84" t="s">
        <v>608</v>
      </c>
      <c r="F166" s="84" t="s">
        <v>436</v>
      </c>
      <c r="G166" s="85" t="s">
        <v>437</v>
      </c>
      <c r="H166" s="85" t="s">
        <v>437</v>
      </c>
      <c r="I166" s="82" t="s">
        <v>431</v>
      </c>
      <c r="J166" s="86" t="s">
        <v>438</v>
      </c>
    </row>
    <row r="167" spans="1:10" x14ac:dyDescent="0.2">
      <c r="A167" s="82" t="s">
        <v>789</v>
      </c>
      <c r="B167" s="82" t="s">
        <v>790</v>
      </c>
      <c r="C167" s="82" t="s">
        <v>646</v>
      </c>
      <c r="D167" s="83" t="s">
        <v>566</v>
      </c>
      <c r="E167" s="84" t="s">
        <v>791</v>
      </c>
      <c r="F167" s="84" t="s">
        <v>436</v>
      </c>
      <c r="G167" s="85" t="s">
        <v>437</v>
      </c>
      <c r="H167" s="85" t="s">
        <v>437</v>
      </c>
      <c r="I167" s="82" t="s">
        <v>431</v>
      </c>
      <c r="J167" s="86" t="s">
        <v>438</v>
      </c>
    </row>
    <row r="168" spans="1:10" x14ac:dyDescent="0.2">
      <c r="A168" s="82" t="s">
        <v>792</v>
      </c>
      <c r="B168" s="82" t="s">
        <v>793</v>
      </c>
      <c r="C168" s="82" t="s">
        <v>646</v>
      </c>
      <c r="D168" s="83" t="s">
        <v>566</v>
      </c>
      <c r="E168" s="84" t="s">
        <v>546</v>
      </c>
      <c r="F168" s="84" t="s">
        <v>436</v>
      </c>
      <c r="G168" s="85" t="s">
        <v>437</v>
      </c>
      <c r="H168" s="85" t="s">
        <v>437</v>
      </c>
      <c r="I168" s="82" t="s">
        <v>431</v>
      </c>
      <c r="J168" s="86" t="s">
        <v>438</v>
      </c>
    </row>
    <row r="169" spans="1:10" x14ac:dyDescent="0.2">
      <c r="A169" s="82" t="s">
        <v>794</v>
      </c>
      <c r="B169" s="82" t="s">
        <v>795</v>
      </c>
      <c r="C169" s="82" t="s">
        <v>646</v>
      </c>
      <c r="D169" s="83" t="s">
        <v>618</v>
      </c>
      <c r="E169" s="84" t="s">
        <v>796</v>
      </c>
      <c r="F169" s="84" t="s">
        <v>436</v>
      </c>
      <c r="G169" s="85" t="s">
        <v>437</v>
      </c>
      <c r="H169" s="85" t="s">
        <v>437</v>
      </c>
      <c r="I169" s="82" t="s">
        <v>431</v>
      </c>
      <c r="J169" s="86" t="s">
        <v>438</v>
      </c>
    </row>
    <row r="170" spans="1:10" x14ac:dyDescent="0.2">
      <c r="A170" s="82" t="s">
        <v>797</v>
      </c>
      <c r="B170" s="82" t="s">
        <v>798</v>
      </c>
      <c r="C170" s="82" t="s">
        <v>646</v>
      </c>
      <c r="D170" s="83" t="s">
        <v>566</v>
      </c>
      <c r="E170" s="84" t="s">
        <v>591</v>
      </c>
      <c r="F170" s="84" t="s">
        <v>436</v>
      </c>
      <c r="G170" s="85" t="s">
        <v>437</v>
      </c>
      <c r="H170" s="85" t="s">
        <v>437</v>
      </c>
      <c r="I170" s="82" t="s">
        <v>431</v>
      </c>
      <c r="J170" s="86" t="s">
        <v>438</v>
      </c>
    </row>
    <row r="171" spans="1:10" x14ac:dyDescent="0.2">
      <c r="A171" s="82" t="s">
        <v>799</v>
      </c>
      <c r="B171" s="82" t="s">
        <v>800</v>
      </c>
      <c r="C171" s="82" t="s">
        <v>646</v>
      </c>
      <c r="D171" s="83" t="s">
        <v>618</v>
      </c>
      <c r="E171" s="84" t="s">
        <v>613</v>
      </c>
      <c r="F171" s="84" t="s">
        <v>436</v>
      </c>
      <c r="G171" s="85" t="s">
        <v>437</v>
      </c>
      <c r="H171" s="85" t="s">
        <v>437</v>
      </c>
      <c r="I171" s="82" t="s">
        <v>431</v>
      </c>
      <c r="J171" s="86" t="s">
        <v>438</v>
      </c>
    </row>
    <row r="172" spans="1:10" x14ac:dyDescent="0.2">
      <c r="A172" s="82" t="s">
        <v>801</v>
      </c>
      <c r="B172" s="82" t="s">
        <v>802</v>
      </c>
      <c r="C172" s="82" t="s">
        <v>646</v>
      </c>
      <c r="D172" s="83" t="s">
        <v>618</v>
      </c>
      <c r="E172" s="84" t="s">
        <v>553</v>
      </c>
      <c r="F172" s="84" t="s">
        <v>436</v>
      </c>
      <c r="G172" s="85" t="s">
        <v>437</v>
      </c>
      <c r="H172" s="85" t="s">
        <v>437</v>
      </c>
      <c r="I172" s="82" t="s">
        <v>431</v>
      </c>
      <c r="J172" s="86" t="s">
        <v>438</v>
      </c>
    </row>
    <row r="173" spans="1:10" x14ac:dyDescent="0.2">
      <c r="A173" s="82" t="s">
        <v>803</v>
      </c>
      <c r="B173" s="82" t="s">
        <v>804</v>
      </c>
      <c r="C173" s="82" t="s">
        <v>646</v>
      </c>
      <c r="D173" s="83" t="s">
        <v>805</v>
      </c>
      <c r="E173" s="84" t="s">
        <v>453</v>
      </c>
      <c r="F173" s="84" t="s">
        <v>436</v>
      </c>
      <c r="G173" s="85" t="s">
        <v>437</v>
      </c>
      <c r="H173" s="85" t="s">
        <v>437</v>
      </c>
      <c r="I173" s="82" t="s">
        <v>431</v>
      </c>
      <c r="J173" s="86" t="s">
        <v>438</v>
      </c>
    </row>
    <row r="174" spans="1:10" x14ac:dyDescent="0.2">
      <c r="A174" s="82" t="s">
        <v>806</v>
      </c>
      <c r="B174" s="82" t="s">
        <v>807</v>
      </c>
      <c r="C174" s="82" t="s">
        <v>646</v>
      </c>
      <c r="D174" s="83" t="s">
        <v>566</v>
      </c>
      <c r="E174" s="84" t="s">
        <v>546</v>
      </c>
      <c r="F174" s="84" t="s">
        <v>436</v>
      </c>
      <c r="G174" s="85" t="s">
        <v>437</v>
      </c>
      <c r="H174" s="85" t="s">
        <v>437</v>
      </c>
      <c r="I174" s="82" t="s">
        <v>431</v>
      </c>
      <c r="J174" s="86" t="s">
        <v>438</v>
      </c>
    </row>
    <row r="175" spans="1:10" x14ac:dyDescent="0.2">
      <c r="A175" s="82" t="s">
        <v>808</v>
      </c>
      <c r="B175" s="82" t="s">
        <v>809</v>
      </c>
      <c r="C175" s="82" t="s">
        <v>646</v>
      </c>
      <c r="D175" s="83" t="s">
        <v>606</v>
      </c>
      <c r="E175" s="84" t="s">
        <v>639</v>
      </c>
      <c r="F175" s="84" t="s">
        <v>436</v>
      </c>
      <c r="G175" s="85" t="s">
        <v>437</v>
      </c>
      <c r="H175" s="85" t="s">
        <v>437</v>
      </c>
      <c r="I175" s="82" t="s">
        <v>431</v>
      </c>
      <c r="J175" s="86" t="s">
        <v>438</v>
      </c>
    </row>
    <row r="176" spans="1:10" x14ac:dyDescent="0.2">
      <c r="A176" s="82" t="s">
        <v>810</v>
      </c>
      <c r="B176" s="82" t="s">
        <v>811</v>
      </c>
      <c r="C176" s="82" t="s">
        <v>646</v>
      </c>
      <c r="D176" s="83" t="s">
        <v>566</v>
      </c>
      <c r="E176" s="84" t="s">
        <v>796</v>
      </c>
      <c r="F176" s="84" t="s">
        <v>436</v>
      </c>
      <c r="G176" s="85" t="s">
        <v>437</v>
      </c>
      <c r="H176" s="85" t="s">
        <v>437</v>
      </c>
      <c r="I176" s="82" t="s">
        <v>431</v>
      </c>
      <c r="J176" s="86" t="s">
        <v>438</v>
      </c>
    </row>
    <row r="177" spans="1:10" x14ac:dyDescent="0.2">
      <c r="A177" s="82" t="s">
        <v>812</v>
      </c>
      <c r="B177" s="82" t="s">
        <v>813</v>
      </c>
      <c r="C177" s="82" t="s">
        <v>646</v>
      </c>
      <c r="D177" s="83" t="s">
        <v>566</v>
      </c>
      <c r="E177" s="84" t="s">
        <v>591</v>
      </c>
      <c r="F177" s="84" t="s">
        <v>436</v>
      </c>
      <c r="G177" s="85" t="s">
        <v>437</v>
      </c>
      <c r="H177" s="85" t="s">
        <v>437</v>
      </c>
      <c r="I177" s="82" t="s">
        <v>431</v>
      </c>
      <c r="J177" s="86" t="s">
        <v>438</v>
      </c>
    </row>
    <row r="178" spans="1:10" x14ac:dyDescent="0.2">
      <c r="A178" s="82" t="s">
        <v>814</v>
      </c>
      <c r="B178" s="82" t="s">
        <v>815</v>
      </c>
      <c r="C178" s="82" t="s">
        <v>646</v>
      </c>
      <c r="D178" s="83" t="s">
        <v>566</v>
      </c>
      <c r="E178" s="84" t="s">
        <v>613</v>
      </c>
      <c r="F178" s="84" t="s">
        <v>436</v>
      </c>
      <c r="G178" s="85" t="s">
        <v>437</v>
      </c>
      <c r="H178" s="85" t="s">
        <v>437</v>
      </c>
      <c r="I178" s="82" t="s">
        <v>431</v>
      </c>
      <c r="J178" s="86" t="s">
        <v>438</v>
      </c>
    </row>
    <row r="179" spans="1:10" x14ac:dyDescent="0.2">
      <c r="A179" s="82" t="s">
        <v>816</v>
      </c>
      <c r="B179" s="82" t="s">
        <v>817</v>
      </c>
      <c r="C179" s="82" t="s">
        <v>646</v>
      </c>
      <c r="D179" s="83" t="s">
        <v>566</v>
      </c>
      <c r="E179" s="84" t="s">
        <v>453</v>
      </c>
      <c r="F179" s="84" t="s">
        <v>436</v>
      </c>
      <c r="G179" s="85" t="s">
        <v>437</v>
      </c>
      <c r="H179" s="85" t="s">
        <v>437</v>
      </c>
      <c r="I179" s="82" t="s">
        <v>431</v>
      </c>
      <c r="J179" s="86" t="s">
        <v>438</v>
      </c>
    </row>
    <row r="180" spans="1:10" x14ac:dyDescent="0.2">
      <c r="A180" s="82" t="s">
        <v>818</v>
      </c>
      <c r="B180" s="82" t="s">
        <v>819</v>
      </c>
      <c r="C180" s="82" t="s">
        <v>646</v>
      </c>
      <c r="D180" s="83" t="s">
        <v>606</v>
      </c>
      <c r="E180" s="84" t="s">
        <v>559</v>
      </c>
      <c r="F180" s="84" t="s">
        <v>436</v>
      </c>
      <c r="G180" s="85" t="s">
        <v>437</v>
      </c>
      <c r="H180" s="85" t="s">
        <v>437</v>
      </c>
      <c r="I180" s="82" t="s">
        <v>431</v>
      </c>
      <c r="J180" s="86" t="s">
        <v>438</v>
      </c>
    </row>
    <row r="181" spans="1:10" x14ac:dyDescent="0.2">
      <c r="A181" s="82" t="s">
        <v>820</v>
      </c>
      <c r="B181" s="82" t="s">
        <v>821</v>
      </c>
      <c r="C181" s="82" t="s">
        <v>646</v>
      </c>
      <c r="D181" s="83" t="s">
        <v>606</v>
      </c>
      <c r="E181" s="84" t="s">
        <v>559</v>
      </c>
      <c r="F181" s="84" t="s">
        <v>436</v>
      </c>
      <c r="G181" s="85" t="s">
        <v>437</v>
      </c>
      <c r="H181" s="85" t="s">
        <v>437</v>
      </c>
      <c r="I181" s="82" t="s">
        <v>431</v>
      </c>
      <c r="J181" s="86" t="s">
        <v>438</v>
      </c>
    </row>
    <row r="182" spans="1:10" x14ac:dyDescent="0.2">
      <c r="A182" s="82" t="s">
        <v>822</v>
      </c>
      <c r="B182" s="82" t="s">
        <v>823</v>
      </c>
      <c r="C182" s="82" t="s">
        <v>646</v>
      </c>
      <c r="D182" s="83" t="s">
        <v>606</v>
      </c>
      <c r="E182" s="84" t="s">
        <v>559</v>
      </c>
      <c r="F182" s="84" t="s">
        <v>436</v>
      </c>
      <c r="G182" s="85" t="s">
        <v>437</v>
      </c>
      <c r="H182" s="85" t="s">
        <v>437</v>
      </c>
      <c r="I182" s="82" t="s">
        <v>431</v>
      </c>
      <c r="J182" s="86" t="s">
        <v>438</v>
      </c>
    </row>
    <row r="183" spans="1:10" x14ac:dyDescent="0.2">
      <c r="A183" s="82" t="s">
        <v>824</v>
      </c>
      <c r="B183" s="82" t="s">
        <v>825</v>
      </c>
      <c r="C183" s="82" t="s">
        <v>646</v>
      </c>
      <c r="D183" s="83" t="s">
        <v>606</v>
      </c>
      <c r="E183" s="84" t="s">
        <v>559</v>
      </c>
      <c r="F183" s="84" t="s">
        <v>436</v>
      </c>
      <c r="G183" s="85" t="s">
        <v>437</v>
      </c>
      <c r="H183" s="85" t="s">
        <v>437</v>
      </c>
      <c r="I183" s="82" t="s">
        <v>431</v>
      </c>
      <c r="J183" s="86" t="s">
        <v>438</v>
      </c>
    </row>
    <row r="184" spans="1:10" x14ac:dyDescent="0.2">
      <c r="A184" s="82" t="s">
        <v>826</v>
      </c>
      <c r="B184" s="82" t="s">
        <v>827</v>
      </c>
      <c r="C184" s="82" t="s">
        <v>646</v>
      </c>
      <c r="D184" s="83" t="s">
        <v>606</v>
      </c>
      <c r="E184" s="84" t="s">
        <v>559</v>
      </c>
      <c r="F184" s="84" t="s">
        <v>436</v>
      </c>
      <c r="G184" s="85" t="s">
        <v>437</v>
      </c>
      <c r="H184" s="85" t="s">
        <v>437</v>
      </c>
      <c r="I184" s="82" t="s">
        <v>431</v>
      </c>
      <c r="J184" s="86" t="s">
        <v>438</v>
      </c>
    </row>
    <row r="185" spans="1:10" x14ac:dyDescent="0.2">
      <c r="A185" s="82" t="s">
        <v>828</v>
      </c>
      <c r="B185" s="82" t="s">
        <v>829</v>
      </c>
      <c r="C185" s="82" t="s">
        <v>646</v>
      </c>
      <c r="D185" s="83" t="s">
        <v>606</v>
      </c>
      <c r="E185" s="84" t="s">
        <v>559</v>
      </c>
      <c r="F185" s="84" t="s">
        <v>436</v>
      </c>
      <c r="G185" s="85" t="s">
        <v>437</v>
      </c>
      <c r="H185" s="85" t="s">
        <v>437</v>
      </c>
      <c r="I185" s="82" t="s">
        <v>431</v>
      </c>
      <c r="J185" s="86" t="s">
        <v>438</v>
      </c>
    </row>
    <row r="186" spans="1:10" x14ac:dyDescent="0.2">
      <c r="A186" s="82" t="s">
        <v>830</v>
      </c>
      <c r="B186" s="82" t="s">
        <v>831</v>
      </c>
      <c r="C186" s="82" t="s">
        <v>646</v>
      </c>
      <c r="D186" s="83" t="s">
        <v>566</v>
      </c>
      <c r="E186" s="84" t="s">
        <v>453</v>
      </c>
      <c r="F186" s="84" t="s">
        <v>436</v>
      </c>
      <c r="G186" s="85" t="s">
        <v>437</v>
      </c>
      <c r="H186" s="85" t="s">
        <v>437</v>
      </c>
      <c r="I186" s="82" t="s">
        <v>431</v>
      </c>
      <c r="J186" s="86" t="s">
        <v>438</v>
      </c>
    </row>
    <row r="187" spans="1:10" x14ac:dyDescent="0.2">
      <c r="A187" s="82" t="s">
        <v>832</v>
      </c>
      <c r="B187" s="82" t="s">
        <v>833</v>
      </c>
      <c r="C187" s="82" t="s">
        <v>646</v>
      </c>
      <c r="D187" s="83" t="s">
        <v>566</v>
      </c>
      <c r="E187" s="84" t="s">
        <v>453</v>
      </c>
      <c r="F187" s="84" t="s">
        <v>436</v>
      </c>
      <c r="G187" s="85" t="s">
        <v>437</v>
      </c>
      <c r="H187" s="85" t="s">
        <v>437</v>
      </c>
      <c r="I187" s="82" t="s">
        <v>431</v>
      </c>
      <c r="J187" s="86" t="s">
        <v>438</v>
      </c>
    </row>
    <row r="188" spans="1:10" x14ac:dyDescent="0.2">
      <c r="A188" s="82" t="s">
        <v>834</v>
      </c>
      <c r="B188" s="82" t="s">
        <v>835</v>
      </c>
      <c r="C188" s="82" t="s">
        <v>646</v>
      </c>
      <c r="D188" s="83" t="s">
        <v>566</v>
      </c>
      <c r="E188" s="84" t="s">
        <v>453</v>
      </c>
      <c r="F188" s="84" t="s">
        <v>436</v>
      </c>
      <c r="G188" s="85" t="s">
        <v>437</v>
      </c>
      <c r="H188" s="85" t="s">
        <v>437</v>
      </c>
      <c r="I188" s="82" t="s">
        <v>431</v>
      </c>
      <c r="J188" s="86" t="s">
        <v>438</v>
      </c>
    </row>
    <row r="189" spans="1:10" x14ac:dyDescent="0.2">
      <c r="A189" s="82" t="s">
        <v>836</v>
      </c>
      <c r="B189" s="82" t="s">
        <v>837</v>
      </c>
      <c r="C189" s="82" t="s">
        <v>646</v>
      </c>
      <c r="D189" s="83" t="s">
        <v>566</v>
      </c>
      <c r="E189" s="84" t="s">
        <v>453</v>
      </c>
      <c r="F189" s="84" t="s">
        <v>436</v>
      </c>
      <c r="G189" s="85" t="s">
        <v>437</v>
      </c>
      <c r="H189" s="85" t="s">
        <v>437</v>
      </c>
      <c r="I189" s="82" t="s">
        <v>431</v>
      </c>
      <c r="J189" s="86" t="s">
        <v>438</v>
      </c>
    </row>
    <row r="190" spans="1:10" x14ac:dyDescent="0.2">
      <c r="A190" s="82" t="s">
        <v>838</v>
      </c>
      <c r="B190" s="82" t="s">
        <v>839</v>
      </c>
      <c r="C190" s="82" t="s">
        <v>646</v>
      </c>
      <c r="D190" s="83" t="s">
        <v>566</v>
      </c>
      <c r="E190" s="84" t="s">
        <v>453</v>
      </c>
      <c r="F190" s="84" t="s">
        <v>436</v>
      </c>
      <c r="G190" s="85" t="s">
        <v>437</v>
      </c>
      <c r="H190" s="85" t="s">
        <v>437</v>
      </c>
      <c r="I190" s="82" t="s">
        <v>431</v>
      </c>
      <c r="J190" s="86" t="s">
        <v>438</v>
      </c>
    </row>
    <row r="191" spans="1:10" x14ac:dyDescent="0.2">
      <c r="A191" s="82" t="s">
        <v>840</v>
      </c>
      <c r="B191" s="82" t="s">
        <v>841</v>
      </c>
      <c r="C191" s="82" t="s">
        <v>646</v>
      </c>
      <c r="D191" s="83" t="s">
        <v>566</v>
      </c>
      <c r="E191" s="84" t="s">
        <v>453</v>
      </c>
      <c r="F191" s="84" t="s">
        <v>436</v>
      </c>
      <c r="G191" s="85" t="s">
        <v>437</v>
      </c>
      <c r="H191" s="85" t="s">
        <v>437</v>
      </c>
      <c r="I191" s="82" t="s">
        <v>431</v>
      </c>
      <c r="J191" s="86" t="s">
        <v>438</v>
      </c>
    </row>
    <row r="192" spans="1:10" x14ac:dyDescent="0.2">
      <c r="A192" s="82" t="s">
        <v>842</v>
      </c>
      <c r="B192" s="82" t="s">
        <v>843</v>
      </c>
      <c r="C192" s="82" t="s">
        <v>646</v>
      </c>
      <c r="D192" s="83" t="s">
        <v>566</v>
      </c>
      <c r="E192" s="84" t="s">
        <v>453</v>
      </c>
      <c r="F192" s="84" t="s">
        <v>436</v>
      </c>
      <c r="G192" s="85" t="s">
        <v>437</v>
      </c>
      <c r="H192" s="85" t="s">
        <v>437</v>
      </c>
      <c r="I192" s="82" t="s">
        <v>431</v>
      </c>
      <c r="J192" s="86" t="s">
        <v>438</v>
      </c>
    </row>
    <row r="193" spans="1:10" x14ac:dyDescent="0.2">
      <c r="A193" s="82" t="s">
        <v>844</v>
      </c>
      <c r="B193" s="82" t="s">
        <v>845</v>
      </c>
      <c r="C193" s="82" t="s">
        <v>646</v>
      </c>
      <c r="D193" s="83" t="s">
        <v>434</v>
      </c>
      <c r="E193" s="84" t="s">
        <v>613</v>
      </c>
      <c r="F193" s="84" t="s">
        <v>436</v>
      </c>
      <c r="G193" s="85" t="s">
        <v>437</v>
      </c>
      <c r="H193" s="85" t="s">
        <v>437</v>
      </c>
      <c r="I193" s="82" t="s">
        <v>431</v>
      </c>
      <c r="J193" s="86" t="s">
        <v>438</v>
      </c>
    </row>
    <row r="194" spans="1:10" x14ac:dyDescent="0.2">
      <c r="A194" s="82" t="s">
        <v>846</v>
      </c>
      <c r="B194" s="82" t="s">
        <v>847</v>
      </c>
      <c r="C194" s="82" t="s">
        <v>646</v>
      </c>
      <c r="D194" s="83" t="s">
        <v>434</v>
      </c>
      <c r="E194" s="84" t="s">
        <v>608</v>
      </c>
      <c r="F194" s="84" t="s">
        <v>436</v>
      </c>
      <c r="G194" s="85" t="s">
        <v>437</v>
      </c>
      <c r="H194" s="85" t="s">
        <v>437</v>
      </c>
      <c r="I194" s="82" t="s">
        <v>431</v>
      </c>
      <c r="J194" s="86" t="s">
        <v>438</v>
      </c>
    </row>
    <row r="195" spans="1:10" x14ac:dyDescent="0.2">
      <c r="A195" s="82" t="s">
        <v>848</v>
      </c>
      <c r="B195" s="82" t="s">
        <v>849</v>
      </c>
      <c r="C195" s="82" t="s">
        <v>646</v>
      </c>
      <c r="D195" s="83" t="s">
        <v>434</v>
      </c>
      <c r="E195" s="84" t="s">
        <v>559</v>
      </c>
      <c r="F195" s="84" t="s">
        <v>436</v>
      </c>
      <c r="G195" s="85" t="s">
        <v>437</v>
      </c>
      <c r="H195" s="85" t="s">
        <v>437</v>
      </c>
      <c r="I195" s="82" t="s">
        <v>431</v>
      </c>
      <c r="J195" s="86" t="s">
        <v>438</v>
      </c>
    </row>
    <row r="196" spans="1:10" x14ac:dyDescent="0.2">
      <c r="A196" s="82" t="s">
        <v>850</v>
      </c>
      <c r="B196" s="82" t="s">
        <v>851</v>
      </c>
      <c r="C196" s="82" t="s">
        <v>646</v>
      </c>
      <c r="D196" s="83" t="s">
        <v>434</v>
      </c>
      <c r="E196" s="84" t="s">
        <v>553</v>
      </c>
      <c r="F196" s="84" t="s">
        <v>436</v>
      </c>
      <c r="G196" s="85" t="s">
        <v>437</v>
      </c>
      <c r="H196" s="85" t="s">
        <v>437</v>
      </c>
      <c r="I196" s="82" t="s">
        <v>431</v>
      </c>
      <c r="J196" s="86" t="s">
        <v>438</v>
      </c>
    </row>
    <row r="197" spans="1:10" x14ac:dyDescent="0.2">
      <c r="A197" s="82" t="s">
        <v>852</v>
      </c>
      <c r="B197" s="82" t="s">
        <v>853</v>
      </c>
      <c r="C197" s="82" t="s">
        <v>646</v>
      </c>
      <c r="D197" s="83" t="s">
        <v>566</v>
      </c>
      <c r="E197" s="84" t="s">
        <v>652</v>
      </c>
      <c r="F197" s="84" t="s">
        <v>436</v>
      </c>
      <c r="G197" s="85" t="s">
        <v>437</v>
      </c>
      <c r="H197" s="85" t="s">
        <v>437</v>
      </c>
      <c r="I197" s="82" t="s">
        <v>431</v>
      </c>
      <c r="J197" s="86" t="s">
        <v>438</v>
      </c>
    </row>
    <row r="198" spans="1:10" x14ac:dyDescent="0.2">
      <c r="A198" s="82" t="s">
        <v>854</v>
      </c>
      <c r="B198" s="82" t="s">
        <v>414</v>
      </c>
      <c r="C198" s="82" t="s">
        <v>448</v>
      </c>
      <c r="D198" s="83" t="s">
        <v>434</v>
      </c>
      <c r="E198" s="84" t="s">
        <v>546</v>
      </c>
      <c r="F198" s="84" t="s">
        <v>436</v>
      </c>
      <c r="G198" s="85" t="s">
        <v>437</v>
      </c>
      <c r="H198" s="85" t="s">
        <v>437</v>
      </c>
      <c r="I198" s="82" t="s">
        <v>431</v>
      </c>
      <c r="J198" s="86" t="s">
        <v>438</v>
      </c>
    </row>
    <row r="199" spans="1:10" x14ac:dyDescent="0.2">
      <c r="A199" s="82" t="s">
        <v>855</v>
      </c>
      <c r="B199" s="82" t="s">
        <v>856</v>
      </c>
      <c r="C199" s="82" t="s">
        <v>433</v>
      </c>
      <c r="D199" s="83" t="s">
        <v>434</v>
      </c>
      <c r="E199" s="84" t="s">
        <v>436</v>
      </c>
      <c r="F199" s="84" t="s">
        <v>436</v>
      </c>
      <c r="G199" s="85" t="s">
        <v>437</v>
      </c>
      <c r="H199" s="85" t="s">
        <v>437</v>
      </c>
      <c r="I199" s="82" t="s">
        <v>431</v>
      </c>
      <c r="J199" s="86" t="s">
        <v>438</v>
      </c>
    </row>
    <row r="200" spans="1:10" x14ac:dyDescent="0.2">
      <c r="A200" s="82" t="s">
        <v>857</v>
      </c>
      <c r="B200" s="82" t="s">
        <v>264</v>
      </c>
      <c r="C200" s="82" t="s">
        <v>565</v>
      </c>
      <c r="D200" s="83" t="s">
        <v>434</v>
      </c>
      <c r="E200" s="84" t="s">
        <v>568</v>
      </c>
      <c r="F200" s="84" t="s">
        <v>436</v>
      </c>
      <c r="G200" s="85" t="s">
        <v>437</v>
      </c>
      <c r="H200" s="85" t="s">
        <v>437</v>
      </c>
      <c r="I200" s="82" t="s">
        <v>431</v>
      </c>
      <c r="J200" s="86" t="s">
        <v>438</v>
      </c>
    </row>
    <row r="201" spans="1:10" x14ac:dyDescent="0.2">
      <c r="A201" s="82" t="s">
        <v>858</v>
      </c>
      <c r="B201" s="82" t="s">
        <v>403</v>
      </c>
      <c r="C201" s="82" t="s">
        <v>594</v>
      </c>
      <c r="D201" s="83" t="s">
        <v>434</v>
      </c>
      <c r="E201" s="84" t="s">
        <v>453</v>
      </c>
      <c r="F201" s="84" t="s">
        <v>436</v>
      </c>
      <c r="G201" s="85" t="s">
        <v>437</v>
      </c>
      <c r="H201" s="85" t="s">
        <v>437</v>
      </c>
      <c r="I201" s="82" t="s">
        <v>431</v>
      </c>
      <c r="J201" s="86" t="s">
        <v>438</v>
      </c>
    </row>
    <row r="202" spans="1:10" x14ac:dyDescent="0.2">
      <c r="A202" s="82" t="s">
        <v>859</v>
      </c>
      <c r="B202" s="82" t="s">
        <v>373</v>
      </c>
      <c r="C202" s="82" t="s">
        <v>594</v>
      </c>
      <c r="D202" s="83" t="s">
        <v>434</v>
      </c>
      <c r="E202" s="84" t="s">
        <v>608</v>
      </c>
      <c r="F202" s="84" t="s">
        <v>436</v>
      </c>
      <c r="G202" s="85" t="s">
        <v>437</v>
      </c>
      <c r="H202" s="85" t="s">
        <v>437</v>
      </c>
      <c r="I202" s="82" t="s">
        <v>431</v>
      </c>
      <c r="J202" s="86" t="s">
        <v>438</v>
      </c>
    </row>
    <row r="203" spans="1:10" x14ac:dyDescent="0.2">
      <c r="A203" s="82" t="s">
        <v>860</v>
      </c>
      <c r="B203" s="82" t="s">
        <v>417</v>
      </c>
      <c r="C203" s="82" t="s">
        <v>861</v>
      </c>
      <c r="D203" s="83" t="s">
        <v>434</v>
      </c>
      <c r="E203" s="84" t="s">
        <v>608</v>
      </c>
      <c r="F203" s="84" t="s">
        <v>436</v>
      </c>
      <c r="G203" s="85" t="s">
        <v>437</v>
      </c>
      <c r="H203" s="85" t="s">
        <v>437</v>
      </c>
      <c r="I203" s="82" t="s">
        <v>431</v>
      </c>
      <c r="J203" s="86" t="s">
        <v>438</v>
      </c>
    </row>
    <row r="204" spans="1:10" x14ac:dyDescent="0.2">
      <c r="A204" s="82" t="s">
        <v>862</v>
      </c>
      <c r="B204" s="82" t="s">
        <v>419</v>
      </c>
      <c r="C204" s="82" t="s">
        <v>586</v>
      </c>
      <c r="D204" s="83" t="s">
        <v>434</v>
      </c>
      <c r="E204" s="84" t="s">
        <v>436</v>
      </c>
      <c r="F204" s="84" t="s">
        <v>436</v>
      </c>
      <c r="G204" s="85" t="s">
        <v>437</v>
      </c>
      <c r="H204" s="85" t="s">
        <v>437</v>
      </c>
      <c r="I204" s="82" t="s">
        <v>431</v>
      </c>
      <c r="J204" s="86" t="s">
        <v>438</v>
      </c>
    </row>
    <row r="205" spans="1:10" x14ac:dyDescent="0.2">
      <c r="A205" s="82" t="s">
        <v>863</v>
      </c>
      <c r="B205" s="82" t="s">
        <v>361</v>
      </c>
      <c r="C205" s="82" t="s">
        <v>561</v>
      </c>
      <c r="D205" s="83" t="s">
        <v>434</v>
      </c>
      <c r="E205" s="84" t="s">
        <v>608</v>
      </c>
      <c r="F205" s="84" t="s">
        <v>436</v>
      </c>
      <c r="G205" s="85" t="s">
        <v>437</v>
      </c>
      <c r="H205" s="85" t="s">
        <v>437</v>
      </c>
      <c r="I205" s="82" t="s">
        <v>431</v>
      </c>
      <c r="J205" s="86" t="s">
        <v>438</v>
      </c>
    </row>
    <row r="206" spans="1:10" x14ac:dyDescent="0.2">
      <c r="A206" s="82" t="s">
        <v>864</v>
      </c>
      <c r="B206" s="82" t="s">
        <v>355</v>
      </c>
      <c r="C206" s="82" t="s">
        <v>594</v>
      </c>
      <c r="D206" s="83" t="s">
        <v>431</v>
      </c>
      <c r="E206" s="84" t="s">
        <v>608</v>
      </c>
      <c r="F206" s="84" t="s">
        <v>436</v>
      </c>
      <c r="G206" s="85" t="s">
        <v>437</v>
      </c>
      <c r="H206" s="85" t="s">
        <v>437</v>
      </c>
      <c r="I206" s="82" t="s">
        <v>431</v>
      </c>
      <c r="J206" s="86" t="s">
        <v>438</v>
      </c>
    </row>
    <row r="207" spans="1:10" x14ac:dyDescent="0.2">
      <c r="A207" s="82" t="s">
        <v>865</v>
      </c>
      <c r="B207" s="82" t="s">
        <v>866</v>
      </c>
      <c r="C207" s="82" t="s">
        <v>448</v>
      </c>
      <c r="D207" s="83" t="s">
        <v>805</v>
      </c>
      <c r="E207" s="84" t="s">
        <v>867</v>
      </c>
      <c r="F207" s="84" t="s">
        <v>436</v>
      </c>
      <c r="G207" s="85" t="s">
        <v>437</v>
      </c>
      <c r="H207" s="85" t="s">
        <v>437</v>
      </c>
      <c r="I207" s="82" t="s">
        <v>431</v>
      </c>
      <c r="J207" s="86" t="s">
        <v>438</v>
      </c>
    </row>
    <row r="208" spans="1:10" x14ac:dyDescent="0.2">
      <c r="A208" s="82" t="s">
        <v>868</v>
      </c>
      <c r="B208" s="82" t="s">
        <v>869</v>
      </c>
      <c r="C208" s="82" t="s">
        <v>433</v>
      </c>
      <c r="D208" s="83" t="s">
        <v>434</v>
      </c>
      <c r="E208" s="84" t="s">
        <v>435</v>
      </c>
      <c r="F208" s="84" t="s">
        <v>436</v>
      </c>
      <c r="G208" s="85" t="s">
        <v>437</v>
      </c>
      <c r="H208" s="85" t="s">
        <v>437</v>
      </c>
      <c r="I208" s="82" t="s">
        <v>431</v>
      </c>
      <c r="J208" s="86" t="s">
        <v>438</v>
      </c>
    </row>
    <row r="209" spans="1:10" x14ac:dyDescent="0.2">
      <c r="A209" s="82" t="s">
        <v>870</v>
      </c>
      <c r="B209" s="82" t="s">
        <v>871</v>
      </c>
      <c r="C209" s="82" t="s">
        <v>638</v>
      </c>
      <c r="D209" s="83" t="s">
        <v>434</v>
      </c>
      <c r="E209" s="84" t="s">
        <v>872</v>
      </c>
      <c r="F209" s="84" t="s">
        <v>436</v>
      </c>
      <c r="G209" s="85" t="s">
        <v>437</v>
      </c>
      <c r="H209" s="85" t="s">
        <v>437</v>
      </c>
      <c r="I209" s="82" t="s">
        <v>431</v>
      </c>
      <c r="J209" s="86" t="s">
        <v>438</v>
      </c>
    </row>
    <row r="210" spans="1:10" x14ac:dyDescent="0.2">
      <c r="A210" s="82" t="s">
        <v>873</v>
      </c>
      <c r="B210" s="82" t="s">
        <v>874</v>
      </c>
      <c r="C210" s="82" t="s">
        <v>861</v>
      </c>
      <c r="D210" s="83" t="s">
        <v>434</v>
      </c>
      <c r="E210" s="84" t="s">
        <v>591</v>
      </c>
      <c r="F210" s="84" t="s">
        <v>436</v>
      </c>
      <c r="G210" s="85" t="s">
        <v>437</v>
      </c>
      <c r="H210" s="85" t="s">
        <v>437</v>
      </c>
      <c r="I210" s="82" t="s">
        <v>431</v>
      </c>
      <c r="J210" s="86" t="s">
        <v>438</v>
      </c>
    </row>
    <row r="211" spans="1:10" x14ac:dyDescent="0.2">
      <c r="A211" s="82" t="s">
        <v>875</v>
      </c>
      <c r="B211" s="82" t="s">
        <v>876</v>
      </c>
      <c r="C211" s="82" t="s">
        <v>861</v>
      </c>
      <c r="D211" s="83" t="s">
        <v>434</v>
      </c>
      <c r="E211" s="84" t="s">
        <v>591</v>
      </c>
      <c r="F211" s="84" t="s">
        <v>436</v>
      </c>
      <c r="G211" s="85" t="s">
        <v>437</v>
      </c>
      <c r="H211" s="85" t="s">
        <v>437</v>
      </c>
      <c r="I211" s="82" t="s">
        <v>431</v>
      </c>
      <c r="J211" s="86" t="s">
        <v>438</v>
      </c>
    </row>
    <row r="212" spans="1:10" x14ac:dyDescent="0.2">
      <c r="A212" s="82" t="s">
        <v>877</v>
      </c>
      <c r="B212" s="82" t="s">
        <v>878</v>
      </c>
      <c r="C212" s="82" t="s">
        <v>861</v>
      </c>
      <c r="D212" s="83" t="s">
        <v>434</v>
      </c>
      <c r="E212" s="84" t="s">
        <v>591</v>
      </c>
      <c r="F212" s="84" t="s">
        <v>436</v>
      </c>
      <c r="G212" s="85" t="s">
        <v>437</v>
      </c>
      <c r="H212" s="85" t="s">
        <v>437</v>
      </c>
      <c r="I212" s="82" t="s">
        <v>431</v>
      </c>
      <c r="J212" s="86" t="s">
        <v>438</v>
      </c>
    </row>
    <row r="213" spans="1:10" x14ac:dyDescent="0.2">
      <c r="A213" s="82" t="s">
        <v>879</v>
      </c>
      <c r="B213" s="82" t="s">
        <v>348</v>
      </c>
      <c r="C213" s="82" t="s">
        <v>433</v>
      </c>
      <c r="D213" s="83" t="s">
        <v>434</v>
      </c>
      <c r="E213" s="84" t="s">
        <v>652</v>
      </c>
      <c r="F213" s="84" t="s">
        <v>436</v>
      </c>
      <c r="G213" s="85" t="s">
        <v>437</v>
      </c>
      <c r="H213" s="85" t="s">
        <v>437</v>
      </c>
      <c r="I213" s="82" t="s">
        <v>431</v>
      </c>
      <c r="J213" s="86" t="s">
        <v>438</v>
      </c>
    </row>
    <row r="214" spans="1:10" x14ac:dyDescent="0.2">
      <c r="A214" s="82" t="s">
        <v>880</v>
      </c>
      <c r="B214" s="82" t="s">
        <v>347</v>
      </c>
      <c r="C214" s="82" t="s">
        <v>433</v>
      </c>
      <c r="D214" s="83" t="s">
        <v>434</v>
      </c>
      <c r="E214" s="84" t="s">
        <v>652</v>
      </c>
      <c r="F214" s="84" t="s">
        <v>436</v>
      </c>
      <c r="G214" s="85" t="s">
        <v>437</v>
      </c>
      <c r="H214" s="85" t="s">
        <v>437</v>
      </c>
      <c r="I214" s="82" t="s">
        <v>431</v>
      </c>
      <c r="J214" s="86" t="s">
        <v>438</v>
      </c>
    </row>
    <row r="215" spans="1:10" x14ac:dyDescent="0.2">
      <c r="A215" s="82" t="s">
        <v>881</v>
      </c>
      <c r="B215" s="82" t="s">
        <v>200</v>
      </c>
      <c r="C215" s="82" t="s">
        <v>433</v>
      </c>
      <c r="D215" s="83" t="s">
        <v>434</v>
      </c>
      <c r="E215" s="84" t="s">
        <v>652</v>
      </c>
      <c r="F215" s="84" t="s">
        <v>436</v>
      </c>
      <c r="G215" s="85" t="s">
        <v>437</v>
      </c>
      <c r="H215" s="85" t="s">
        <v>437</v>
      </c>
      <c r="I215" s="82" t="s">
        <v>431</v>
      </c>
      <c r="J215" s="86" t="s">
        <v>438</v>
      </c>
    </row>
    <row r="216" spans="1:10" x14ac:dyDescent="0.2">
      <c r="A216" s="82" t="s">
        <v>882</v>
      </c>
      <c r="B216" s="82" t="s">
        <v>883</v>
      </c>
      <c r="C216" s="82" t="s">
        <v>433</v>
      </c>
      <c r="D216" s="83" t="s">
        <v>587</v>
      </c>
      <c r="E216" s="84" t="s">
        <v>884</v>
      </c>
      <c r="F216" s="84" t="s">
        <v>436</v>
      </c>
      <c r="G216" s="85" t="s">
        <v>437</v>
      </c>
      <c r="H216" s="85" t="s">
        <v>437</v>
      </c>
      <c r="I216" s="82" t="s">
        <v>431</v>
      </c>
      <c r="J216" s="86" t="s">
        <v>438</v>
      </c>
    </row>
    <row r="217" spans="1:10" x14ac:dyDescent="0.2">
      <c r="A217" s="82" t="s">
        <v>885</v>
      </c>
      <c r="B217" s="82" t="s">
        <v>378</v>
      </c>
      <c r="C217" s="82" t="s">
        <v>886</v>
      </c>
      <c r="D217" s="83" t="s">
        <v>434</v>
      </c>
      <c r="E217" s="84" t="s">
        <v>639</v>
      </c>
      <c r="F217" s="84" t="s">
        <v>436</v>
      </c>
      <c r="G217" s="85" t="s">
        <v>437</v>
      </c>
      <c r="H217" s="85" t="s">
        <v>437</v>
      </c>
      <c r="I217" s="82" t="s">
        <v>887</v>
      </c>
      <c r="J217" s="86" t="s">
        <v>438</v>
      </c>
    </row>
    <row r="218" spans="1:10" x14ac:dyDescent="0.2">
      <c r="A218" s="82" t="s">
        <v>888</v>
      </c>
      <c r="B218" s="82" t="s">
        <v>889</v>
      </c>
      <c r="C218" s="82" t="s">
        <v>886</v>
      </c>
      <c r="D218" s="83" t="s">
        <v>434</v>
      </c>
      <c r="E218" s="84" t="s">
        <v>890</v>
      </c>
      <c r="F218" s="84" t="s">
        <v>436</v>
      </c>
      <c r="G218" s="85" t="s">
        <v>437</v>
      </c>
      <c r="H218" s="85" t="s">
        <v>437</v>
      </c>
      <c r="I218" s="82" t="s">
        <v>887</v>
      </c>
      <c r="J218" s="86" t="s">
        <v>438</v>
      </c>
    </row>
    <row r="219" spans="1:10" x14ac:dyDescent="0.2">
      <c r="A219" s="82" t="s">
        <v>891</v>
      </c>
      <c r="B219" s="82" t="s">
        <v>892</v>
      </c>
      <c r="C219" s="82" t="s">
        <v>433</v>
      </c>
      <c r="D219" s="83" t="s">
        <v>434</v>
      </c>
      <c r="E219" s="84" t="s">
        <v>435</v>
      </c>
      <c r="F219" s="84" t="s">
        <v>436</v>
      </c>
      <c r="G219" s="85" t="s">
        <v>437</v>
      </c>
      <c r="H219" s="85" t="s">
        <v>437</v>
      </c>
      <c r="I219" s="82" t="s">
        <v>431</v>
      </c>
      <c r="J219" s="86" t="s">
        <v>438</v>
      </c>
    </row>
    <row r="220" spans="1:10" x14ac:dyDescent="0.2">
      <c r="A220" s="82" t="s">
        <v>893</v>
      </c>
      <c r="B220" s="82" t="s">
        <v>238</v>
      </c>
      <c r="C220" s="82" t="s">
        <v>433</v>
      </c>
      <c r="D220" s="83" t="s">
        <v>434</v>
      </c>
      <c r="E220" s="84" t="s">
        <v>553</v>
      </c>
      <c r="F220" s="84" t="s">
        <v>436</v>
      </c>
      <c r="G220" s="85" t="s">
        <v>437</v>
      </c>
      <c r="H220" s="85" t="s">
        <v>437</v>
      </c>
      <c r="I220" s="82" t="s">
        <v>431</v>
      </c>
      <c r="J220" s="86" t="s">
        <v>438</v>
      </c>
    </row>
    <row r="221" spans="1:10" x14ac:dyDescent="0.2">
      <c r="A221" s="82" t="s">
        <v>894</v>
      </c>
      <c r="B221" s="82" t="s">
        <v>895</v>
      </c>
      <c r="C221" s="82" t="s">
        <v>561</v>
      </c>
      <c r="D221" s="83" t="s">
        <v>434</v>
      </c>
      <c r="E221" s="84" t="s">
        <v>568</v>
      </c>
      <c r="F221" s="84" t="s">
        <v>436</v>
      </c>
      <c r="G221" s="85" t="s">
        <v>437</v>
      </c>
      <c r="H221" s="85" t="s">
        <v>437</v>
      </c>
      <c r="I221" s="82" t="s">
        <v>431</v>
      </c>
      <c r="J221" s="86" t="s">
        <v>438</v>
      </c>
    </row>
    <row r="222" spans="1:10" x14ac:dyDescent="0.2">
      <c r="A222" s="82" t="s">
        <v>896</v>
      </c>
      <c r="B222" s="82" t="s">
        <v>696</v>
      </c>
      <c r="C222" s="82" t="s">
        <v>552</v>
      </c>
      <c r="D222" s="83" t="s">
        <v>606</v>
      </c>
      <c r="E222" s="84" t="s">
        <v>436</v>
      </c>
      <c r="F222" s="84" t="s">
        <v>436</v>
      </c>
      <c r="G222" s="85" t="s">
        <v>437</v>
      </c>
      <c r="H222" s="85" t="s">
        <v>437</v>
      </c>
      <c r="I222" s="82" t="s">
        <v>431</v>
      </c>
      <c r="J222" s="86" t="s">
        <v>438</v>
      </c>
    </row>
    <row r="223" spans="1:10" x14ac:dyDescent="0.2">
      <c r="A223" s="82" t="s">
        <v>897</v>
      </c>
      <c r="B223" s="82" t="s">
        <v>898</v>
      </c>
      <c r="C223" s="82" t="s">
        <v>594</v>
      </c>
      <c r="D223" s="83" t="s">
        <v>434</v>
      </c>
      <c r="E223" s="84" t="s">
        <v>559</v>
      </c>
      <c r="F223" s="84" t="s">
        <v>436</v>
      </c>
      <c r="G223" s="85" t="s">
        <v>437</v>
      </c>
      <c r="H223" s="85" t="s">
        <v>437</v>
      </c>
      <c r="I223" s="82" t="s">
        <v>899</v>
      </c>
      <c r="J223" s="86" t="s">
        <v>438</v>
      </c>
    </row>
    <row r="224" spans="1:10" x14ac:dyDescent="0.2">
      <c r="A224" s="82" t="s">
        <v>900</v>
      </c>
      <c r="B224" s="82" t="s">
        <v>901</v>
      </c>
      <c r="C224" s="82" t="s">
        <v>448</v>
      </c>
      <c r="D224" s="83" t="s">
        <v>805</v>
      </c>
      <c r="E224" s="84" t="s">
        <v>559</v>
      </c>
      <c r="F224" s="84" t="s">
        <v>436</v>
      </c>
      <c r="G224" s="85" t="s">
        <v>437</v>
      </c>
      <c r="H224" s="85" t="s">
        <v>437</v>
      </c>
      <c r="I224" s="82" t="s">
        <v>431</v>
      </c>
      <c r="J224" s="86" t="s">
        <v>438</v>
      </c>
    </row>
    <row r="225" spans="1:10" x14ac:dyDescent="0.2">
      <c r="A225" s="82" t="s">
        <v>902</v>
      </c>
      <c r="B225" s="82" t="s">
        <v>374</v>
      </c>
      <c r="C225" s="82" t="s">
        <v>886</v>
      </c>
      <c r="D225" s="83" t="s">
        <v>434</v>
      </c>
      <c r="E225" s="84" t="s">
        <v>613</v>
      </c>
      <c r="F225" s="84" t="s">
        <v>436</v>
      </c>
      <c r="G225" s="85" t="s">
        <v>437</v>
      </c>
      <c r="H225" s="85" t="s">
        <v>437</v>
      </c>
      <c r="I225" s="82" t="s">
        <v>887</v>
      </c>
      <c r="J225" s="86" t="s">
        <v>438</v>
      </c>
    </row>
    <row r="226" spans="1:10" x14ac:dyDescent="0.2">
      <c r="A226" s="82" t="s">
        <v>903</v>
      </c>
      <c r="B226" s="82" t="s">
        <v>269</v>
      </c>
      <c r="C226" s="82" t="s">
        <v>565</v>
      </c>
      <c r="D226" s="83" t="s">
        <v>566</v>
      </c>
      <c r="E226" s="84" t="s">
        <v>652</v>
      </c>
      <c r="F226" s="84" t="s">
        <v>436</v>
      </c>
      <c r="G226" s="85" t="s">
        <v>437</v>
      </c>
      <c r="H226" s="85" t="s">
        <v>437</v>
      </c>
      <c r="I226" s="82" t="s">
        <v>431</v>
      </c>
      <c r="J226" s="86" t="s">
        <v>438</v>
      </c>
    </row>
    <row r="227" spans="1:10" x14ac:dyDescent="0.2">
      <c r="A227" s="82" t="s">
        <v>904</v>
      </c>
      <c r="B227" s="82" t="s">
        <v>266</v>
      </c>
      <c r="C227" s="82" t="s">
        <v>565</v>
      </c>
      <c r="D227" s="83" t="s">
        <v>434</v>
      </c>
      <c r="E227" s="84" t="s">
        <v>872</v>
      </c>
      <c r="F227" s="84" t="s">
        <v>436</v>
      </c>
      <c r="G227" s="85" t="s">
        <v>437</v>
      </c>
      <c r="H227" s="85" t="s">
        <v>437</v>
      </c>
      <c r="I227" s="82" t="s">
        <v>431</v>
      </c>
      <c r="J227" s="86" t="s">
        <v>438</v>
      </c>
    </row>
    <row r="228" spans="1:10" x14ac:dyDescent="0.2">
      <c r="A228" s="82" t="s">
        <v>905</v>
      </c>
      <c r="B228" s="82" t="s">
        <v>906</v>
      </c>
      <c r="C228" s="82" t="s">
        <v>861</v>
      </c>
      <c r="D228" s="83" t="s">
        <v>566</v>
      </c>
      <c r="E228" s="84" t="s">
        <v>608</v>
      </c>
      <c r="F228" s="84" t="s">
        <v>436</v>
      </c>
      <c r="G228" s="85" t="s">
        <v>437</v>
      </c>
      <c r="H228" s="85" t="s">
        <v>437</v>
      </c>
      <c r="I228" s="82" t="s">
        <v>431</v>
      </c>
      <c r="J228" s="86" t="s">
        <v>438</v>
      </c>
    </row>
    <row r="229" spans="1:10" x14ac:dyDescent="0.2">
      <c r="A229" s="82" t="s">
        <v>907</v>
      </c>
      <c r="B229" s="82" t="s">
        <v>908</v>
      </c>
      <c r="C229" s="82" t="s">
        <v>861</v>
      </c>
      <c r="D229" s="83" t="s">
        <v>566</v>
      </c>
      <c r="E229" s="84" t="s">
        <v>608</v>
      </c>
      <c r="F229" s="84" t="s">
        <v>436</v>
      </c>
      <c r="G229" s="85" t="s">
        <v>437</v>
      </c>
      <c r="H229" s="85" t="s">
        <v>437</v>
      </c>
      <c r="I229" s="82" t="s">
        <v>431</v>
      </c>
      <c r="J229" s="86" t="s">
        <v>438</v>
      </c>
    </row>
    <row r="230" spans="1:10" x14ac:dyDescent="0.2">
      <c r="A230" s="82" t="s">
        <v>909</v>
      </c>
      <c r="B230" s="82" t="s">
        <v>910</v>
      </c>
      <c r="C230" s="82" t="s">
        <v>861</v>
      </c>
      <c r="D230" s="83" t="s">
        <v>566</v>
      </c>
      <c r="E230" s="84" t="s">
        <v>608</v>
      </c>
      <c r="F230" s="84" t="s">
        <v>436</v>
      </c>
      <c r="G230" s="85" t="s">
        <v>437</v>
      </c>
      <c r="H230" s="85" t="s">
        <v>437</v>
      </c>
      <c r="I230" s="82" t="s">
        <v>431</v>
      </c>
      <c r="J230" s="86" t="s">
        <v>438</v>
      </c>
    </row>
    <row r="231" spans="1:10" x14ac:dyDescent="0.2">
      <c r="A231" s="82" t="s">
        <v>911</v>
      </c>
      <c r="B231" s="82" t="s">
        <v>418</v>
      </c>
      <c r="C231" s="82" t="s">
        <v>586</v>
      </c>
      <c r="D231" s="83" t="s">
        <v>566</v>
      </c>
      <c r="E231" s="84" t="s">
        <v>608</v>
      </c>
      <c r="F231" s="84" t="s">
        <v>436</v>
      </c>
      <c r="G231" s="85" t="s">
        <v>437</v>
      </c>
      <c r="H231" s="85" t="s">
        <v>437</v>
      </c>
      <c r="I231" s="82" t="s">
        <v>431</v>
      </c>
      <c r="J231" s="86" t="s">
        <v>438</v>
      </c>
    </row>
    <row r="232" spans="1:10" x14ac:dyDescent="0.2">
      <c r="A232" s="82" t="s">
        <v>912</v>
      </c>
      <c r="B232" s="82" t="s">
        <v>281</v>
      </c>
      <c r="C232" s="82" t="s">
        <v>913</v>
      </c>
      <c r="D232" s="83" t="s">
        <v>434</v>
      </c>
      <c r="E232" s="84" t="s">
        <v>553</v>
      </c>
      <c r="F232" s="84" t="s">
        <v>436</v>
      </c>
      <c r="G232" s="85" t="s">
        <v>437</v>
      </c>
      <c r="H232" s="85" t="s">
        <v>437</v>
      </c>
      <c r="I232" s="82" t="s">
        <v>431</v>
      </c>
      <c r="J232" s="86" t="s">
        <v>438</v>
      </c>
    </row>
    <row r="233" spans="1:10" x14ac:dyDescent="0.2">
      <c r="A233" s="82" t="s">
        <v>914</v>
      </c>
      <c r="B233" s="82" t="s">
        <v>915</v>
      </c>
      <c r="C233" s="82" t="s">
        <v>594</v>
      </c>
      <c r="D233" s="83" t="s">
        <v>434</v>
      </c>
      <c r="E233" s="84" t="s">
        <v>613</v>
      </c>
      <c r="F233" s="84" t="s">
        <v>436</v>
      </c>
      <c r="G233" s="85" t="s">
        <v>437</v>
      </c>
      <c r="H233" s="85" t="s">
        <v>437</v>
      </c>
      <c r="I233" s="82" t="s">
        <v>431</v>
      </c>
      <c r="J233" s="86" t="s">
        <v>438</v>
      </c>
    </row>
    <row r="234" spans="1:10" x14ac:dyDescent="0.2">
      <c r="A234" s="82" t="s">
        <v>916</v>
      </c>
      <c r="B234" s="82" t="s">
        <v>917</v>
      </c>
      <c r="C234" s="82" t="s">
        <v>594</v>
      </c>
      <c r="D234" s="83" t="s">
        <v>434</v>
      </c>
      <c r="E234" s="84" t="s">
        <v>435</v>
      </c>
      <c r="F234" s="84" t="s">
        <v>436</v>
      </c>
      <c r="G234" s="85" t="s">
        <v>437</v>
      </c>
      <c r="H234" s="85" t="s">
        <v>437</v>
      </c>
      <c r="I234" s="82" t="s">
        <v>431</v>
      </c>
      <c r="J234" s="86" t="s">
        <v>438</v>
      </c>
    </row>
    <row r="235" spans="1:10" x14ac:dyDescent="0.2">
      <c r="A235" s="82" t="s">
        <v>918</v>
      </c>
      <c r="B235" s="82" t="s">
        <v>316</v>
      </c>
      <c r="C235" s="82" t="s">
        <v>594</v>
      </c>
      <c r="D235" s="83" t="s">
        <v>434</v>
      </c>
      <c r="E235" s="84" t="s">
        <v>435</v>
      </c>
      <c r="F235" s="84" t="s">
        <v>436</v>
      </c>
      <c r="G235" s="85" t="s">
        <v>437</v>
      </c>
      <c r="H235" s="85" t="s">
        <v>437</v>
      </c>
      <c r="I235" s="82" t="s">
        <v>431</v>
      </c>
      <c r="J235" s="86" t="s">
        <v>438</v>
      </c>
    </row>
    <row r="236" spans="1:10" x14ac:dyDescent="0.2">
      <c r="A236" s="82" t="s">
        <v>919</v>
      </c>
      <c r="B236" s="82" t="s">
        <v>920</v>
      </c>
      <c r="C236" s="82" t="s">
        <v>561</v>
      </c>
      <c r="D236" s="83" t="s">
        <v>434</v>
      </c>
      <c r="E236" s="84" t="s">
        <v>553</v>
      </c>
      <c r="F236" s="84" t="s">
        <v>436</v>
      </c>
      <c r="G236" s="85" t="s">
        <v>437</v>
      </c>
      <c r="H236" s="85" t="s">
        <v>437</v>
      </c>
      <c r="I236" s="82" t="s">
        <v>431</v>
      </c>
      <c r="J236" s="86" t="s">
        <v>589</v>
      </c>
    </row>
    <row r="237" spans="1:10" x14ac:dyDescent="0.2">
      <c r="A237" s="82" t="s">
        <v>921</v>
      </c>
      <c r="B237" s="82" t="s">
        <v>922</v>
      </c>
      <c r="C237" s="82" t="s">
        <v>552</v>
      </c>
      <c r="D237" s="83" t="s">
        <v>606</v>
      </c>
      <c r="E237" s="84" t="s">
        <v>559</v>
      </c>
      <c r="F237" s="84" t="s">
        <v>436</v>
      </c>
      <c r="G237" s="85" t="s">
        <v>437</v>
      </c>
      <c r="H237" s="85" t="s">
        <v>437</v>
      </c>
      <c r="I237" s="82" t="s">
        <v>431</v>
      </c>
      <c r="J237" s="86" t="s">
        <v>438</v>
      </c>
    </row>
    <row r="238" spans="1:10" x14ac:dyDescent="0.2">
      <c r="A238" s="82" t="s">
        <v>923</v>
      </c>
      <c r="B238" s="82" t="s">
        <v>924</v>
      </c>
      <c r="C238" s="82" t="s">
        <v>638</v>
      </c>
      <c r="D238" s="83" t="s">
        <v>434</v>
      </c>
      <c r="E238" s="84" t="s">
        <v>573</v>
      </c>
      <c r="F238" s="84" t="s">
        <v>436</v>
      </c>
      <c r="G238" s="85" t="s">
        <v>437</v>
      </c>
      <c r="H238" s="85" t="s">
        <v>437</v>
      </c>
      <c r="I238" s="82" t="s">
        <v>431</v>
      </c>
      <c r="J238" s="86" t="s">
        <v>438</v>
      </c>
    </row>
    <row r="239" spans="1:10" x14ac:dyDescent="0.2">
      <c r="A239" s="82" t="s">
        <v>925</v>
      </c>
      <c r="B239" s="82" t="s">
        <v>926</v>
      </c>
      <c r="C239" s="82" t="s">
        <v>594</v>
      </c>
      <c r="D239" s="83" t="s">
        <v>618</v>
      </c>
      <c r="E239" s="84" t="s">
        <v>627</v>
      </c>
      <c r="F239" s="84" t="s">
        <v>436</v>
      </c>
      <c r="G239" s="85" t="s">
        <v>437</v>
      </c>
      <c r="H239" s="85" t="s">
        <v>437</v>
      </c>
      <c r="I239" s="82" t="s">
        <v>431</v>
      </c>
      <c r="J239" s="86" t="s">
        <v>438</v>
      </c>
    </row>
    <row r="240" spans="1:10" x14ac:dyDescent="0.2">
      <c r="A240" s="82" t="s">
        <v>927</v>
      </c>
      <c r="B240" s="82" t="s">
        <v>928</v>
      </c>
      <c r="C240" s="82" t="s">
        <v>594</v>
      </c>
      <c r="D240" s="83" t="s">
        <v>434</v>
      </c>
      <c r="E240" s="84" t="s">
        <v>435</v>
      </c>
      <c r="F240" s="84" t="s">
        <v>436</v>
      </c>
      <c r="G240" s="85" t="s">
        <v>437</v>
      </c>
      <c r="H240" s="85" t="s">
        <v>437</v>
      </c>
      <c r="I240" s="82" t="s">
        <v>431</v>
      </c>
      <c r="J240" s="86" t="s">
        <v>438</v>
      </c>
    </row>
    <row r="241" spans="1:12" x14ac:dyDescent="0.2">
      <c r="A241" s="82" t="s">
        <v>929</v>
      </c>
      <c r="B241" s="82" t="s">
        <v>930</v>
      </c>
      <c r="C241" s="82" t="s">
        <v>561</v>
      </c>
      <c r="D241" s="83" t="s">
        <v>566</v>
      </c>
      <c r="E241" s="84" t="s">
        <v>627</v>
      </c>
      <c r="F241" s="84" t="s">
        <v>436</v>
      </c>
      <c r="G241" s="85" t="s">
        <v>437</v>
      </c>
      <c r="H241" s="85" t="s">
        <v>437</v>
      </c>
      <c r="I241" s="82" t="s">
        <v>431</v>
      </c>
      <c r="J241" s="86" t="s">
        <v>438</v>
      </c>
    </row>
    <row r="242" spans="1:12" x14ac:dyDescent="0.2">
      <c r="A242" s="82" t="s">
        <v>931</v>
      </c>
      <c r="B242" s="82" t="s">
        <v>285</v>
      </c>
      <c r="C242" s="82" t="s">
        <v>433</v>
      </c>
      <c r="D242" s="83" t="s">
        <v>441</v>
      </c>
      <c r="E242" s="84" t="s">
        <v>571</v>
      </c>
      <c r="F242" s="84" t="s">
        <v>436</v>
      </c>
      <c r="G242" s="85" t="s">
        <v>437</v>
      </c>
      <c r="H242" s="85" t="s">
        <v>437</v>
      </c>
      <c r="I242" s="82" t="s">
        <v>431</v>
      </c>
      <c r="J242" s="86" t="s">
        <v>438</v>
      </c>
    </row>
    <row r="243" spans="1:12" x14ac:dyDescent="0.2">
      <c r="A243" s="82" t="s">
        <v>932</v>
      </c>
      <c r="B243" s="82" t="s">
        <v>284</v>
      </c>
      <c r="C243" s="82" t="s">
        <v>433</v>
      </c>
      <c r="D243" s="83" t="s">
        <v>441</v>
      </c>
      <c r="E243" s="84" t="s">
        <v>652</v>
      </c>
      <c r="F243" s="84" t="s">
        <v>436</v>
      </c>
      <c r="G243" s="85" t="s">
        <v>437</v>
      </c>
      <c r="H243" s="85" t="s">
        <v>437</v>
      </c>
      <c r="I243" s="82" t="s">
        <v>431</v>
      </c>
      <c r="J243" s="86" t="s">
        <v>438</v>
      </c>
    </row>
    <row r="244" spans="1:12" x14ac:dyDescent="0.2">
      <c r="A244" s="82" t="s">
        <v>933</v>
      </c>
      <c r="B244" s="82" t="s">
        <v>934</v>
      </c>
      <c r="C244" s="82" t="s">
        <v>433</v>
      </c>
      <c r="D244" s="83" t="s">
        <v>566</v>
      </c>
      <c r="E244" s="84" t="s">
        <v>627</v>
      </c>
      <c r="F244" s="84" t="s">
        <v>436</v>
      </c>
      <c r="G244" s="85" t="s">
        <v>437</v>
      </c>
      <c r="H244" s="85" t="s">
        <v>437</v>
      </c>
      <c r="I244" s="82" t="s">
        <v>431</v>
      </c>
      <c r="J244" s="86" t="s">
        <v>438</v>
      </c>
    </row>
    <row r="245" spans="1:12" x14ac:dyDescent="0.2">
      <c r="A245" s="82" t="s">
        <v>935</v>
      </c>
      <c r="B245" s="82" t="s">
        <v>936</v>
      </c>
      <c r="C245" s="82" t="s">
        <v>1438</v>
      </c>
      <c r="D245" s="83" t="s">
        <v>434</v>
      </c>
      <c r="E245" s="84" t="s">
        <v>573</v>
      </c>
      <c r="F245" s="84" t="s">
        <v>436</v>
      </c>
      <c r="G245" s="85" t="s">
        <v>437</v>
      </c>
      <c r="H245" s="85" t="s">
        <v>437</v>
      </c>
      <c r="I245" s="82" t="s">
        <v>431</v>
      </c>
      <c r="J245" s="86" t="s">
        <v>438</v>
      </c>
      <c r="L245" s="81">
        <v>45</v>
      </c>
    </row>
    <row r="246" spans="1:12" x14ac:dyDescent="0.2">
      <c r="A246" s="82" t="s">
        <v>937</v>
      </c>
      <c r="B246" s="82" t="s">
        <v>938</v>
      </c>
      <c r="C246" s="82" t="s">
        <v>448</v>
      </c>
      <c r="D246" s="83" t="s">
        <v>449</v>
      </c>
      <c r="E246" s="84" t="s">
        <v>746</v>
      </c>
      <c r="F246" s="84" t="s">
        <v>436</v>
      </c>
      <c r="G246" s="85" t="s">
        <v>437</v>
      </c>
      <c r="H246" s="85" t="s">
        <v>437</v>
      </c>
      <c r="I246" s="82" t="s">
        <v>431</v>
      </c>
      <c r="J246" s="86" t="s">
        <v>438</v>
      </c>
    </row>
    <row r="247" spans="1:12" x14ac:dyDescent="0.2">
      <c r="A247" s="82" t="s">
        <v>939</v>
      </c>
      <c r="B247" s="82" t="s">
        <v>940</v>
      </c>
      <c r="C247" s="82" t="s">
        <v>433</v>
      </c>
      <c r="D247" s="83" t="s">
        <v>434</v>
      </c>
      <c r="E247" s="84" t="s">
        <v>746</v>
      </c>
      <c r="F247" s="84" t="s">
        <v>436</v>
      </c>
      <c r="G247" s="85" t="s">
        <v>437</v>
      </c>
      <c r="H247" s="85" t="s">
        <v>437</v>
      </c>
      <c r="I247" s="82" t="s">
        <v>431</v>
      </c>
      <c r="J247" s="86" t="s">
        <v>438</v>
      </c>
    </row>
    <row r="248" spans="1:12" x14ac:dyDescent="0.2">
      <c r="A248" s="82" t="s">
        <v>941</v>
      </c>
      <c r="B248" s="82" t="s">
        <v>324</v>
      </c>
      <c r="C248" s="82" t="s">
        <v>942</v>
      </c>
      <c r="D248" s="83" t="s">
        <v>434</v>
      </c>
      <c r="E248" s="84" t="s">
        <v>872</v>
      </c>
      <c r="F248" s="84" t="s">
        <v>436</v>
      </c>
      <c r="G248" s="85" t="s">
        <v>437</v>
      </c>
      <c r="H248" s="85" t="s">
        <v>437</v>
      </c>
      <c r="I248" s="82" t="s">
        <v>431</v>
      </c>
      <c r="J248" s="86" t="s">
        <v>438</v>
      </c>
    </row>
    <row r="249" spans="1:12" x14ac:dyDescent="0.2">
      <c r="A249" s="82" t="s">
        <v>943</v>
      </c>
      <c r="B249" s="82" t="s">
        <v>698</v>
      </c>
      <c r="C249" s="82" t="s">
        <v>448</v>
      </c>
      <c r="D249" s="83" t="s">
        <v>805</v>
      </c>
      <c r="E249" s="84" t="s">
        <v>746</v>
      </c>
      <c r="F249" s="84" t="s">
        <v>436</v>
      </c>
      <c r="G249" s="85" t="s">
        <v>437</v>
      </c>
      <c r="H249" s="85" t="s">
        <v>437</v>
      </c>
      <c r="I249" s="82" t="s">
        <v>431</v>
      </c>
      <c r="J249" s="86" t="s">
        <v>438</v>
      </c>
    </row>
    <row r="250" spans="1:12" x14ac:dyDescent="0.2">
      <c r="A250" s="82" t="s">
        <v>944</v>
      </c>
      <c r="B250" s="82" t="s">
        <v>407</v>
      </c>
      <c r="C250" s="82" t="s">
        <v>913</v>
      </c>
      <c r="D250" s="83" t="s">
        <v>566</v>
      </c>
      <c r="E250" s="84" t="s">
        <v>608</v>
      </c>
      <c r="F250" s="84" t="s">
        <v>436</v>
      </c>
      <c r="G250" s="85" t="s">
        <v>437</v>
      </c>
      <c r="H250" s="85" t="s">
        <v>437</v>
      </c>
      <c r="I250" s="82" t="s">
        <v>431</v>
      </c>
      <c r="J250" s="86" t="s">
        <v>438</v>
      </c>
    </row>
    <row r="251" spans="1:12" x14ac:dyDescent="0.2">
      <c r="A251" s="82" t="s">
        <v>945</v>
      </c>
      <c r="B251" s="82" t="s">
        <v>252</v>
      </c>
      <c r="C251" s="82" t="s">
        <v>594</v>
      </c>
      <c r="D251" s="83" t="s">
        <v>434</v>
      </c>
      <c r="E251" s="84" t="s">
        <v>553</v>
      </c>
      <c r="F251" s="84" t="s">
        <v>436</v>
      </c>
      <c r="G251" s="85" t="s">
        <v>437</v>
      </c>
      <c r="H251" s="85" t="s">
        <v>437</v>
      </c>
      <c r="I251" s="82" t="s">
        <v>431</v>
      </c>
      <c r="J251" s="86" t="s">
        <v>438</v>
      </c>
    </row>
    <row r="252" spans="1:12" x14ac:dyDescent="0.2">
      <c r="A252" s="82" t="s">
        <v>946</v>
      </c>
      <c r="B252" s="82" t="s">
        <v>788</v>
      </c>
      <c r="C252" s="82" t="s">
        <v>552</v>
      </c>
      <c r="D252" s="83" t="s">
        <v>618</v>
      </c>
      <c r="E252" s="84" t="s">
        <v>453</v>
      </c>
      <c r="F252" s="84" t="s">
        <v>436</v>
      </c>
      <c r="G252" s="85" t="s">
        <v>437</v>
      </c>
      <c r="H252" s="85" t="s">
        <v>437</v>
      </c>
      <c r="I252" s="82" t="s">
        <v>431</v>
      </c>
      <c r="J252" s="86" t="s">
        <v>438</v>
      </c>
    </row>
    <row r="253" spans="1:12" x14ac:dyDescent="0.2">
      <c r="A253" s="82" t="s">
        <v>947</v>
      </c>
      <c r="B253" s="82" t="s">
        <v>290</v>
      </c>
      <c r="C253" s="82" t="s">
        <v>586</v>
      </c>
      <c r="D253" s="83" t="s">
        <v>434</v>
      </c>
      <c r="E253" s="84" t="s">
        <v>559</v>
      </c>
      <c r="F253" s="84" t="s">
        <v>436</v>
      </c>
      <c r="G253" s="85" t="s">
        <v>437</v>
      </c>
      <c r="H253" s="85" t="s">
        <v>437</v>
      </c>
      <c r="I253" s="82" t="s">
        <v>431</v>
      </c>
      <c r="J253" s="86" t="s">
        <v>438</v>
      </c>
    </row>
    <row r="254" spans="1:12" x14ac:dyDescent="0.2">
      <c r="A254" s="82" t="s">
        <v>948</v>
      </c>
      <c r="B254" s="82" t="s">
        <v>372</v>
      </c>
      <c r="C254" s="82" t="s">
        <v>552</v>
      </c>
      <c r="D254" s="83" t="s">
        <v>618</v>
      </c>
      <c r="E254" s="84" t="s">
        <v>573</v>
      </c>
      <c r="F254" s="84" t="s">
        <v>436</v>
      </c>
      <c r="G254" s="85" t="s">
        <v>437</v>
      </c>
      <c r="H254" s="85" t="s">
        <v>437</v>
      </c>
      <c r="I254" s="82" t="s">
        <v>431</v>
      </c>
      <c r="J254" s="86" t="s">
        <v>438</v>
      </c>
    </row>
    <row r="255" spans="1:12" x14ac:dyDescent="0.2">
      <c r="A255" s="82" t="s">
        <v>949</v>
      </c>
      <c r="B255" s="82" t="s">
        <v>950</v>
      </c>
      <c r="C255" s="82" t="s">
        <v>586</v>
      </c>
      <c r="D255" s="83" t="s">
        <v>434</v>
      </c>
      <c r="E255" s="84" t="s">
        <v>559</v>
      </c>
      <c r="F255" s="84" t="s">
        <v>435</v>
      </c>
      <c r="G255" s="85" t="s">
        <v>437</v>
      </c>
      <c r="H255" s="85" t="s">
        <v>437</v>
      </c>
      <c r="I255" s="82" t="s">
        <v>431</v>
      </c>
      <c r="J255" s="86" t="s">
        <v>589</v>
      </c>
    </row>
    <row r="256" spans="1:12" x14ac:dyDescent="0.2">
      <c r="A256" s="82" t="s">
        <v>951</v>
      </c>
      <c r="B256" s="82" t="s">
        <v>288</v>
      </c>
      <c r="C256" s="82" t="s">
        <v>586</v>
      </c>
      <c r="D256" s="83" t="s">
        <v>434</v>
      </c>
      <c r="E256" s="84" t="s">
        <v>559</v>
      </c>
      <c r="F256" s="84" t="s">
        <v>435</v>
      </c>
      <c r="G256" s="85" t="s">
        <v>437</v>
      </c>
      <c r="H256" s="85" t="s">
        <v>437</v>
      </c>
      <c r="I256" s="82" t="s">
        <v>431</v>
      </c>
      <c r="J256" s="86" t="s">
        <v>438</v>
      </c>
    </row>
    <row r="257" spans="1:10" x14ac:dyDescent="0.2">
      <c r="A257" s="82" t="s">
        <v>952</v>
      </c>
      <c r="B257" s="82" t="s">
        <v>313</v>
      </c>
      <c r="C257" s="82" t="s">
        <v>586</v>
      </c>
      <c r="D257" s="83" t="s">
        <v>434</v>
      </c>
      <c r="E257" s="84" t="s">
        <v>559</v>
      </c>
      <c r="F257" s="84" t="s">
        <v>436</v>
      </c>
      <c r="G257" s="85" t="s">
        <v>437</v>
      </c>
      <c r="H257" s="85" t="s">
        <v>437</v>
      </c>
      <c r="I257" s="82" t="s">
        <v>431</v>
      </c>
      <c r="J257" s="86" t="s">
        <v>438</v>
      </c>
    </row>
    <row r="258" spans="1:10" x14ac:dyDescent="0.2">
      <c r="A258" s="82" t="s">
        <v>953</v>
      </c>
      <c r="B258" s="82" t="s">
        <v>325</v>
      </c>
      <c r="C258" s="82" t="s">
        <v>942</v>
      </c>
      <c r="D258" s="83" t="s">
        <v>434</v>
      </c>
      <c r="E258" s="84" t="s">
        <v>872</v>
      </c>
      <c r="F258" s="84" t="s">
        <v>436</v>
      </c>
      <c r="G258" s="85" t="s">
        <v>437</v>
      </c>
      <c r="H258" s="85" t="s">
        <v>437</v>
      </c>
      <c r="I258" s="82" t="s">
        <v>431</v>
      </c>
      <c r="J258" s="86" t="s">
        <v>438</v>
      </c>
    </row>
    <row r="259" spans="1:10" x14ac:dyDescent="0.2">
      <c r="A259" s="82" t="s">
        <v>954</v>
      </c>
      <c r="B259" s="82" t="s">
        <v>326</v>
      </c>
      <c r="C259" s="82" t="s">
        <v>942</v>
      </c>
      <c r="D259" s="83" t="s">
        <v>434</v>
      </c>
      <c r="E259" s="84" t="s">
        <v>872</v>
      </c>
      <c r="F259" s="84" t="s">
        <v>639</v>
      </c>
      <c r="G259" s="85" t="s">
        <v>437</v>
      </c>
      <c r="H259" s="85" t="s">
        <v>437</v>
      </c>
      <c r="I259" s="82" t="s">
        <v>431</v>
      </c>
      <c r="J259" s="86" t="s">
        <v>438</v>
      </c>
    </row>
    <row r="260" spans="1:10" x14ac:dyDescent="0.2">
      <c r="A260" s="82" t="s">
        <v>955</v>
      </c>
      <c r="B260" s="82" t="s">
        <v>327</v>
      </c>
      <c r="C260" s="82" t="s">
        <v>942</v>
      </c>
      <c r="D260" s="83" t="s">
        <v>434</v>
      </c>
      <c r="E260" s="84" t="s">
        <v>872</v>
      </c>
      <c r="F260" s="84" t="s">
        <v>639</v>
      </c>
      <c r="G260" s="85" t="s">
        <v>437</v>
      </c>
      <c r="H260" s="85" t="s">
        <v>437</v>
      </c>
      <c r="I260" s="82" t="s">
        <v>431</v>
      </c>
      <c r="J260" s="86" t="s">
        <v>438</v>
      </c>
    </row>
    <row r="261" spans="1:10" x14ac:dyDescent="0.2">
      <c r="A261" s="82" t="s">
        <v>956</v>
      </c>
      <c r="B261" s="82" t="s">
        <v>328</v>
      </c>
      <c r="C261" s="82" t="s">
        <v>942</v>
      </c>
      <c r="D261" s="83" t="s">
        <v>434</v>
      </c>
      <c r="E261" s="84" t="s">
        <v>872</v>
      </c>
      <c r="F261" s="84" t="s">
        <v>436</v>
      </c>
      <c r="G261" s="85" t="s">
        <v>437</v>
      </c>
      <c r="H261" s="85" t="s">
        <v>437</v>
      </c>
      <c r="I261" s="82" t="s">
        <v>431</v>
      </c>
      <c r="J261" s="86" t="s">
        <v>438</v>
      </c>
    </row>
    <row r="262" spans="1:10" x14ac:dyDescent="0.2">
      <c r="A262" s="82" t="s">
        <v>957</v>
      </c>
      <c r="B262" s="82" t="s">
        <v>298</v>
      </c>
      <c r="C262" s="82" t="s">
        <v>586</v>
      </c>
      <c r="D262" s="83" t="s">
        <v>434</v>
      </c>
      <c r="E262" s="84" t="s">
        <v>890</v>
      </c>
      <c r="F262" s="84" t="s">
        <v>436</v>
      </c>
      <c r="G262" s="85" t="s">
        <v>437</v>
      </c>
      <c r="H262" s="85" t="s">
        <v>437</v>
      </c>
      <c r="I262" s="82" t="s">
        <v>431</v>
      </c>
      <c r="J262" s="86" t="s">
        <v>438</v>
      </c>
    </row>
    <row r="263" spans="1:10" x14ac:dyDescent="0.2">
      <c r="A263" s="82" t="s">
        <v>958</v>
      </c>
      <c r="B263" s="82" t="s">
        <v>280</v>
      </c>
      <c r="C263" s="82" t="s">
        <v>594</v>
      </c>
      <c r="D263" s="83" t="s">
        <v>434</v>
      </c>
      <c r="E263" s="84" t="s">
        <v>559</v>
      </c>
      <c r="F263" s="84" t="s">
        <v>436</v>
      </c>
      <c r="G263" s="85" t="s">
        <v>437</v>
      </c>
      <c r="H263" s="85" t="s">
        <v>437</v>
      </c>
      <c r="I263" s="82" t="s">
        <v>431</v>
      </c>
      <c r="J263" s="86" t="s">
        <v>438</v>
      </c>
    </row>
    <row r="264" spans="1:10" x14ac:dyDescent="0.2">
      <c r="A264" s="82" t="s">
        <v>959</v>
      </c>
      <c r="B264" s="82" t="s">
        <v>329</v>
      </c>
      <c r="C264" s="82" t="s">
        <v>942</v>
      </c>
      <c r="D264" s="83" t="s">
        <v>434</v>
      </c>
      <c r="E264" s="84" t="s">
        <v>559</v>
      </c>
      <c r="F264" s="84" t="s">
        <v>436</v>
      </c>
      <c r="G264" s="85" t="s">
        <v>437</v>
      </c>
      <c r="H264" s="85" t="s">
        <v>437</v>
      </c>
      <c r="I264" s="82" t="s">
        <v>431</v>
      </c>
      <c r="J264" s="86" t="s">
        <v>438</v>
      </c>
    </row>
    <row r="265" spans="1:10" x14ac:dyDescent="0.2">
      <c r="A265" s="82" t="s">
        <v>960</v>
      </c>
      <c r="B265" s="82" t="s">
        <v>330</v>
      </c>
      <c r="C265" s="82" t="s">
        <v>942</v>
      </c>
      <c r="D265" s="83" t="s">
        <v>434</v>
      </c>
      <c r="E265" s="84" t="s">
        <v>559</v>
      </c>
      <c r="F265" s="84" t="s">
        <v>436</v>
      </c>
      <c r="G265" s="85" t="s">
        <v>437</v>
      </c>
      <c r="H265" s="85" t="s">
        <v>437</v>
      </c>
      <c r="I265" s="82" t="s">
        <v>431</v>
      </c>
      <c r="J265" s="86" t="s">
        <v>438</v>
      </c>
    </row>
    <row r="266" spans="1:10" x14ac:dyDescent="0.2">
      <c r="A266" s="82" t="s">
        <v>961</v>
      </c>
      <c r="B266" s="82" t="s">
        <v>331</v>
      </c>
      <c r="C266" s="82" t="s">
        <v>942</v>
      </c>
      <c r="D266" s="83" t="s">
        <v>434</v>
      </c>
      <c r="E266" s="84" t="s">
        <v>559</v>
      </c>
      <c r="F266" s="84" t="s">
        <v>436</v>
      </c>
      <c r="G266" s="85" t="s">
        <v>437</v>
      </c>
      <c r="H266" s="85" t="s">
        <v>437</v>
      </c>
      <c r="I266" s="82" t="s">
        <v>431</v>
      </c>
      <c r="J266" s="86" t="s">
        <v>438</v>
      </c>
    </row>
    <row r="267" spans="1:10" x14ac:dyDescent="0.2">
      <c r="A267" s="82" t="s">
        <v>962</v>
      </c>
      <c r="B267" s="82" t="s">
        <v>332</v>
      </c>
      <c r="C267" s="82" t="s">
        <v>942</v>
      </c>
      <c r="D267" s="83" t="s">
        <v>434</v>
      </c>
      <c r="E267" s="84" t="s">
        <v>559</v>
      </c>
      <c r="F267" s="84" t="s">
        <v>436</v>
      </c>
      <c r="G267" s="85" t="s">
        <v>437</v>
      </c>
      <c r="H267" s="85" t="s">
        <v>437</v>
      </c>
      <c r="I267" s="82" t="s">
        <v>431</v>
      </c>
      <c r="J267" s="86" t="s">
        <v>438</v>
      </c>
    </row>
    <row r="268" spans="1:10" x14ac:dyDescent="0.2">
      <c r="A268" s="82" t="s">
        <v>963</v>
      </c>
      <c r="B268" s="82" t="s">
        <v>248</v>
      </c>
      <c r="C268" s="82" t="s">
        <v>552</v>
      </c>
      <c r="D268" s="83" t="s">
        <v>441</v>
      </c>
      <c r="E268" s="84" t="s">
        <v>573</v>
      </c>
      <c r="F268" s="84" t="s">
        <v>639</v>
      </c>
      <c r="G268" s="85" t="s">
        <v>437</v>
      </c>
      <c r="H268" s="85" t="s">
        <v>437</v>
      </c>
      <c r="I268" s="82" t="s">
        <v>431</v>
      </c>
      <c r="J268" s="86" t="s">
        <v>438</v>
      </c>
    </row>
    <row r="269" spans="1:10" x14ac:dyDescent="0.2">
      <c r="A269" s="82" t="s">
        <v>964</v>
      </c>
      <c r="B269" s="82" t="s">
        <v>342</v>
      </c>
      <c r="C269" s="82" t="s">
        <v>561</v>
      </c>
      <c r="D269" s="83" t="s">
        <v>434</v>
      </c>
      <c r="E269" s="84" t="s">
        <v>559</v>
      </c>
      <c r="F269" s="84" t="s">
        <v>436</v>
      </c>
      <c r="G269" s="85" t="s">
        <v>437</v>
      </c>
      <c r="H269" s="85" t="s">
        <v>437</v>
      </c>
      <c r="I269" s="82" t="s">
        <v>431</v>
      </c>
      <c r="J269" s="86" t="s">
        <v>438</v>
      </c>
    </row>
    <row r="270" spans="1:10" x14ac:dyDescent="0.2">
      <c r="A270" s="82" t="s">
        <v>965</v>
      </c>
      <c r="B270" s="82" t="s">
        <v>249</v>
      </c>
      <c r="C270" s="82" t="s">
        <v>552</v>
      </c>
      <c r="D270" s="83" t="s">
        <v>434</v>
      </c>
      <c r="E270" s="84" t="s">
        <v>553</v>
      </c>
      <c r="F270" s="84" t="s">
        <v>559</v>
      </c>
      <c r="G270" s="85" t="s">
        <v>437</v>
      </c>
      <c r="H270" s="85" t="s">
        <v>437</v>
      </c>
      <c r="I270" s="82" t="s">
        <v>431</v>
      </c>
      <c r="J270" s="86" t="s">
        <v>438</v>
      </c>
    </row>
    <row r="271" spans="1:10" x14ac:dyDescent="0.2">
      <c r="A271" s="82" t="s">
        <v>966</v>
      </c>
      <c r="B271" s="82" t="s">
        <v>293</v>
      </c>
      <c r="C271" s="82" t="s">
        <v>586</v>
      </c>
      <c r="D271" s="83" t="s">
        <v>434</v>
      </c>
      <c r="E271" s="84" t="s">
        <v>559</v>
      </c>
      <c r="F271" s="84" t="s">
        <v>435</v>
      </c>
      <c r="G271" s="85" t="s">
        <v>437</v>
      </c>
      <c r="H271" s="85" t="s">
        <v>437</v>
      </c>
      <c r="I271" s="82" t="s">
        <v>431</v>
      </c>
      <c r="J271" s="86" t="s">
        <v>438</v>
      </c>
    </row>
    <row r="272" spans="1:10" x14ac:dyDescent="0.2">
      <c r="A272" s="82" t="s">
        <v>967</v>
      </c>
      <c r="B272" s="82" t="s">
        <v>286</v>
      </c>
      <c r="C272" s="82" t="s">
        <v>586</v>
      </c>
      <c r="D272" s="83" t="s">
        <v>434</v>
      </c>
      <c r="E272" s="84" t="s">
        <v>559</v>
      </c>
      <c r="F272" s="84" t="s">
        <v>435</v>
      </c>
      <c r="G272" s="85" t="s">
        <v>437</v>
      </c>
      <c r="H272" s="85" t="s">
        <v>437</v>
      </c>
      <c r="I272" s="82" t="s">
        <v>431</v>
      </c>
      <c r="J272" s="86" t="s">
        <v>438</v>
      </c>
    </row>
    <row r="273" spans="1:10" x14ac:dyDescent="0.2">
      <c r="A273" s="82" t="s">
        <v>968</v>
      </c>
      <c r="B273" s="82" t="s">
        <v>333</v>
      </c>
      <c r="C273" s="82" t="s">
        <v>942</v>
      </c>
      <c r="D273" s="83" t="s">
        <v>434</v>
      </c>
      <c r="E273" s="84" t="s">
        <v>872</v>
      </c>
      <c r="F273" s="84" t="s">
        <v>639</v>
      </c>
      <c r="G273" s="85" t="s">
        <v>437</v>
      </c>
      <c r="H273" s="85" t="s">
        <v>437</v>
      </c>
      <c r="I273" s="82" t="s">
        <v>431</v>
      </c>
      <c r="J273" s="86" t="s">
        <v>438</v>
      </c>
    </row>
    <row r="274" spans="1:10" x14ac:dyDescent="0.2">
      <c r="A274" s="82" t="s">
        <v>969</v>
      </c>
      <c r="B274" s="82" t="s">
        <v>970</v>
      </c>
      <c r="C274" s="82" t="s">
        <v>586</v>
      </c>
      <c r="D274" s="83" t="s">
        <v>434</v>
      </c>
      <c r="E274" s="84" t="s">
        <v>435</v>
      </c>
      <c r="F274" s="84" t="s">
        <v>436</v>
      </c>
      <c r="G274" s="85" t="s">
        <v>437</v>
      </c>
      <c r="H274" s="85" t="s">
        <v>437</v>
      </c>
      <c r="I274" s="82" t="s">
        <v>431</v>
      </c>
      <c r="J274" s="86" t="s">
        <v>438</v>
      </c>
    </row>
    <row r="275" spans="1:10" x14ac:dyDescent="0.2">
      <c r="A275" s="82" t="s">
        <v>971</v>
      </c>
      <c r="B275" s="82" t="s">
        <v>972</v>
      </c>
      <c r="C275" s="82" t="s">
        <v>561</v>
      </c>
      <c r="D275" s="83" t="s">
        <v>566</v>
      </c>
      <c r="E275" s="84" t="s">
        <v>872</v>
      </c>
      <c r="F275" s="84" t="s">
        <v>436</v>
      </c>
      <c r="G275" s="85" t="s">
        <v>437</v>
      </c>
      <c r="H275" s="85" t="s">
        <v>437</v>
      </c>
      <c r="I275" s="82" t="s">
        <v>431</v>
      </c>
      <c r="J275" s="86" t="s">
        <v>438</v>
      </c>
    </row>
    <row r="276" spans="1:10" x14ac:dyDescent="0.2">
      <c r="A276" s="82" t="s">
        <v>973</v>
      </c>
      <c r="B276" s="82" t="s">
        <v>75</v>
      </c>
      <c r="C276" s="82" t="s">
        <v>561</v>
      </c>
      <c r="D276" s="83" t="s">
        <v>434</v>
      </c>
      <c r="E276" s="84" t="s">
        <v>627</v>
      </c>
      <c r="F276" s="84" t="s">
        <v>436</v>
      </c>
      <c r="G276" s="85" t="s">
        <v>437</v>
      </c>
      <c r="H276" s="85" t="s">
        <v>437</v>
      </c>
      <c r="I276" s="82" t="s">
        <v>431</v>
      </c>
      <c r="J276" s="86" t="s">
        <v>438</v>
      </c>
    </row>
    <row r="277" spans="1:10" x14ac:dyDescent="0.2">
      <c r="A277" s="82" t="s">
        <v>974</v>
      </c>
      <c r="B277" s="82" t="s">
        <v>334</v>
      </c>
      <c r="C277" s="82" t="s">
        <v>942</v>
      </c>
      <c r="D277" s="83" t="s">
        <v>434</v>
      </c>
      <c r="E277" s="84" t="s">
        <v>872</v>
      </c>
      <c r="F277" s="84" t="s">
        <v>639</v>
      </c>
      <c r="G277" s="85" t="s">
        <v>437</v>
      </c>
      <c r="H277" s="85" t="s">
        <v>437</v>
      </c>
      <c r="I277" s="82" t="s">
        <v>431</v>
      </c>
      <c r="J277" s="86" t="s">
        <v>438</v>
      </c>
    </row>
    <row r="278" spans="1:10" x14ac:dyDescent="0.2">
      <c r="A278" s="82" t="s">
        <v>975</v>
      </c>
      <c r="B278" s="82" t="s">
        <v>371</v>
      </c>
      <c r="C278" s="82" t="s">
        <v>552</v>
      </c>
      <c r="D278" s="83" t="s">
        <v>606</v>
      </c>
      <c r="E278" s="84" t="s">
        <v>553</v>
      </c>
      <c r="F278" s="84" t="s">
        <v>436</v>
      </c>
      <c r="G278" s="85" t="s">
        <v>437</v>
      </c>
      <c r="H278" s="85" t="s">
        <v>437</v>
      </c>
      <c r="I278" s="82" t="s">
        <v>431</v>
      </c>
      <c r="J278" s="86" t="s">
        <v>438</v>
      </c>
    </row>
    <row r="279" spans="1:10" x14ac:dyDescent="0.2">
      <c r="A279" s="82" t="s">
        <v>976</v>
      </c>
      <c r="B279" s="82" t="s">
        <v>370</v>
      </c>
      <c r="C279" s="82" t="s">
        <v>638</v>
      </c>
      <c r="D279" s="83" t="s">
        <v>606</v>
      </c>
      <c r="E279" s="84" t="s">
        <v>568</v>
      </c>
      <c r="F279" s="84" t="s">
        <v>436</v>
      </c>
      <c r="G279" s="85" t="s">
        <v>437</v>
      </c>
      <c r="H279" s="85" t="s">
        <v>437</v>
      </c>
      <c r="I279" s="82" t="s">
        <v>431</v>
      </c>
      <c r="J279" s="86" t="s">
        <v>438</v>
      </c>
    </row>
    <row r="280" spans="1:10" x14ac:dyDescent="0.2">
      <c r="A280" s="82" t="s">
        <v>977</v>
      </c>
      <c r="B280" s="82" t="s">
        <v>384</v>
      </c>
      <c r="C280" s="82" t="s">
        <v>594</v>
      </c>
      <c r="D280" s="83" t="s">
        <v>618</v>
      </c>
      <c r="E280" s="84" t="s">
        <v>559</v>
      </c>
      <c r="F280" s="84" t="s">
        <v>613</v>
      </c>
      <c r="G280" s="85" t="s">
        <v>437</v>
      </c>
      <c r="H280" s="85" t="s">
        <v>437</v>
      </c>
      <c r="I280" s="82" t="s">
        <v>431</v>
      </c>
      <c r="J280" s="86" t="s">
        <v>438</v>
      </c>
    </row>
    <row r="281" spans="1:10" x14ac:dyDescent="0.2">
      <c r="A281" s="82" t="s">
        <v>978</v>
      </c>
      <c r="B281" s="82" t="s">
        <v>349</v>
      </c>
      <c r="C281" s="82" t="s">
        <v>552</v>
      </c>
      <c r="D281" s="83" t="s">
        <v>434</v>
      </c>
      <c r="E281" s="84" t="s">
        <v>559</v>
      </c>
      <c r="F281" s="84" t="s">
        <v>436</v>
      </c>
      <c r="G281" s="85" t="s">
        <v>437</v>
      </c>
      <c r="H281" s="85" t="s">
        <v>437</v>
      </c>
      <c r="I281" s="82" t="s">
        <v>431</v>
      </c>
      <c r="J281" s="86" t="s">
        <v>438</v>
      </c>
    </row>
    <row r="282" spans="1:10" x14ac:dyDescent="0.2">
      <c r="A282" s="82" t="s">
        <v>979</v>
      </c>
      <c r="B282" s="82" t="s">
        <v>980</v>
      </c>
      <c r="C282" s="82" t="s">
        <v>594</v>
      </c>
      <c r="D282" s="83" t="s">
        <v>434</v>
      </c>
      <c r="E282" s="84" t="s">
        <v>559</v>
      </c>
      <c r="F282" s="84" t="s">
        <v>436</v>
      </c>
      <c r="G282" s="85" t="s">
        <v>437</v>
      </c>
      <c r="H282" s="85" t="s">
        <v>437</v>
      </c>
      <c r="I282" s="82" t="s">
        <v>431</v>
      </c>
      <c r="J282" s="86" t="s">
        <v>438</v>
      </c>
    </row>
    <row r="283" spans="1:10" x14ac:dyDescent="0.2">
      <c r="A283" s="82" t="s">
        <v>981</v>
      </c>
      <c r="B283" s="82" t="s">
        <v>394</v>
      </c>
      <c r="C283" s="82" t="s">
        <v>594</v>
      </c>
      <c r="D283" s="83" t="s">
        <v>434</v>
      </c>
      <c r="E283" s="84" t="s">
        <v>627</v>
      </c>
      <c r="F283" s="84" t="s">
        <v>436</v>
      </c>
      <c r="G283" s="85" t="s">
        <v>437</v>
      </c>
      <c r="H283" s="85" t="s">
        <v>437</v>
      </c>
      <c r="I283" s="82" t="s">
        <v>431</v>
      </c>
      <c r="J283" s="86" t="s">
        <v>438</v>
      </c>
    </row>
    <row r="284" spans="1:10" x14ac:dyDescent="0.2">
      <c r="A284" s="82" t="s">
        <v>982</v>
      </c>
      <c r="B284" s="82" t="s">
        <v>335</v>
      </c>
      <c r="C284" s="82" t="s">
        <v>942</v>
      </c>
      <c r="D284" s="83" t="s">
        <v>434</v>
      </c>
      <c r="E284" s="84" t="s">
        <v>559</v>
      </c>
      <c r="F284" s="84" t="s">
        <v>436</v>
      </c>
      <c r="G284" s="85" t="s">
        <v>437</v>
      </c>
      <c r="H284" s="85" t="s">
        <v>437</v>
      </c>
      <c r="I284" s="82" t="s">
        <v>431</v>
      </c>
      <c r="J284" s="86" t="s">
        <v>438</v>
      </c>
    </row>
    <row r="285" spans="1:10" x14ac:dyDescent="0.2">
      <c r="A285" s="82" t="s">
        <v>983</v>
      </c>
      <c r="B285" s="82" t="s">
        <v>145</v>
      </c>
      <c r="C285" s="82" t="s">
        <v>561</v>
      </c>
      <c r="D285" s="83" t="s">
        <v>434</v>
      </c>
      <c r="E285" s="84" t="s">
        <v>613</v>
      </c>
      <c r="F285" s="84" t="s">
        <v>436</v>
      </c>
      <c r="G285" s="85" t="s">
        <v>437</v>
      </c>
      <c r="H285" s="85" t="s">
        <v>437</v>
      </c>
      <c r="I285" s="82" t="s">
        <v>431</v>
      </c>
      <c r="J285" s="86" t="s">
        <v>438</v>
      </c>
    </row>
    <row r="286" spans="1:10" x14ac:dyDescent="0.2">
      <c r="A286" s="82" t="s">
        <v>984</v>
      </c>
      <c r="B286" s="82" t="s">
        <v>336</v>
      </c>
      <c r="C286" s="82" t="s">
        <v>942</v>
      </c>
      <c r="D286" s="83" t="s">
        <v>434</v>
      </c>
      <c r="E286" s="84" t="s">
        <v>872</v>
      </c>
      <c r="F286" s="84" t="s">
        <v>639</v>
      </c>
      <c r="G286" s="85" t="s">
        <v>437</v>
      </c>
      <c r="H286" s="85" t="s">
        <v>437</v>
      </c>
      <c r="I286" s="82" t="s">
        <v>431</v>
      </c>
      <c r="J286" s="86" t="s">
        <v>438</v>
      </c>
    </row>
    <row r="287" spans="1:10" x14ac:dyDescent="0.2">
      <c r="A287" s="82" t="s">
        <v>985</v>
      </c>
      <c r="B287" s="82" t="s">
        <v>101</v>
      </c>
      <c r="C287" s="82" t="s">
        <v>561</v>
      </c>
      <c r="D287" s="83" t="s">
        <v>434</v>
      </c>
      <c r="E287" s="84" t="s">
        <v>559</v>
      </c>
      <c r="F287" s="84" t="s">
        <v>436</v>
      </c>
      <c r="G287" s="85" t="s">
        <v>437</v>
      </c>
      <c r="H287" s="85" t="s">
        <v>437</v>
      </c>
      <c r="I287" s="82" t="s">
        <v>431</v>
      </c>
      <c r="J287" s="86" t="s">
        <v>438</v>
      </c>
    </row>
    <row r="288" spans="1:10" x14ac:dyDescent="0.2">
      <c r="A288" s="82" t="s">
        <v>986</v>
      </c>
      <c r="B288" s="82" t="s">
        <v>356</v>
      </c>
      <c r="C288" s="82" t="s">
        <v>561</v>
      </c>
      <c r="D288" s="83" t="s">
        <v>434</v>
      </c>
      <c r="E288" s="84" t="s">
        <v>553</v>
      </c>
      <c r="F288" s="84" t="s">
        <v>436</v>
      </c>
      <c r="G288" s="85" t="s">
        <v>437</v>
      </c>
      <c r="H288" s="85" t="s">
        <v>437</v>
      </c>
      <c r="I288" s="82" t="s">
        <v>431</v>
      </c>
      <c r="J288" s="86" t="s">
        <v>438</v>
      </c>
    </row>
    <row r="289" spans="1:10" x14ac:dyDescent="0.2">
      <c r="A289" s="82" t="s">
        <v>987</v>
      </c>
      <c r="B289" s="82" t="s">
        <v>312</v>
      </c>
      <c r="C289" s="82" t="s">
        <v>561</v>
      </c>
      <c r="D289" s="83" t="s">
        <v>434</v>
      </c>
      <c r="E289" s="84" t="s">
        <v>553</v>
      </c>
      <c r="F289" s="84" t="s">
        <v>435</v>
      </c>
      <c r="G289" s="85" t="s">
        <v>437</v>
      </c>
      <c r="H289" s="85" t="s">
        <v>437</v>
      </c>
      <c r="I289" s="82" t="s">
        <v>431</v>
      </c>
      <c r="J289" s="86" t="s">
        <v>438</v>
      </c>
    </row>
    <row r="290" spans="1:10" x14ac:dyDescent="0.2">
      <c r="A290" s="82" t="s">
        <v>988</v>
      </c>
      <c r="B290" s="82" t="s">
        <v>989</v>
      </c>
      <c r="C290" s="82" t="s">
        <v>561</v>
      </c>
      <c r="D290" s="83" t="s">
        <v>434</v>
      </c>
      <c r="E290" s="84" t="s">
        <v>553</v>
      </c>
      <c r="F290" s="84" t="s">
        <v>436</v>
      </c>
      <c r="G290" s="85" t="s">
        <v>437</v>
      </c>
      <c r="H290" s="85" t="s">
        <v>437</v>
      </c>
      <c r="I290" s="82" t="s">
        <v>431</v>
      </c>
      <c r="J290" s="86" t="s">
        <v>438</v>
      </c>
    </row>
    <row r="291" spans="1:10" x14ac:dyDescent="0.2">
      <c r="A291" s="82" t="s">
        <v>990</v>
      </c>
      <c r="B291" s="82" t="s">
        <v>146</v>
      </c>
      <c r="C291" s="82" t="s">
        <v>561</v>
      </c>
      <c r="D291" s="83" t="s">
        <v>434</v>
      </c>
      <c r="E291" s="84" t="s">
        <v>613</v>
      </c>
      <c r="F291" s="84" t="s">
        <v>436</v>
      </c>
      <c r="G291" s="85" t="s">
        <v>437</v>
      </c>
      <c r="H291" s="85" t="s">
        <v>437</v>
      </c>
      <c r="I291" s="82" t="s">
        <v>431</v>
      </c>
      <c r="J291" s="86" t="s">
        <v>438</v>
      </c>
    </row>
    <row r="292" spans="1:10" x14ac:dyDescent="0.2">
      <c r="A292" s="82" t="s">
        <v>991</v>
      </c>
      <c r="B292" s="82" t="s">
        <v>279</v>
      </c>
      <c r="C292" s="82" t="s">
        <v>594</v>
      </c>
      <c r="D292" s="83" t="s">
        <v>434</v>
      </c>
      <c r="E292" s="84" t="s">
        <v>559</v>
      </c>
      <c r="F292" s="84" t="s">
        <v>436</v>
      </c>
      <c r="G292" s="85" t="s">
        <v>437</v>
      </c>
      <c r="H292" s="85" t="s">
        <v>437</v>
      </c>
      <c r="I292" s="82" t="s">
        <v>431</v>
      </c>
      <c r="J292" s="86" t="s">
        <v>438</v>
      </c>
    </row>
    <row r="293" spans="1:10" x14ac:dyDescent="0.2">
      <c r="A293" s="82" t="s">
        <v>992</v>
      </c>
      <c r="B293" s="82" t="s">
        <v>383</v>
      </c>
      <c r="C293" s="82" t="s">
        <v>594</v>
      </c>
      <c r="D293" s="83" t="s">
        <v>434</v>
      </c>
      <c r="E293" s="84" t="s">
        <v>435</v>
      </c>
      <c r="F293" s="84" t="s">
        <v>436</v>
      </c>
      <c r="G293" s="85" t="s">
        <v>437</v>
      </c>
      <c r="H293" s="85" t="s">
        <v>437</v>
      </c>
      <c r="I293" s="82" t="s">
        <v>431</v>
      </c>
      <c r="J293" s="86" t="s">
        <v>438</v>
      </c>
    </row>
    <row r="294" spans="1:10" x14ac:dyDescent="0.2">
      <c r="A294" s="82" t="s">
        <v>993</v>
      </c>
      <c r="B294" s="82" t="s">
        <v>147</v>
      </c>
      <c r="C294" s="82" t="s">
        <v>561</v>
      </c>
      <c r="D294" s="83" t="s">
        <v>434</v>
      </c>
      <c r="E294" s="84" t="s">
        <v>553</v>
      </c>
      <c r="F294" s="84" t="s">
        <v>435</v>
      </c>
      <c r="G294" s="85" t="s">
        <v>437</v>
      </c>
      <c r="H294" s="85" t="s">
        <v>437</v>
      </c>
      <c r="I294" s="82" t="s">
        <v>431</v>
      </c>
      <c r="J294" s="86" t="s">
        <v>589</v>
      </c>
    </row>
    <row r="295" spans="1:10" x14ac:dyDescent="0.2">
      <c r="A295" s="82" t="s">
        <v>994</v>
      </c>
      <c r="B295" s="82" t="s">
        <v>51</v>
      </c>
      <c r="C295" s="82" t="s">
        <v>861</v>
      </c>
      <c r="D295" s="83" t="s">
        <v>434</v>
      </c>
      <c r="E295" s="84" t="s">
        <v>559</v>
      </c>
      <c r="F295" s="84" t="s">
        <v>613</v>
      </c>
      <c r="G295" s="85" t="s">
        <v>437</v>
      </c>
      <c r="H295" s="85" t="s">
        <v>437</v>
      </c>
      <c r="I295" s="82" t="s">
        <v>431</v>
      </c>
      <c r="J295" s="86" t="s">
        <v>438</v>
      </c>
    </row>
    <row r="296" spans="1:10" x14ac:dyDescent="0.2">
      <c r="A296" s="82" t="s">
        <v>995</v>
      </c>
      <c r="B296" s="82" t="s">
        <v>50</v>
      </c>
      <c r="C296" s="82" t="s">
        <v>861</v>
      </c>
      <c r="D296" s="83" t="s">
        <v>434</v>
      </c>
      <c r="E296" s="84" t="s">
        <v>559</v>
      </c>
      <c r="F296" s="84" t="s">
        <v>613</v>
      </c>
      <c r="G296" s="85" t="s">
        <v>437</v>
      </c>
      <c r="H296" s="85" t="s">
        <v>437</v>
      </c>
      <c r="I296" s="82" t="s">
        <v>431</v>
      </c>
      <c r="J296" s="86" t="s">
        <v>438</v>
      </c>
    </row>
    <row r="297" spans="1:10" x14ac:dyDescent="0.2">
      <c r="A297" s="82" t="s">
        <v>996</v>
      </c>
      <c r="B297" s="82" t="s">
        <v>49</v>
      </c>
      <c r="C297" s="82" t="s">
        <v>861</v>
      </c>
      <c r="D297" s="83" t="s">
        <v>434</v>
      </c>
      <c r="E297" s="84" t="s">
        <v>559</v>
      </c>
      <c r="F297" s="84" t="s">
        <v>613</v>
      </c>
      <c r="G297" s="85" t="s">
        <v>437</v>
      </c>
      <c r="H297" s="85" t="s">
        <v>437</v>
      </c>
      <c r="I297" s="82" t="s">
        <v>431</v>
      </c>
      <c r="J297" s="86" t="s">
        <v>438</v>
      </c>
    </row>
    <row r="298" spans="1:10" x14ac:dyDescent="0.2">
      <c r="A298" s="82" t="s">
        <v>997</v>
      </c>
      <c r="B298" s="82" t="s">
        <v>998</v>
      </c>
      <c r="C298" s="82" t="s">
        <v>913</v>
      </c>
      <c r="D298" s="83" t="s">
        <v>587</v>
      </c>
      <c r="E298" s="84" t="s">
        <v>559</v>
      </c>
      <c r="F298" s="84" t="s">
        <v>435</v>
      </c>
      <c r="G298" s="85" t="s">
        <v>437</v>
      </c>
      <c r="H298" s="85" t="s">
        <v>437</v>
      </c>
      <c r="I298" s="82" t="s">
        <v>431</v>
      </c>
      <c r="J298" s="86" t="s">
        <v>589</v>
      </c>
    </row>
    <row r="299" spans="1:10" x14ac:dyDescent="0.2">
      <c r="A299" s="82" t="s">
        <v>999</v>
      </c>
      <c r="B299" s="82" t="s">
        <v>142</v>
      </c>
      <c r="C299" s="82" t="s">
        <v>594</v>
      </c>
      <c r="D299" s="83" t="s">
        <v>434</v>
      </c>
      <c r="E299" s="84" t="s">
        <v>559</v>
      </c>
      <c r="F299" s="84" t="s">
        <v>608</v>
      </c>
      <c r="G299" s="85" t="s">
        <v>437</v>
      </c>
      <c r="H299" s="85" t="s">
        <v>437</v>
      </c>
      <c r="I299" s="82" t="s">
        <v>431</v>
      </c>
      <c r="J299" s="86" t="s">
        <v>589</v>
      </c>
    </row>
    <row r="300" spans="1:10" x14ac:dyDescent="0.2">
      <c r="A300" s="82" t="s">
        <v>1000</v>
      </c>
      <c r="B300" s="82" t="s">
        <v>135</v>
      </c>
      <c r="C300" s="82" t="s">
        <v>594</v>
      </c>
      <c r="D300" s="83" t="s">
        <v>434</v>
      </c>
      <c r="E300" s="84" t="s">
        <v>553</v>
      </c>
      <c r="F300" s="84" t="s">
        <v>436</v>
      </c>
      <c r="G300" s="85" t="s">
        <v>437</v>
      </c>
      <c r="H300" s="85" t="s">
        <v>437</v>
      </c>
      <c r="I300" s="82" t="s">
        <v>431</v>
      </c>
      <c r="J300" s="86" t="s">
        <v>438</v>
      </c>
    </row>
    <row r="301" spans="1:10" x14ac:dyDescent="0.2">
      <c r="A301" s="82" t="s">
        <v>1001</v>
      </c>
      <c r="B301" s="82" t="s">
        <v>143</v>
      </c>
      <c r="C301" s="82" t="s">
        <v>594</v>
      </c>
      <c r="D301" s="83" t="s">
        <v>434</v>
      </c>
      <c r="E301" s="84" t="s">
        <v>553</v>
      </c>
      <c r="F301" s="84" t="s">
        <v>435</v>
      </c>
      <c r="G301" s="85" t="s">
        <v>437</v>
      </c>
      <c r="H301" s="85" t="s">
        <v>437</v>
      </c>
      <c r="I301" s="82" t="s">
        <v>431</v>
      </c>
      <c r="J301" s="86" t="s">
        <v>589</v>
      </c>
    </row>
    <row r="302" spans="1:10" x14ac:dyDescent="0.2">
      <c r="A302" s="82" t="s">
        <v>1002</v>
      </c>
      <c r="B302" s="82" t="s">
        <v>144</v>
      </c>
      <c r="C302" s="82" t="s">
        <v>594</v>
      </c>
      <c r="D302" s="83" t="s">
        <v>434</v>
      </c>
      <c r="E302" s="84" t="s">
        <v>553</v>
      </c>
      <c r="F302" s="84" t="s">
        <v>435</v>
      </c>
      <c r="G302" s="85" t="s">
        <v>437</v>
      </c>
      <c r="H302" s="85" t="s">
        <v>437</v>
      </c>
      <c r="I302" s="82" t="s">
        <v>431</v>
      </c>
      <c r="J302" s="86" t="s">
        <v>589</v>
      </c>
    </row>
    <row r="303" spans="1:10" x14ac:dyDescent="0.2">
      <c r="A303" s="82" t="s">
        <v>1003</v>
      </c>
      <c r="B303" s="82" t="s">
        <v>126</v>
      </c>
      <c r="C303" s="82" t="s">
        <v>561</v>
      </c>
      <c r="D303" s="83" t="s">
        <v>566</v>
      </c>
      <c r="E303" s="84" t="s">
        <v>608</v>
      </c>
      <c r="F303" s="84" t="s">
        <v>436</v>
      </c>
      <c r="G303" s="85" t="s">
        <v>437</v>
      </c>
      <c r="H303" s="85" t="s">
        <v>437</v>
      </c>
      <c r="I303" s="82" t="s">
        <v>431</v>
      </c>
      <c r="J303" s="86" t="s">
        <v>438</v>
      </c>
    </row>
    <row r="304" spans="1:10" x14ac:dyDescent="0.2">
      <c r="A304" s="82" t="s">
        <v>1004</v>
      </c>
      <c r="B304" s="82" t="s">
        <v>317</v>
      </c>
      <c r="C304" s="82" t="s">
        <v>594</v>
      </c>
      <c r="D304" s="83" t="s">
        <v>566</v>
      </c>
      <c r="E304" s="84" t="s">
        <v>613</v>
      </c>
      <c r="F304" s="84" t="s">
        <v>436</v>
      </c>
      <c r="G304" s="85" t="s">
        <v>437</v>
      </c>
      <c r="H304" s="85" t="s">
        <v>437</v>
      </c>
      <c r="I304" s="82" t="s">
        <v>431</v>
      </c>
      <c r="J304" s="86" t="s">
        <v>438</v>
      </c>
    </row>
    <row r="305" spans="1:10" x14ac:dyDescent="0.2">
      <c r="A305" s="82" t="s">
        <v>1005</v>
      </c>
      <c r="B305" s="82" t="s">
        <v>150</v>
      </c>
      <c r="C305" s="82" t="s">
        <v>594</v>
      </c>
      <c r="D305" s="83" t="s">
        <v>566</v>
      </c>
      <c r="E305" s="84" t="s">
        <v>613</v>
      </c>
      <c r="F305" s="84" t="s">
        <v>436</v>
      </c>
      <c r="G305" s="85" t="s">
        <v>437</v>
      </c>
      <c r="H305" s="85" t="s">
        <v>437</v>
      </c>
      <c r="I305" s="82" t="s">
        <v>431</v>
      </c>
      <c r="J305" s="86" t="s">
        <v>438</v>
      </c>
    </row>
    <row r="306" spans="1:10" x14ac:dyDescent="0.2">
      <c r="A306" s="82" t="s">
        <v>1006</v>
      </c>
      <c r="B306" s="82" t="s">
        <v>152</v>
      </c>
      <c r="C306" s="82" t="s">
        <v>594</v>
      </c>
      <c r="D306" s="83" t="s">
        <v>434</v>
      </c>
      <c r="E306" s="84" t="s">
        <v>613</v>
      </c>
      <c r="F306" s="84" t="s">
        <v>436</v>
      </c>
      <c r="G306" s="85" t="s">
        <v>437</v>
      </c>
      <c r="H306" s="85" t="s">
        <v>437</v>
      </c>
      <c r="I306" s="82" t="s">
        <v>431</v>
      </c>
      <c r="J306" s="86" t="s">
        <v>438</v>
      </c>
    </row>
    <row r="307" spans="1:10" x14ac:dyDescent="0.2">
      <c r="A307" s="82" t="s">
        <v>1007</v>
      </c>
      <c r="B307" s="82" t="s">
        <v>318</v>
      </c>
      <c r="C307" s="82" t="s">
        <v>594</v>
      </c>
      <c r="D307" s="83" t="s">
        <v>566</v>
      </c>
      <c r="E307" s="84" t="s">
        <v>613</v>
      </c>
      <c r="F307" s="84" t="s">
        <v>436</v>
      </c>
      <c r="G307" s="85" t="s">
        <v>437</v>
      </c>
      <c r="H307" s="85" t="s">
        <v>437</v>
      </c>
      <c r="I307" s="82" t="s">
        <v>431</v>
      </c>
      <c r="J307" s="86" t="s">
        <v>438</v>
      </c>
    </row>
    <row r="308" spans="1:10" x14ac:dyDescent="0.2">
      <c r="A308" s="82" t="s">
        <v>1008</v>
      </c>
      <c r="B308" s="82" t="s">
        <v>337</v>
      </c>
      <c r="C308" s="82" t="s">
        <v>942</v>
      </c>
      <c r="D308" s="83" t="s">
        <v>434</v>
      </c>
      <c r="E308" s="84" t="s">
        <v>559</v>
      </c>
      <c r="F308" s="84" t="s">
        <v>436</v>
      </c>
      <c r="G308" s="85" t="s">
        <v>437</v>
      </c>
      <c r="H308" s="85" t="s">
        <v>437</v>
      </c>
      <c r="I308" s="82" t="s">
        <v>431</v>
      </c>
      <c r="J308" s="86" t="s">
        <v>438</v>
      </c>
    </row>
    <row r="309" spans="1:10" x14ac:dyDescent="0.2">
      <c r="A309" s="82" t="s">
        <v>1009</v>
      </c>
      <c r="B309" s="82" t="s">
        <v>346</v>
      </c>
      <c r="C309" s="82" t="s">
        <v>561</v>
      </c>
      <c r="D309" s="83" t="s">
        <v>434</v>
      </c>
      <c r="E309" s="84" t="s">
        <v>627</v>
      </c>
      <c r="F309" s="84" t="s">
        <v>436</v>
      </c>
      <c r="G309" s="85" t="s">
        <v>437</v>
      </c>
      <c r="H309" s="85" t="s">
        <v>437</v>
      </c>
      <c r="I309" s="82" t="s">
        <v>431</v>
      </c>
      <c r="J309" s="86" t="s">
        <v>438</v>
      </c>
    </row>
    <row r="310" spans="1:10" x14ac:dyDescent="0.2">
      <c r="A310" s="82" t="s">
        <v>1010</v>
      </c>
      <c r="B310" s="82" t="s">
        <v>250</v>
      </c>
      <c r="C310" s="82" t="s">
        <v>594</v>
      </c>
      <c r="D310" s="83" t="s">
        <v>434</v>
      </c>
      <c r="E310" s="84" t="s">
        <v>559</v>
      </c>
      <c r="F310" s="84" t="s">
        <v>436</v>
      </c>
      <c r="G310" s="85" t="s">
        <v>437</v>
      </c>
      <c r="H310" s="85" t="s">
        <v>437</v>
      </c>
      <c r="I310" s="82" t="s">
        <v>431</v>
      </c>
      <c r="J310" s="86" t="s">
        <v>438</v>
      </c>
    </row>
    <row r="311" spans="1:10" x14ac:dyDescent="0.2">
      <c r="A311" s="82" t="s">
        <v>1011</v>
      </c>
      <c r="B311" s="82" t="s">
        <v>1012</v>
      </c>
      <c r="C311" s="82" t="s">
        <v>942</v>
      </c>
      <c r="D311" s="83" t="s">
        <v>434</v>
      </c>
      <c r="E311" s="84" t="s">
        <v>559</v>
      </c>
      <c r="F311" s="84" t="s">
        <v>627</v>
      </c>
      <c r="G311" s="85" t="s">
        <v>437</v>
      </c>
      <c r="H311" s="85" t="s">
        <v>437</v>
      </c>
      <c r="I311" s="82" t="s">
        <v>431</v>
      </c>
      <c r="J311" s="86" t="s">
        <v>589</v>
      </c>
    </row>
    <row r="312" spans="1:10" x14ac:dyDescent="0.2">
      <c r="A312" s="82" t="s">
        <v>1013</v>
      </c>
      <c r="B312" s="82" t="s">
        <v>102</v>
      </c>
      <c r="C312" s="82" t="s">
        <v>561</v>
      </c>
      <c r="D312" s="83" t="s">
        <v>434</v>
      </c>
      <c r="E312" s="84" t="s">
        <v>559</v>
      </c>
      <c r="F312" s="84" t="s">
        <v>436</v>
      </c>
      <c r="G312" s="85" t="s">
        <v>437</v>
      </c>
      <c r="H312" s="85" t="s">
        <v>437</v>
      </c>
      <c r="I312" s="82" t="s">
        <v>431</v>
      </c>
      <c r="J312" s="86" t="s">
        <v>438</v>
      </c>
    </row>
    <row r="313" spans="1:10" x14ac:dyDescent="0.2">
      <c r="A313" s="82" t="s">
        <v>1014</v>
      </c>
      <c r="B313" s="82" t="s">
        <v>397</v>
      </c>
      <c r="C313" s="82" t="s">
        <v>594</v>
      </c>
      <c r="D313" s="83" t="s">
        <v>618</v>
      </c>
      <c r="E313" s="84" t="s">
        <v>559</v>
      </c>
      <c r="F313" s="84" t="s">
        <v>436</v>
      </c>
      <c r="G313" s="85" t="s">
        <v>437</v>
      </c>
      <c r="H313" s="85" t="s">
        <v>437</v>
      </c>
      <c r="I313" s="82" t="s">
        <v>431</v>
      </c>
      <c r="J313" s="86" t="s">
        <v>438</v>
      </c>
    </row>
    <row r="314" spans="1:10" x14ac:dyDescent="0.2">
      <c r="A314" s="82" t="s">
        <v>1015</v>
      </c>
      <c r="B314" s="82" t="s">
        <v>338</v>
      </c>
      <c r="C314" s="82" t="s">
        <v>942</v>
      </c>
      <c r="D314" s="83" t="s">
        <v>434</v>
      </c>
      <c r="E314" s="84" t="s">
        <v>559</v>
      </c>
      <c r="F314" s="84" t="s">
        <v>436</v>
      </c>
      <c r="G314" s="85" t="s">
        <v>437</v>
      </c>
      <c r="H314" s="85" t="s">
        <v>437</v>
      </c>
      <c r="I314" s="82" t="s">
        <v>431</v>
      </c>
      <c r="J314" s="86" t="s">
        <v>438</v>
      </c>
    </row>
    <row r="315" spans="1:10" x14ac:dyDescent="0.2">
      <c r="A315" s="82" t="s">
        <v>1016</v>
      </c>
      <c r="B315" s="82" t="s">
        <v>1017</v>
      </c>
      <c r="C315" s="82" t="s">
        <v>561</v>
      </c>
      <c r="D315" s="83" t="s">
        <v>434</v>
      </c>
      <c r="E315" s="84" t="s">
        <v>553</v>
      </c>
      <c r="F315" s="84" t="s">
        <v>435</v>
      </c>
      <c r="G315" s="85" t="s">
        <v>437</v>
      </c>
      <c r="H315" s="85" t="s">
        <v>437</v>
      </c>
      <c r="I315" s="82" t="s">
        <v>431</v>
      </c>
      <c r="J315" s="86" t="s">
        <v>589</v>
      </c>
    </row>
    <row r="316" spans="1:10" x14ac:dyDescent="0.2">
      <c r="A316" s="82" t="s">
        <v>1018</v>
      </c>
      <c r="B316" s="82" t="s">
        <v>314</v>
      </c>
      <c r="C316" s="82" t="s">
        <v>586</v>
      </c>
      <c r="D316" s="83" t="s">
        <v>434</v>
      </c>
      <c r="E316" s="84" t="s">
        <v>573</v>
      </c>
      <c r="F316" s="84" t="s">
        <v>436</v>
      </c>
      <c r="G316" s="85" t="s">
        <v>437</v>
      </c>
      <c r="H316" s="85" t="s">
        <v>437</v>
      </c>
      <c r="I316" s="82" t="s">
        <v>431</v>
      </c>
      <c r="J316" s="86" t="s">
        <v>438</v>
      </c>
    </row>
    <row r="317" spans="1:10" x14ac:dyDescent="0.2">
      <c r="A317" s="82" t="s">
        <v>1019</v>
      </c>
      <c r="B317" s="82" t="s">
        <v>291</v>
      </c>
      <c r="C317" s="82" t="s">
        <v>586</v>
      </c>
      <c r="D317" s="83" t="s">
        <v>434</v>
      </c>
      <c r="E317" s="84" t="s">
        <v>573</v>
      </c>
      <c r="F317" s="84" t="s">
        <v>436</v>
      </c>
      <c r="G317" s="85" t="s">
        <v>437</v>
      </c>
      <c r="H317" s="85" t="s">
        <v>437</v>
      </c>
      <c r="I317" s="82" t="s">
        <v>431</v>
      </c>
      <c r="J317" s="86" t="s">
        <v>438</v>
      </c>
    </row>
    <row r="318" spans="1:10" x14ac:dyDescent="0.2">
      <c r="A318" s="82" t="s">
        <v>1020</v>
      </c>
      <c r="B318" s="82" t="s">
        <v>303</v>
      </c>
      <c r="C318" s="82" t="s">
        <v>586</v>
      </c>
      <c r="D318" s="83" t="s">
        <v>434</v>
      </c>
      <c r="E318" s="84" t="s">
        <v>573</v>
      </c>
      <c r="F318" s="84" t="s">
        <v>639</v>
      </c>
      <c r="G318" s="85" t="s">
        <v>437</v>
      </c>
      <c r="H318" s="85" t="s">
        <v>437</v>
      </c>
      <c r="I318" s="82" t="s">
        <v>431</v>
      </c>
      <c r="J318" s="86" t="s">
        <v>438</v>
      </c>
    </row>
    <row r="319" spans="1:10" x14ac:dyDescent="0.2">
      <c r="A319" s="82" t="s">
        <v>1021</v>
      </c>
      <c r="B319" s="82" t="s">
        <v>1022</v>
      </c>
      <c r="C319" s="82" t="s">
        <v>586</v>
      </c>
      <c r="D319" s="83" t="s">
        <v>434</v>
      </c>
      <c r="E319" s="84" t="s">
        <v>573</v>
      </c>
      <c r="F319" s="84" t="s">
        <v>639</v>
      </c>
      <c r="G319" s="85" t="s">
        <v>437</v>
      </c>
      <c r="H319" s="85" t="s">
        <v>437</v>
      </c>
      <c r="I319" s="82" t="s">
        <v>431</v>
      </c>
      <c r="J319" s="86" t="s">
        <v>589</v>
      </c>
    </row>
    <row r="320" spans="1:10" x14ac:dyDescent="0.2">
      <c r="A320" s="82" t="s">
        <v>1023</v>
      </c>
      <c r="B320" s="82" t="s">
        <v>289</v>
      </c>
      <c r="C320" s="82" t="s">
        <v>586</v>
      </c>
      <c r="D320" s="83" t="s">
        <v>434</v>
      </c>
      <c r="E320" s="84" t="s">
        <v>573</v>
      </c>
      <c r="F320" s="84" t="s">
        <v>436</v>
      </c>
      <c r="G320" s="85" t="s">
        <v>437</v>
      </c>
      <c r="H320" s="85" t="s">
        <v>437</v>
      </c>
      <c r="I320" s="82" t="s">
        <v>431</v>
      </c>
      <c r="J320" s="86" t="s">
        <v>438</v>
      </c>
    </row>
    <row r="321" spans="1:10" x14ac:dyDescent="0.2">
      <c r="A321" s="82" t="s">
        <v>1024</v>
      </c>
      <c r="B321" s="82" t="s">
        <v>297</v>
      </c>
      <c r="C321" s="82" t="s">
        <v>586</v>
      </c>
      <c r="D321" s="83" t="s">
        <v>434</v>
      </c>
      <c r="E321" s="84" t="s">
        <v>573</v>
      </c>
      <c r="F321" s="84" t="s">
        <v>639</v>
      </c>
      <c r="G321" s="85" t="s">
        <v>437</v>
      </c>
      <c r="H321" s="85" t="s">
        <v>437</v>
      </c>
      <c r="I321" s="82" t="s">
        <v>431</v>
      </c>
      <c r="J321" s="86" t="s">
        <v>438</v>
      </c>
    </row>
    <row r="322" spans="1:10" x14ac:dyDescent="0.2">
      <c r="A322" s="82" t="s">
        <v>1025</v>
      </c>
      <c r="B322" s="82" t="s">
        <v>294</v>
      </c>
      <c r="C322" s="82" t="s">
        <v>586</v>
      </c>
      <c r="D322" s="83" t="s">
        <v>434</v>
      </c>
      <c r="E322" s="84" t="s">
        <v>573</v>
      </c>
      <c r="F322" s="84" t="s">
        <v>639</v>
      </c>
      <c r="G322" s="85" t="s">
        <v>437</v>
      </c>
      <c r="H322" s="85" t="s">
        <v>437</v>
      </c>
      <c r="I322" s="82" t="s">
        <v>431</v>
      </c>
      <c r="J322" s="86" t="s">
        <v>438</v>
      </c>
    </row>
    <row r="323" spans="1:10" x14ac:dyDescent="0.2">
      <c r="A323" s="82" t="s">
        <v>1026</v>
      </c>
      <c r="B323" s="82" t="s">
        <v>292</v>
      </c>
      <c r="C323" s="82" t="s">
        <v>586</v>
      </c>
      <c r="D323" s="83" t="s">
        <v>434</v>
      </c>
      <c r="E323" s="84" t="s">
        <v>573</v>
      </c>
      <c r="F323" s="84" t="s">
        <v>639</v>
      </c>
      <c r="G323" s="85" t="s">
        <v>437</v>
      </c>
      <c r="H323" s="85" t="s">
        <v>437</v>
      </c>
      <c r="I323" s="82" t="s">
        <v>431</v>
      </c>
      <c r="J323" s="86" t="s">
        <v>438</v>
      </c>
    </row>
    <row r="324" spans="1:10" x14ac:dyDescent="0.2">
      <c r="A324" s="82" t="s">
        <v>1027</v>
      </c>
      <c r="B324" s="82" t="s">
        <v>302</v>
      </c>
      <c r="C324" s="82" t="s">
        <v>586</v>
      </c>
      <c r="D324" s="83" t="s">
        <v>434</v>
      </c>
      <c r="E324" s="84" t="s">
        <v>559</v>
      </c>
      <c r="F324" s="84" t="s">
        <v>436</v>
      </c>
      <c r="G324" s="85" t="s">
        <v>437</v>
      </c>
      <c r="H324" s="85" t="s">
        <v>437</v>
      </c>
      <c r="I324" s="82" t="s">
        <v>431</v>
      </c>
      <c r="J324" s="86" t="s">
        <v>438</v>
      </c>
    </row>
    <row r="325" spans="1:10" x14ac:dyDescent="0.2">
      <c r="A325" s="82" t="s">
        <v>1028</v>
      </c>
      <c r="B325" s="82" t="s">
        <v>125</v>
      </c>
      <c r="C325" s="82" t="s">
        <v>561</v>
      </c>
      <c r="D325" s="83" t="s">
        <v>566</v>
      </c>
      <c r="E325" s="84" t="s">
        <v>608</v>
      </c>
      <c r="F325" s="84" t="s">
        <v>436</v>
      </c>
      <c r="G325" s="85" t="s">
        <v>437</v>
      </c>
      <c r="H325" s="85" t="s">
        <v>437</v>
      </c>
      <c r="I325" s="82" t="s">
        <v>431</v>
      </c>
      <c r="J325" s="86" t="s">
        <v>438</v>
      </c>
    </row>
    <row r="326" spans="1:10" x14ac:dyDescent="0.2">
      <c r="A326" s="82" t="s">
        <v>1029</v>
      </c>
      <c r="B326" s="82" t="s">
        <v>339</v>
      </c>
      <c r="C326" s="82" t="s">
        <v>942</v>
      </c>
      <c r="D326" s="83" t="s">
        <v>434</v>
      </c>
      <c r="E326" s="84" t="s">
        <v>559</v>
      </c>
      <c r="F326" s="84" t="s">
        <v>436</v>
      </c>
      <c r="G326" s="85" t="s">
        <v>437</v>
      </c>
      <c r="H326" s="85" t="s">
        <v>437</v>
      </c>
      <c r="I326" s="82" t="s">
        <v>431</v>
      </c>
      <c r="J326" s="86" t="s">
        <v>438</v>
      </c>
    </row>
    <row r="327" spans="1:10" x14ac:dyDescent="0.2">
      <c r="A327" s="82" t="s">
        <v>1030</v>
      </c>
      <c r="B327" s="82" t="s">
        <v>305</v>
      </c>
      <c r="C327" s="82" t="s">
        <v>586</v>
      </c>
      <c r="D327" s="83" t="s">
        <v>434</v>
      </c>
      <c r="E327" s="84" t="s">
        <v>796</v>
      </c>
      <c r="F327" s="84" t="s">
        <v>591</v>
      </c>
      <c r="G327" s="85" t="s">
        <v>437</v>
      </c>
      <c r="H327" s="85" t="s">
        <v>437</v>
      </c>
      <c r="I327" s="82" t="s">
        <v>431</v>
      </c>
      <c r="J327" s="86" t="s">
        <v>438</v>
      </c>
    </row>
    <row r="328" spans="1:10" x14ac:dyDescent="0.2">
      <c r="A328" s="82" t="s">
        <v>1031</v>
      </c>
      <c r="B328" s="82" t="s">
        <v>1032</v>
      </c>
      <c r="C328" s="82" t="s">
        <v>942</v>
      </c>
      <c r="D328" s="83" t="s">
        <v>434</v>
      </c>
      <c r="E328" s="84" t="s">
        <v>559</v>
      </c>
      <c r="F328" s="84" t="s">
        <v>627</v>
      </c>
      <c r="G328" s="85" t="s">
        <v>437</v>
      </c>
      <c r="H328" s="85" t="s">
        <v>437</v>
      </c>
      <c r="I328" s="82" t="s">
        <v>431</v>
      </c>
      <c r="J328" s="86" t="s">
        <v>589</v>
      </c>
    </row>
    <row r="329" spans="1:10" x14ac:dyDescent="0.2">
      <c r="A329" s="82" t="s">
        <v>1033</v>
      </c>
      <c r="B329" s="82" t="s">
        <v>1034</v>
      </c>
      <c r="C329" s="82" t="s">
        <v>942</v>
      </c>
      <c r="D329" s="83" t="s">
        <v>434</v>
      </c>
      <c r="E329" s="84" t="s">
        <v>1035</v>
      </c>
      <c r="F329" s="84" t="s">
        <v>436</v>
      </c>
      <c r="G329" s="85" t="s">
        <v>437</v>
      </c>
      <c r="H329" s="85" t="s">
        <v>437</v>
      </c>
      <c r="I329" s="82" t="s">
        <v>431</v>
      </c>
      <c r="J329" s="86" t="s">
        <v>438</v>
      </c>
    </row>
    <row r="330" spans="1:10" x14ac:dyDescent="0.2">
      <c r="A330" s="82" t="s">
        <v>1036</v>
      </c>
      <c r="B330" s="82" t="s">
        <v>1037</v>
      </c>
      <c r="C330" s="82" t="s">
        <v>942</v>
      </c>
      <c r="D330" s="83" t="s">
        <v>434</v>
      </c>
      <c r="E330" s="84" t="s">
        <v>559</v>
      </c>
      <c r="F330" s="84" t="s">
        <v>436</v>
      </c>
      <c r="G330" s="85" t="s">
        <v>437</v>
      </c>
      <c r="H330" s="85" t="s">
        <v>437</v>
      </c>
      <c r="I330" s="82" t="s">
        <v>431</v>
      </c>
      <c r="J330" s="86" t="s">
        <v>438</v>
      </c>
    </row>
    <row r="331" spans="1:10" x14ac:dyDescent="0.2">
      <c r="A331" s="82" t="s">
        <v>1038</v>
      </c>
      <c r="B331" s="82" t="s">
        <v>1039</v>
      </c>
      <c r="C331" s="82" t="s">
        <v>942</v>
      </c>
      <c r="D331" s="83" t="s">
        <v>434</v>
      </c>
      <c r="E331" s="84" t="s">
        <v>559</v>
      </c>
      <c r="F331" s="84" t="s">
        <v>436</v>
      </c>
      <c r="G331" s="85" t="s">
        <v>437</v>
      </c>
      <c r="H331" s="85" t="s">
        <v>437</v>
      </c>
      <c r="I331" s="82" t="s">
        <v>431</v>
      </c>
      <c r="J331" s="86" t="s">
        <v>438</v>
      </c>
    </row>
    <row r="332" spans="1:10" x14ac:dyDescent="0.2">
      <c r="A332" s="82" t="s">
        <v>1040</v>
      </c>
      <c r="B332" s="82" t="s">
        <v>340</v>
      </c>
      <c r="C332" s="82" t="s">
        <v>942</v>
      </c>
      <c r="D332" s="83" t="s">
        <v>434</v>
      </c>
      <c r="E332" s="84" t="s">
        <v>559</v>
      </c>
      <c r="F332" s="84" t="s">
        <v>436</v>
      </c>
      <c r="G332" s="85" t="s">
        <v>437</v>
      </c>
      <c r="H332" s="85" t="s">
        <v>437</v>
      </c>
      <c r="I332" s="82" t="s">
        <v>431</v>
      </c>
      <c r="J332" s="86" t="s">
        <v>438</v>
      </c>
    </row>
    <row r="333" spans="1:10" x14ac:dyDescent="0.2">
      <c r="A333" s="82" t="s">
        <v>1041</v>
      </c>
      <c r="B333" s="82" t="s">
        <v>1042</v>
      </c>
      <c r="C333" s="82" t="s">
        <v>561</v>
      </c>
      <c r="D333" s="83" t="s">
        <v>434</v>
      </c>
      <c r="E333" s="84" t="s">
        <v>559</v>
      </c>
      <c r="F333" s="84" t="s">
        <v>436</v>
      </c>
      <c r="G333" s="85" t="s">
        <v>437</v>
      </c>
      <c r="H333" s="85" t="s">
        <v>437</v>
      </c>
      <c r="I333" s="82" t="s">
        <v>431</v>
      </c>
      <c r="J333" s="86" t="s">
        <v>438</v>
      </c>
    </row>
    <row r="334" spans="1:10" x14ac:dyDescent="0.2">
      <c r="A334" s="82" t="s">
        <v>1043</v>
      </c>
      <c r="B334" s="82" t="s">
        <v>1044</v>
      </c>
      <c r="C334" s="82" t="s">
        <v>561</v>
      </c>
      <c r="D334" s="83" t="s">
        <v>434</v>
      </c>
      <c r="E334" s="84" t="s">
        <v>627</v>
      </c>
      <c r="F334" s="84" t="s">
        <v>435</v>
      </c>
      <c r="G334" s="85" t="s">
        <v>437</v>
      </c>
      <c r="H334" s="85" t="s">
        <v>437</v>
      </c>
      <c r="I334" s="82" t="s">
        <v>1045</v>
      </c>
      <c r="J334" s="86" t="s">
        <v>438</v>
      </c>
    </row>
    <row r="335" spans="1:10" x14ac:dyDescent="0.2">
      <c r="A335" s="82" t="s">
        <v>1046</v>
      </c>
      <c r="B335" s="82" t="s">
        <v>1047</v>
      </c>
      <c r="C335" s="82" t="s">
        <v>561</v>
      </c>
      <c r="D335" s="83" t="s">
        <v>434</v>
      </c>
      <c r="E335" s="84" t="s">
        <v>559</v>
      </c>
      <c r="F335" s="84" t="s">
        <v>1048</v>
      </c>
      <c r="G335" s="85" t="s">
        <v>437</v>
      </c>
      <c r="H335" s="85" t="s">
        <v>437</v>
      </c>
      <c r="I335" s="82" t="s">
        <v>431</v>
      </c>
      <c r="J335" s="86" t="s">
        <v>589</v>
      </c>
    </row>
    <row r="336" spans="1:10" x14ac:dyDescent="0.2">
      <c r="A336" s="82" t="s">
        <v>1049</v>
      </c>
      <c r="B336" s="82" t="s">
        <v>1050</v>
      </c>
      <c r="C336" s="82" t="s">
        <v>561</v>
      </c>
      <c r="D336" s="83" t="s">
        <v>434</v>
      </c>
      <c r="E336" s="84" t="s">
        <v>627</v>
      </c>
      <c r="F336" s="84" t="s">
        <v>608</v>
      </c>
      <c r="G336" s="85" t="s">
        <v>437</v>
      </c>
      <c r="H336" s="85" t="s">
        <v>437</v>
      </c>
      <c r="I336" s="82" t="s">
        <v>1045</v>
      </c>
      <c r="J336" s="86" t="s">
        <v>438</v>
      </c>
    </row>
    <row r="337" spans="1:10" x14ac:dyDescent="0.2">
      <c r="A337" s="82" t="s">
        <v>1051</v>
      </c>
      <c r="B337" s="82" t="s">
        <v>1052</v>
      </c>
      <c r="C337" s="82" t="s">
        <v>561</v>
      </c>
      <c r="D337" s="83" t="s">
        <v>434</v>
      </c>
      <c r="E337" s="84" t="s">
        <v>627</v>
      </c>
      <c r="F337" s="84" t="s">
        <v>608</v>
      </c>
      <c r="G337" s="85" t="s">
        <v>437</v>
      </c>
      <c r="H337" s="85" t="s">
        <v>437</v>
      </c>
      <c r="I337" s="82" t="s">
        <v>1045</v>
      </c>
      <c r="J337" s="86" t="s">
        <v>438</v>
      </c>
    </row>
    <row r="338" spans="1:10" x14ac:dyDescent="0.2">
      <c r="A338" s="82" t="s">
        <v>1053</v>
      </c>
      <c r="B338" s="82" t="s">
        <v>1054</v>
      </c>
      <c r="C338" s="82" t="s">
        <v>561</v>
      </c>
      <c r="D338" s="83" t="s">
        <v>434</v>
      </c>
      <c r="E338" s="84" t="s">
        <v>627</v>
      </c>
      <c r="F338" s="84" t="s">
        <v>608</v>
      </c>
      <c r="G338" s="85" t="s">
        <v>437</v>
      </c>
      <c r="H338" s="85" t="s">
        <v>437</v>
      </c>
      <c r="I338" s="82" t="s">
        <v>1045</v>
      </c>
      <c r="J338" s="86" t="s">
        <v>438</v>
      </c>
    </row>
    <row r="339" spans="1:10" x14ac:dyDescent="0.2">
      <c r="A339" s="82" t="s">
        <v>1055</v>
      </c>
      <c r="B339" s="82" t="s">
        <v>1056</v>
      </c>
      <c r="C339" s="82" t="s">
        <v>552</v>
      </c>
      <c r="D339" s="83" t="s">
        <v>434</v>
      </c>
      <c r="E339" s="84" t="s">
        <v>457</v>
      </c>
      <c r="F339" s="84" t="s">
        <v>436</v>
      </c>
      <c r="G339" s="85" t="s">
        <v>437</v>
      </c>
      <c r="H339" s="85" t="s">
        <v>437</v>
      </c>
      <c r="I339" s="82" t="s">
        <v>431</v>
      </c>
      <c r="J339" s="86" t="s">
        <v>438</v>
      </c>
    </row>
    <row r="340" spans="1:10" x14ac:dyDescent="0.2">
      <c r="A340" s="82" t="s">
        <v>1057</v>
      </c>
      <c r="B340" s="82" t="s">
        <v>1058</v>
      </c>
      <c r="C340" s="82" t="s">
        <v>586</v>
      </c>
      <c r="D340" s="83" t="s">
        <v>434</v>
      </c>
      <c r="E340" s="84" t="s">
        <v>435</v>
      </c>
      <c r="F340" s="84" t="s">
        <v>436</v>
      </c>
      <c r="G340" s="85" t="s">
        <v>437</v>
      </c>
      <c r="H340" s="85" t="s">
        <v>437</v>
      </c>
      <c r="I340" s="82" t="s">
        <v>431</v>
      </c>
      <c r="J340" s="86" t="s">
        <v>438</v>
      </c>
    </row>
    <row r="341" spans="1:10" x14ac:dyDescent="0.2">
      <c r="A341" s="82" t="s">
        <v>1059</v>
      </c>
      <c r="B341" s="82" t="s">
        <v>385</v>
      </c>
      <c r="C341" s="82" t="s">
        <v>594</v>
      </c>
      <c r="D341" s="83" t="s">
        <v>434</v>
      </c>
      <c r="E341" s="84" t="s">
        <v>453</v>
      </c>
      <c r="F341" s="84" t="s">
        <v>436</v>
      </c>
      <c r="G341" s="85" t="s">
        <v>437</v>
      </c>
      <c r="H341" s="85" t="s">
        <v>437</v>
      </c>
      <c r="I341" s="82" t="s">
        <v>431</v>
      </c>
      <c r="J341" s="86" t="s">
        <v>438</v>
      </c>
    </row>
    <row r="342" spans="1:10" x14ac:dyDescent="0.2">
      <c r="A342" s="82" t="s">
        <v>1060</v>
      </c>
      <c r="B342" s="82" t="s">
        <v>1061</v>
      </c>
      <c r="C342" s="82" t="s">
        <v>942</v>
      </c>
      <c r="D342" s="83" t="s">
        <v>434</v>
      </c>
      <c r="E342" s="84" t="s">
        <v>872</v>
      </c>
      <c r="F342" s="84" t="s">
        <v>639</v>
      </c>
      <c r="G342" s="85" t="s">
        <v>437</v>
      </c>
      <c r="H342" s="85" t="s">
        <v>437</v>
      </c>
      <c r="I342" s="82" t="s">
        <v>431</v>
      </c>
      <c r="J342" s="86" t="s">
        <v>589</v>
      </c>
    </row>
    <row r="343" spans="1:10" x14ac:dyDescent="0.2">
      <c r="A343" s="82" t="s">
        <v>1062</v>
      </c>
      <c r="B343" s="82" t="s">
        <v>350</v>
      </c>
      <c r="C343" s="82" t="s">
        <v>561</v>
      </c>
      <c r="D343" s="83" t="s">
        <v>566</v>
      </c>
      <c r="E343" s="84" t="s">
        <v>559</v>
      </c>
      <c r="F343" s="84" t="s">
        <v>436</v>
      </c>
      <c r="G343" s="85" t="s">
        <v>437</v>
      </c>
      <c r="H343" s="85" t="s">
        <v>437</v>
      </c>
      <c r="I343" s="82" t="s">
        <v>431</v>
      </c>
      <c r="J343" s="86" t="s">
        <v>438</v>
      </c>
    </row>
    <row r="344" spans="1:10" x14ac:dyDescent="0.2">
      <c r="A344" s="82" t="s">
        <v>1063</v>
      </c>
      <c r="B344" s="82" t="s">
        <v>1064</v>
      </c>
      <c r="C344" s="82" t="s">
        <v>586</v>
      </c>
      <c r="D344" s="83" t="s">
        <v>434</v>
      </c>
      <c r="E344" s="84" t="s">
        <v>573</v>
      </c>
      <c r="F344" s="84" t="s">
        <v>639</v>
      </c>
      <c r="G344" s="85" t="s">
        <v>437</v>
      </c>
      <c r="H344" s="85" t="s">
        <v>437</v>
      </c>
      <c r="I344" s="82" t="s">
        <v>431</v>
      </c>
      <c r="J344" s="86" t="s">
        <v>438</v>
      </c>
    </row>
    <row r="345" spans="1:10" x14ac:dyDescent="0.2">
      <c r="A345" s="82" t="s">
        <v>1065</v>
      </c>
      <c r="B345" s="82" t="s">
        <v>1066</v>
      </c>
      <c r="C345" s="82" t="s">
        <v>586</v>
      </c>
      <c r="D345" s="83" t="s">
        <v>434</v>
      </c>
      <c r="E345" s="84" t="s">
        <v>559</v>
      </c>
      <c r="F345" s="84" t="s">
        <v>435</v>
      </c>
      <c r="G345" s="85" t="s">
        <v>437</v>
      </c>
      <c r="H345" s="85" t="s">
        <v>437</v>
      </c>
      <c r="I345" s="82" t="s">
        <v>431</v>
      </c>
      <c r="J345" s="86" t="s">
        <v>438</v>
      </c>
    </row>
    <row r="346" spans="1:10" x14ac:dyDescent="0.2">
      <c r="A346" s="82" t="s">
        <v>1067</v>
      </c>
      <c r="B346" s="82" t="s">
        <v>1068</v>
      </c>
      <c r="C346" s="82" t="s">
        <v>594</v>
      </c>
      <c r="D346" s="83" t="s">
        <v>566</v>
      </c>
      <c r="E346" s="84" t="s">
        <v>613</v>
      </c>
      <c r="F346" s="84" t="s">
        <v>436</v>
      </c>
      <c r="G346" s="85" t="s">
        <v>437</v>
      </c>
      <c r="H346" s="85" t="s">
        <v>437</v>
      </c>
      <c r="I346" s="82" t="s">
        <v>431</v>
      </c>
      <c r="J346" s="86" t="s">
        <v>438</v>
      </c>
    </row>
    <row r="347" spans="1:10" x14ac:dyDescent="0.2">
      <c r="A347" s="82" t="s">
        <v>1069</v>
      </c>
      <c r="B347" s="82" t="s">
        <v>151</v>
      </c>
      <c r="C347" s="82" t="s">
        <v>594</v>
      </c>
      <c r="D347" s="83" t="s">
        <v>566</v>
      </c>
      <c r="E347" s="84" t="s">
        <v>613</v>
      </c>
      <c r="F347" s="84" t="s">
        <v>436</v>
      </c>
      <c r="G347" s="85" t="s">
        <v>437</v>
      </c>
      <c r="H347" s="85" t="s">
        <v>437</v>
      </c>
      <c r="I347" s="82" t="s">
        <v>431</v>
      </c>
      <c r="J347" s="86" t="s">
        <v>438</v>
      </c>
    </row>
    <row r="348" spans="1:10" x14ac:dyDescent="0.2">
      <c r="A348" s="82" t="s">
        <v>1070</v>
      </c>
      <c r="B348" s="82" t="s">
        <v>1071</v>
      </c>
      <c r="C348" s="82" t="s">
        <v>942</v>
      </c>
      <c r="D348" s="83" t="s">
        <v>434</v>
      </c>
      <c r="E348" s="84" t="s">
        <v>553</v>
      </c>
      <c r="F348" s="84" t="s">
        <v>613</v>
      </c>
      <c r="G348" s="85" t="s">
        <v>437</v>
      </c>
      <c r="H348" s="85" t="s">
        <v>437</v>
      </c>
      <c r="I348" s="82" t="s">
        <v>431</v>
      </c>
      <c r="J348" s="86" t="s">
        <v>589</v>
      </c>
    </row>
    <row r="349" spans="1:10" x14ac:dyDescent="0.2">
      <c r="A349" s="82" t="s">
        <v>1072</v>
      </c>
      <c r="B349" s="82" t="s">
        <v>315</v>
      </c>
      <c r="C349" s="82" t="s">
        <v>586</v>
      </c>
      <c r="D349" s="83" t="s">
        <v>434</v>
      </c>
      <c r="E349" s="84" t="s">
        <v>890</v>
      </c>
      <c r="F349" s="84" t="s">
        <v>436</v>
      </c>
      <c r="G349" s="85" t="s">
        <v>437</v>
      </c>
      <c r="H349" s="85" t="s">
        <v>437</v>
      </c>
      <c r="I349" s="82" t="s">
        <v>431</v>
      </c>
      <c r="J349" s="86" t="s">
        <v>438</v>
      </c>
    </row>
    <row r="350" spans="1:10" x14ac:dyDescent="0.2">
      <c r="A350" s="82" t="s">
        <v>1073</v>
      </c>
      <c r="B350" s="82" t="s">
        <v>179</v>
      </c>
      <c r="C350" s="82" t="s">
        <v>552</v>
      </c>
      <c r="D350" s="83" t="s">
        <v>606</v>
      </c>
      <c r="E350" s="84" t="s">
        <v>559</v>
      </c>
      <c r="F350" s="84" t="s">
        <v>436</v>
      </c>
      <c r="G350" s="85" t="s">
        <v>437</v>
      </c>
      <c r="H350" s="85" t="s">
        <v>437</v>
      </c>
      <c r="I350" s="82" t="s">
        <v>431</v>
      </c>
      <c r="J350" s="86" t="s">
        <v>438</v>
      </c>
    </row>
    <row r="351" spans="1:10" x14ac:dyDescent="0.2">
      <c r="A351" s="82" t="s">
        <v>1074</v>
      </c>
      <c r="B351" s="82" t="s">
        <v>323</v>
      </c>
      <c r="C351" s="82" t="s">
        <v>586</v>
      </c>
      <c r="D351" s="83" t="s">
        <v>434</v>
      </c>
      <c r="E351" s="84" t="s">
        <v>890</v>
      </c>
      <c r="F351" s="84" t="s">
        <v>890</v>
      </c>
      <c r="G351" s="85" t="s">
        <v>437</v>
      </c>
      <c r="H351" s="85" t="s">
        <v>437</v>
      </c>
      <c r="I351" s="82" t="s">
        <v>431</v>
      </c>
      <c r="J351" s="86" t="s">
        <v>438</v>
      </c>
    </row>
    <row r="352" spans="1:10" x14ac:dyDescent="0.2">
      <c r="A352" s="82" t="s">
        <v>1075</v>
      </c>
      <c r="B352" s="82" t="s">
        <v>144</v>
      </c>
      <c r="C352" s="82" t="s">
        <v>594</v>
      </c>
      <c r="D352" s="83" t="s">
        <v>566</v>
      </c>
      <c r="E352" s="84" t="s">
        <v>559</v>
      </c>
      <c r="F352" s="84" t="s">
        <v>435</v>
      </c>
      <c r="G352" s="85" t="s">
        <v>437</v>
      </c>
      <c r="H352" s="85" t="s">
        <v>437</v>
      </c>
      <c r="I352" s="82" t="s">
        <v>431</v>
      </c>
      <c r="J352" s="86" t="s">
        <v>438</v>
      </c>
    </row>
    <row r="353" spans="1:10" x14ac:dyDescent="0.2">
      <c r="A353" s="82" t="s">
        <v>1076</v>
      </c>
      <c r="B353" s="82" t="s">
        <v>1077</v>
      </c>
      <c r="C353" s="82" t="s">
        <v>594</v>
      </c>
      <c r="D353" s="83" t="s">
        <v>566</v>
      </c>
      <c r="E353" s="84" t="s">
        <v>559</v>
      </c>
      <c r="F353" s="84" t="s">
        <v>435</v>
      </c>
      <c r="G353" s="85" t="s">
        <v>437</v>
      </c>
      <c r="H353" s="85" t="s">
        <v>437</v>
      </c>
      <c r="I353" s="82" t="s">
        <v>431</v>
      </c>
      <c r="J353" s="86" t="s">
        <v>438</v>
      </c>
    </row>
    <row r="354" spans="1:10" x14ac:dyDescent="0.2">
      <c r="A354" s="82" t="s">
        <v>1078</v>
      </c>
      <c r="B354" s="82" t="s">
        <v>377</v>
      </c>
      <c r="C354" s="82" t="s">
        <v>886</v>
      </c>
      <c r="D354" s="83" t="s">
        <v>434</v>
      </c>
      <c r="E354" s="84" t="s">
        <v>435</v>
      </c>
      <c r="F354" s="84" t="s">
        <v>436</v>
      </c>
      <c r="G354" s="85" t="s">
        <v>437</v>
      </c>
      <c r="H354" s="85" t="s">
        <v>437</v>
      </c>
      <c r="I354" s="82" t="s">
        <v>887</v>
      </c>
      <c r="J354" s="86" t="s">
        <v>438</v>
      </c>
    </row>
    <row r="355" spans="1:10" x14ac:dyDescent="0.2">
      <c r="A355" s="82" t="s">
        <v>1079</v>
      </c>
      <c r="B355" s="82" t="s">
        <v>1080</v>
      </c>
      <c r="C355" s="82" t="s">
        <v>561</v>
      </c>
      <c r="D355" s="83" t="s">
        <v>434</v>
      </c>
      <c r="E355" s="84" t="s">
        <v>559</v>
      </c>
      <c r="F355" s="84" t="s">
        <v>435</v>
      </c>
      <c r="G355" s="85" t="s">
        <v>437</v>
      </c>
      <c r="H355" s="85" t="s">
        <v>437</v>
      </c>
      <c r="I355" s="82" t="s">
        <v>431</v>
      </c>
      <c r="J355" s="86" t="s">
        <v>438</v>
      </c>
    </row>
    <row r="356" spans="1:10" x14ac:dyDescent="0.2">
      <c r="A356" s="82" t="s">
        <v>1081</v>
      </c>
      <c r="B356" s="82" t="s">
        <v>386</v>
      </c>
      <c r="C356" s="82" t="s">
        <v>594</v>
      </c>
      <c r="D356" s="83" t="s">
        <v>434</v>
      </c>
      <c r="E356" s="84" t="s">
        <v>568</v>
      </c>
      <c r="F356" s="84" t="s">
        <v>436</v>
      </c>
      <c r="G356" s="85" t="s">
        <v>437</v>
      </c>
      <c r="H356" s="85" t="s">
        <v>437</v>
      </c>
      <c r="I356" s="82" t="s">
        <v>431</v>
      </c>
      <c r="J356" s="86" t="s">
        <v>438</v>
      </c>
    </row>
    <row r="357" spans="1:10" x14ac:dyDescent="0.2">
      <c r="A357" s="82" t="s">
        <v>1082</v>
      </c>
      <c r="B357" s="82" t="s">
        <v>1083</v>
      </c>
      <c r="C357" s="82" t="s">
        <v>586</v>
      </c>
      <c r="D357" s="83" t="s">
        <v>434</v>
      </c>
      <c r="E357" s="84" t="s">
        <v>553</v>
      </c>
      <c r="F357" s="84" t="s">
        <v>436</v>
      </c>
      <c r="G357" s="85" t="s">
        <v>437</v>
      </c>
      <c r="H357" s="85" t="s">
        <v>437</v>
      </c>
      <c r="I357" s="82" t="s">
        <v>431</v>
      </c>
      <c r="J357" s="86" t="s">
        <v>589</v>
      </c>
    </row>
    <row r="358" spans="1:10" x14ac:dyDescent="0.2">
      <c r="A358" s="82" t="s">
        <v>1084</v>
      </c>
      <c r="B358" s="82" t="s">
        <v>295</v>
      </c>
      <c r="C358" s="82" t="s">
        <v>586</v>
      </c>
      <c r="D358" s="83" t="s">
        <v>434</v>
      </c>
      <c r="E358" s="84" t="s">
        <v>573</v>
      </c>
      <c r="F358" s="84" t="s">
        <v>639</v>
      </c>
      <c r="G358" s="85" t="s">
        <v>437</v>
      </c>
      <c r="H358" s="85" t="s">
        <v>437</v>
      </c>
      <c r="I358" s="82" t="s">
        <v>431</v>
      </c>
      <c r="J358" s="86" t="s">
        <v>438</v>
      </c>
    </row>
    <row r="359" spans="1:10" x14ac:dyDescent="0.2">
      <c r="A359" s="82" t="s">
        <v>1085</v>
      </c>
      <c r="B359" s="82" t="s">
        <v>1086</v>
      </c>
      <c r="C359" s="82" t="s">
        <v>886</v>
      </c>
      <c r="D359" s="83" t="s">
        <v>434</v>
      </c>
      <c r="E359" s="84" t="s">
        <v>553</v>
      </c>
      <c r="F359" s="84" t="s">
        <v>436</v>
      </c>
      <c r="G359" s="85" t="s">
        <v>437</v>
      </c>
      <c r="H359" s="85" t="s">
        <v>437</v>
      </c>
      <c r="I359" s="82" t="s">
        <v>887</v>
      </c>
      <c r="J359" s="86" t="s">
        <v>438</v>
      </c>
    </row>
    <row r="360" spans="1:10" x14ac:dyDescent="0.2">
      <c r="A360" s="82" t="s">
        <v>1087</v>
      </c>
      <c r="B360" s="82" t="s">
        <v>1088</v>
      </c>
      <c r="C360" s="82" t="s">
        <v>594</v>
      </c>
      <c r="D360" s="83" t="s">
        <v>434</v>
      </c>
      <c r="E360" s="84" t="s">
        <v>453</v>
      </c>
      <c r="F360" s="84" t="s">
        <v>436</v>
      </c>
      <c r="G360" s="85" t="s">
        <v>437</v>
      </c>
      <c r="H360" s="85" t="s">
        <v>437</v>
      </c>
      <c r="I360" s="82" t="s">
        <v>431</v>
      </c>
      <c r="J360" s="86" t="s">
        <v>438</v>
      </c>
    </row>
    <row r="361" spans="1:10" x14ac:dyDescent="0.2">
      <c r="A361" s="82" t="s">
        <v>1089</v>
      </c>
      <c r="B361" s="82" t="s">
        <v>134</v>
      </c>
      <c r="C361" s="82" t="s">
        <v>594</v>
      </c>
      <c r="D361" s="83" t="s">
        <v>434</v>
      </c>
      <c r="E361" s="84" t="s">
        <v>608</v>
      </c>
      <c r="F361" s="84" t="s">
        <v>436</v>
      </c>
      <c r="G361" s="85" t="s">
        <v>437</v>
      </c>
      <c r="H361" s="85" t="s">
        <v>437</v>
      </c>
      <c r="I361" s="82" t="s">
        <v>431</v>
      </c>
      <c r="J361" s="86" t="s">
        <v>438</v>
      </c>
    </row>
    <row r="362" spans="1:10" x14ac:dyDescent="0.2">
      <c r="A362" s="82" t="s">
        <v>1090</v>
      </c>
      <c r="B362" s="82" t="s">
        <v>1091</v>
      </c>
      <c r="C362" s="82" t="s">
        <v>594</v>
      </c>
      <c r="D362" s="83" t="s">
        <v>434</v>
      </c>
      <c r="E362" s="84" t="s">
        <v>457</v>
      </c>
      <c r="F362" s="84" t="s">
        <v>436</v>
      </c>
      <c r="G362" s="85" t="s">
        <v>437</v>
      </c>
      <c r="H362" s="85" t="s">
        <v>437</v>
      </c>
      <c r="I362" s="82" t="s">
        <v>431</v>
      </c>
      <c r="J362" s="86" t="s">
        <v>438</v>
      </c>
    </row>
    <row r="363" spans="1:10" x14ac:dyDescent="0.2">
      <c r="A363" s="82" t="s">
        <v>1092</v>
      </c>
      <c r="B363" s="82" t="s">
        <v>1093</v>
      </c>
      <c r="C363" s="82" t="s">
        <v>594</v>
      </c>
      <c r="D363" s="83" t="s">
        <v>434</v>
      </c>
      <c r="E363" s="84" t="s">
        <v>435</v>
      </c>
      <c r="F363" s="84" t="s">
        <v>436</v>
      </c>
      <c r="G363" s="85" t="s">
        <v>437</v>
      </c>
      <c r="H363" s="85" t="s">
        <v>437</v>
      </c>
      <c r="I363" s="82" t="s">
        <v>431</v>
      </c>
      <c r="J363" s="86" t="s">
        <v>438</v>
      </c>
    </row>
    <row r="364" spans="1:10" x14ac:dyDescent="0.2">
      <c r="A364" s="82" t="s">
        <v>1094</v>
      </c>
      <c r="B364" s="82" t="s">
        <v>1095</v>
      </c>
      <c r="C364" s="82" t="s">
        <v>561</v>
      </c>
      <c r="D364" s="83" t="s">
        <v>434</v>
      </c>
      <c r="E364" s="84" t="s">
        <v>559</v>
      </c>
      <c r="F364" s="84" t="s">
        <v>436</v>
      </c>
      <c r="G364" s="85" t="s">
        <v>437</v>
      </c>
      <c r="H364" s="85" t="s">
        <v>437</v>
      </c>
      <c r="I364" s="82" t="s">
        <v>431</v>
      </c>
      <c r="J364" s="86" t="s">
        <v>438</v>
      </c>
    </row>
    <row r="365" spans="1:10" x14ac:dyDescent="0.2">
      <c r="A365" s="82" t="s">
        <v>1096</v>
      </c>
      <c r="B365" s="82" t="s">
        <v>25</v>
      </c>
      <c r="C365" s="82" t="s">
        <v>586</v>
      </c>
      <c r="D365" s="83" t="s">
        <v>434</v>
      </c>
      <c r="E365" s="84" t="s">
        <v>591</v>
      </c>
      <c r="F365" s="84" t="s">
        <v>559</v>
      </c>
      <c r="G365" s="85" t="s">
        <v>437</v>
      </c>
      <c r="H365" s="85" t="s">
        <v>437</v>
      </c>
      <c r="I365" s="82" t="s">
        <v>431</v>
      </c>
      <c r="J365" s="86" t="s">
        <v>438</v>
      </c>
    </row>
    <row r="366" spans="1:10" x14ac:dyDescent="0.2">
      <c r="A366" s="82" t="s">
        <v>1097</v>
      </c>
      <c r="B366" s="82" t="s">
        <v>296</v>
      </c>
      <c r="C366" s="82" t="s">
        <v>586</v>
      </c>
      <c r="D366" s="83" t="s">
        <v>434</v>
      </c>
      <c r="E366" s="84" t="s">
        <v>559</v>
      </c>
      <c r="F366" s="84" t="s">
        <v>435</v>
      </c>
      <c r="G366" s="85" t="s">
        <v>437</v>
      </c>
      <c r="H366" s="85" t="s">
        <v>437</v>
      </c>
      <c r="I366" s="82" t="s">
        <v>431</v>
      </c>
      <c r="J366" s="86" t="s">
        <v>438</v>
      </c>
    </row>
    <row r="367" spans="1:10" x14ac:dyDescent="0.2">
      <c r="A367" s="82" t="s">
        <v>1098</v>
      </c>
      <c r="B367" s="82" t="s">
        <v>413</v>
      </c>
      <c r="C367" s="82" t="s">
        <v>913</v>
      </c>
      <c r="D367" s="83" t="s">
        <v>434</v>
      </c>
      <c r="E367" s="84" t="s">
        <v>652</v>
      </c>
      <c r="F367" s="84" t="s">
        <v>436</v>
      </c>
      <c r="G367" s="85" t="s">
        <v>437</v>
      </c>
      <c r="H367" s="85" t="s">
        <v>437</v>
      </c>
      <c r="I367" s="82" t="s">
        <v>431</v>
      </c>
      <c r="J367" s="86" t="s">
        <v>438</v>
      </c>
    </row>
    <row r="368" spans="1:10" x14ac:dyDescent="0.2">
      <c r="A368" s="82" t="s">
        <v>1099</v>
      </c>
      <c r="B368" s="82" t="s">
        <v>1100</v>
      </c>
      <c r="C368" s="82" t="s">
        <v>913</v>
      </c>
      <c r="D368" s="83" t="s">
        <v>434</v>
      </c>
      <c r="E368" s="84" t="s">
        <v>1101</v>
      </c>
      <c r="F368" s="84" t="s">
        <v>436</v>
      </c>
      <c r="G368" s="85" t="s">
        <v>437</v>
      </c>
      <c r="H368" s="85" t="s">
        <v>437</v>
      </c>
      <c r="I368" s="82" t="s">
        <v>431</v>
      </c>
      <c r="J368" s="86" t="s">
        <v>438</v>
      </c>
    </row>
    <row r="369" spans="1:10" x14ac:dyDescent="0.2">
      <c r="A369" s="82" t="s">
        <v>1102</v>
      </c>
      <c r="B369" s="82" t="s">
        <v>1103</v>
      </c>
      <c r="C369" s="82" t="s">
        <v>913</v>
      </c>
      <c r="D369" s="83" t="s">
        <v>434</v>
      </c>
      <c r="E369" s="84" t="s">
        <v>872</v>
      </c>
      <c r="F369" s="84" t="s">
        <v>436</v>
      </c>
      <c r="G369" s="85" t="s">
        <v>437</v>
      </c>
      <c r="H369" s="85" t="s">
        <v>437</v>
      </c>
      <c r="I369" s="82" t="s">
        <v>431</v>
      </c>
      <c r="J369" s="86" t="s">
        <v>438</v>
      </c>
    </row>
    <row r="370" spans="1:10" x14ac:dyDescent="0.2">
      <c r="A370" s="82" t="s">
        <v>1104</v>
      </c>
      <c r="B370" s="82" t="s">
        <v>1105</v>
      </c>
      <c r="C370" s="82" t="s">
        <v>913</v>
      </c>
      <c r="D370" s="83" t="s">
        <v>434</v>
      </c>
      <c r="E370" s="84" t="s">
        <v>1101</v>
      </c>
      <c r="F370" s="84" t="s">
        <v>436</v>
      </c>
      <c r="G370" s="85" t="s">
        <v>437</v>
      </c>
      <c r="H370" s="85" t="s">
        <v>437</v>
      </c>
      <c r="I370" s="82" t="s">
        <v>431</v>
      </c>
      <c r="J370" s="86" t="s">
        <v>438</v>
      </c>
    </row>
    <row r="371" spans="1:10" x14ac:dyDescent="0.2">
      <c r="A371" s="82" t="s">
        <v>1106</v>
      </c>
      <c r="B371" s="82" t="s">
        <v>1107</v>
      </c>
      <c r="C371" s="82" t="s">
        <v>913</v>
      </c>
      <c r="D371" s="83" t="s">
        <v>434</v>
      </c>
      <c r="E371" s="84" t="s">
        <v>872</v>
      </c>
      <c r="F371" s="84" t="s">
        <v>1108</v>
      </c>
      <c r="G371" s="85" t="s">
        <v>437</v>
      </c>
      <c r="H371" s="85" t="s">
        <v>437</v>
      </c>
      <c r="I371" s="82" t="s">
        <v>431</v>
      </c>
      <c r="J371" s="86" t="s">
        <v>438</v>
      </c>
    </row>
    <row r="372" spans="1:10" x14ac:dyDescent="0.2">
      <c r="A372" s="82" t="s">
        <v>1109</v>
      </c>
      <c r="B372" s="82" t="s">
        <v>1110</v>
      </c>
      <c r="C372" s="82" t="s">
        <v>913</v>
      </c>
      <c r="D372" s="83" t="s">
        <v>434</v>
      </c>
      <c r="E372" s="84" t="s">
        <v>872</v>
      </c>
      <c r="F372" s="84" t="s">
        <v>436</v>
      </c>
      <c r="G372" s="85" t="s">
        <v>437</v>
      </c>
      <c r="H372" s="85" t="s">
        <v>437</v>
      </c>
      <c r="I372" s="82" t="s">
        <v>431</v>
      </c>
      <c r="J372" s="86" t="s">
        <v>438</v>
      </c>
    </row>
    <row r="373" spans="1:10" x14ac:dyDescent="0.2">
      <c r="A373" s="82" t="s">
        <v>1111</v>
      </c>
      <c r="B373" s="82" t="s">
        <v>1112</v>
      </c>
      <c r="C373" s="82" t="s">
        <v>913</v>
      </c>
      <c r="D373" s="83" t="s">
        <v>434</v>
      </c>
      <c r="E373" s="84" t="s">
        <v>872</v>
      </c>
      <c r="F373" s="84" t="s">
        <v>436</v>
      </c>
      <c r="G373" s="85" t="s">
        <v>437</v>
      </c>
      <c r="H373" s="85" t="s">
        <v>437</v>
      </c>
      <c r="I373" s="82" t="s">
        <v>431</v>
      </c>
      <c r="J373" s="86" t="s">
        <v>438</v>
      </c>
    </row>
    <row r="374" spans="1:10" x14ac:dyDescent="0.2">
      <c r="A374" s="82" t="s">
        <v>1113</v>
      </c>
      <c r="B374" s="82" t="s">
        <v>1114</v>
      </c>
      <c r="C374" s="82" t="s">
        <v>913</v>
      </c>
      <c r="D374" s="83" t="s">
        <v>434</v>
      </c>
      <c r="E374" s="84" t="s">
        <v>872</v>
      </c>
      <c r="F374" s="84" t="s">
        <v>436</v>
      </c>
      <c r="G374" s="85" t="s">
        <v>437</v>
      </c>
      <c r="H374" s="85" t="s">
        <v>437</v>
      </c>
      <c r="I374" s="82" t="s">
        <v>431</v>
      </c>
      <c r="J374" s="86" t="s">
        <v>438</v>
      </c>
    </row>
    <row r="375" spans="1:10" x14ac:dyDescent="0.2">
      <c r="A375" s="82" t="s">
        <v>1115</v>
      </c>
      <c r="B375" s="82" t="s">
        <v>1116</v>
      </c>
      <c r="C375" s="82" t="s">
        <v>913</v>
      </c>
      <c r="D375" s="83" t="s">
        <v>434</v>
      </c>
      <c r="E375" s="84" t="s">
        <v>872</v>
      </c>
      <c r="F375" s="84" t="s">
        <v>436</v>
      </c>
      <c r="G375" s="85" t="s">
        <v>437</v>
      </c>
      <c r="H375" s="85" t="s">
        <v>437</v>
      </c>
      <c r="I375" s="82" t="s">
        <v>431</v>
      </c>
      <c r="J375" s="86" t="s">
        <v>438</v>
      </c>
    </row>
    <row r="376" spans="1:10" x14ac:dyDescent="0.2">
      <c r="A376" s="82" t="s">
        <v>1117</v>
      </c>
      <c r="B376" s="82" t="s">
        <v>1118</v>
      </c>
      <c r="C376" s="82" t="s">
        <v>561</v>
      </c>
      <c r="D376" s="83" t="s">
        <v>434</v>
      </c>
      <c r="E376" s="84" t="s">
        <v>453</v>
      </c>
      <c r="F376" s="84" t="s">
        <v>436</v>
      </c>
      <c r="G376" s="85" t="s">
        <v>437</v>
      </c>
      <c r="H376" s="85" t="s">
        <v>437</v>
      </c>
      <c r="I376" s="82" t="s">
        <v>431</v>
      </c>
      <c r="J376" s="86" t="s">
        <v>438</v>
      </c>
    </row>
    <row r="377" spans="1:10" x14ac:dyDescent="0.2">
      <c r="A377" s="82" t="s">
        <v>1119</v>
      </c>
      <c r="B377" s="82" t="s">
        <v>405</v>
      </c>
      <c r="C377" s="82" t="s">
        <v>552</v>
      </c>
      <c r="D377" s="83" t="s">
        <v>606</v>
      </c>
      <c r="E377" s="84" t="s">
        <v>559</v>
      </c>
      <c r="F377" s="84" t="s">
        <v>436</v>
      </c>
      <c r="G377" s="85" t="s">
        <v>437</v>
      </c>
      <c r="H377" s="85" t="s">
        <v>437</v>
      </c>
      <c r="I377" s="82" t="s">
        <v>431</v>
      </c>
      <c r="J377" s="86" t="s">
        <v>438</v>
      </c>
    </row>
    <row r="378" spans="1:10" x14ac:dyDescent="0.2">
      <c r="A378" s="82" t="s">
        <v>1120</v>
      </c>
      <c r="B378" s="82" t="s">
        <v>412</v>
      </c>
      <c r="C378" s="82" t="s">
        <v>913</v>
      </c>
      <c r="D378" s="83" t="s">
        <v>587</v>
      </c>
      <c r="E378" s="84" t="s">
        <v>559</v>
      </c>
      <c r="F378" s="84" t="s">
        <v>436</v>
      </c>
      <c r="G378" s="85" t="s">
        <v>437</v>
      </c>
      <c r="H378" s="85" t="s">
        <v>437</v>
      </c>
      <c r="I378" s="82" t="s">
        <v>431</v>
      </c>
      <c r="J378" s="86" t="s">
        <v>438</v>
      </c>
    </row>
    <row r="379" spans="1:10" x14ac:dyDescent="0.2">
      <c r="A379" s="82" t="s">
        <v>1121</v>
      </c>
      <c r="B379" s="82" t="s">
        <v>1122</v>
      </c>
      <c r="C379" s="82" t="s">
        <v>913</v>
      </c>
      <c r="D379" s="83" t="s">
        <v>434</v>
      </c>
      <c r="E379" s="84" t="s">
        <v>1101</v>
      </c>
      <c r="F379" s="84" t="s">
        <v>436</v>
      </c>
      <c r="G379" s="85" t="s">
        <v>437</v>
      </c>
      <c r="H379" s="85" t="s">
        <v>437</v>
      </c>
      <c r="I379" s="82" t="s">
        <v>431</v>
      </c>
      <c r="J379" s="86" t="s">
        <v>438</v>
      </c>
    </row>
    <row r="380" spans="1:10" x14ac:dyDescent="0.2">
      <c r="A380" s="82" t="s">
        <v>1123</v>
      </c>
      <c r="B380" s="82" t="s">
        <v>1124</v>
      </c>
      <c r="C380" s="82" t="s">
        <v>913</v>
      </c>
      <c r="D380" s="83" t="s">
        <v>434</v>
      </c>
      <c r="E380" s="84" t="s">
        <v>1101</v>
      </c>
      <c r="F380" s="84" t="s">
        <v>1125</v>
      </c>
      <c r="G380" s="85" t="s">
        <v>437</v>
      </c>
      <c r="H380" s="85" t="s">
        <v>437</v>
      </c>
      <c r="I380" s="82" t="s">
        <v>431</v>
      </c>
      <c r="J380" s="86" t="s">
        <v>438</v>
      </c>
    </row>
    <row r="381" spans="1:10" x14ac:dyDescent="0.2">
      <c r="A381" s="82" t="s">
        <v>1126</v>
      </c>
      <c r="B381" s="82" t="s">
        <v>1127</v>
      </c>
      <c r="C381" s="82" t="s">
        <v>913</v>
      </c>
      <c r="D381" s="83" t="s">
        <v>434</v>
      </c>
      <c r="E381" s="84" t="s">
        <v>1101</v>
      </c>
      <c r="F381" s="84" t="s">
        <v>436</v>
      </c>
      <c r="G381" s="85" t="s">
        <v>437</v>
      </c>
      <c r="H381" s="85" t="s">
        <v>437</v>
      </c>
      <c r="I381" s="82" t="s">
        <v>431</v>
      </c>
      <c r="J381" s="86" t="s">
        <v>438</v>
      </c>
    </row>
    <row r="382" spans="1:10" x14ac:dyDescent="0.2">
      <c r="A382" s="82" t="s">
        <v>1128</v>
      </c>
      <c r="B382" s="82" t="s">
        <v>1129</v>
      </c>
      <c r="C382" s="82" t="s">
        <v>913</v>
      </c>
      <c r="D382" s="83" t="s">
        <v>434</v>
      </c>
      <c r="E382" s="84" t="s">
        <v>1101</v>
      </c>
      <c r="F382" s="84" t="s">
        <v>1125</v>
      </c>
      <c r="G382" s="85" t="s">
        <v>437</v>
      </c>
      <c r="H382" s="85" t="s">
        <v>437</v>
      </c>
      <c r="I382" s="82" t="s">
        <v>431</v>
      </c>
      <c r="J382" s="86" t="s">
        <v>438</v>
      </c>
    </row>
    <row r="383" spans="1:10" x14ac:dyDescent="0.2">
      <c r="A383" s="82" t="s">
        <v>1130</v>
      </c>
      <c r="B383" s="82" t="s">
        <v>1131</v>
      </c>
      <c r="C383" s="82" t="s">
        <v>913</v>
      </c>
      <c r="D383" s="83" t="s">
        <v>434</v>
      </c>
      <c r="E383" s="84" t="s">
        <v>1101</v>
      </c>
      <c r="F383" s="84" t="s">
        <v>436</v>
      </c>
      <c r="G383" s="85" t="s">
        <v>437</v>
      </c>
      <c r="H383" s="85" t="s">
        <v>437</v>
      </c>
      <c r="I383" s="82" t="s">
        <v>431</v>
      </c>
      <c r="J383" s="86" t="s">
        <v>438</v>
      </c>
    </row>
    <row r="384" spans="1:10" x14ac:dyDescent="0.2">
      <c r="A384" s="82" t="s">
        <v>1132</v>
      </c>
      <c r="B384" s="82" t="s">
        <v>178</v>
      </c>
      <c r="C384" s="82" t="s">
        <v>552</v>
      </c>
      <c r="D384" s="83" t="s">
        <v>606</v>
      </c>
      <c r="E384" s="84" t="s">
        <v>559</v>
      </c>
      <c r="F384" s="84" t="s">
        <v>436</v>
      </c>
      <c r="G384" s="85" t="s">
        <v>437</v>
      </c>
      <c r="H384" s="85" t="s">
        <v>437</v>
      </c>
      <c r="I384" s="82" t="s">
        <v>431</v>
      </c>
      <c r="J384" s="86" t="s">
        <v>438</v>
      </c>
    </row>
    <row r="385" spans="1:10" x14ac:dyDescent="0.2">
      <c r="A385" s="82" t="s">
        <v>1133</v>
      </c>
      <c r="B385" s="82" t="s">
        <v>322</v>
      </c>
      <c r="C385" s="82" t="s">
        <v>586</v>
      </c>
      <c r="D385" s="83" t="s">
        <v>434</v>
      </c>
      <c r="E385" s="84" t="s">
        <v>573</v>
      </c>
      <c r="F385" s="84" t="s">
        <v>436</v>
      </c>
      <c r="G385" s="85" t="s">
        <v>437</v>
      </c>
      <c r="H385" s="85" t="s">
        <v>437</v>
      </c>
      <c r="I385" s="82" t="s">
        <v>431</v>
      </c>
      <c r="J385" s="86" t="s">
        <v>438</v>
      </c>
    </row>
    <row r="386" spans="1:10" x14ac:dyDescent="0.2">
      <c r="A386" s="82" t="s">
        <v>1134</v>
      </c>
      <c r="B386" s="82" t="s">
        <v>1135</v>
      </c>
      <c r="C386" s="82" t="s">
        <v>552</v>
      </c>
      <c r="D386" s="83" t="s">
        <v>566</v>
      </c>
      <c r="E386" s="84" t="s">
        <v>435</v>
      </c>
      <c r="F386" s="84" t="s">
        <v>436</v>
      </c>
      <c r="G386" s="85" t="s">
        <v>437</v>
      </c>
      <c r="H386" s="85" t="s">
        <v>437</v>
      </c>
      <c r="I386" s="82" t="s">
        <v>431</v>
      </c>
      <c r="J386" s="86" t="s">
        <v>438</v>
      </c>
    </row>
    <row r="387" spans="1:10" x14ac:dyDescent="0.2">
      <c r="A387" s="82" t="s">
        <v>1136</v>
      </c>
      <c r="B387" s="82" t="s">
        <v>246</v>
      </c>
      <c r="C387" s="82" t="s">
        <v>433</v>
      </c>
      <c r="D387" s="83" t="s">
        <v>618</v>
      </c>
      <c r="E387" s="84" t="s">
        <v>608</v>
      </c>
      <c r="F387" s="84" t="s">
        <v>436</v>
      </c>
      <c r="G387" s="85" t="s">
        <v>437</v>
      </c>
      <c r="H387" s="85" t="s">
        <v>437</v>
      </c>
      <c r="I387" s="82" t="s">
        <v>431</v>
      </c>
      <c r="J387" s="86" t="s">
        <v>438</v>
      </c>
    </row>
    <row r="388" spans="1:10" x14ac:dyDescent="0.2">
      <c r="A388" s="82" t="s">
        <v>1137</v>
      </c>
      <c r="B388" s="82" t="s">
        <v>1138</v>
      </c>
      <c r="C388" s="82" t="s">
        <v>433</v>
      </c>
      <c r="D388" s="83" t="s">
        <v>566</v>
      </c>
      <c r="E388" s="84" t="s">
        <v>746</v>
      </c>
      <c r="F388" s="84" t="s">
        <v>436</v>
      </c>
      <c r="G388" s="85" t="s">
        <v>437</v>
      </c>
      <c r="H388" s="85" t="s">
        <v>437</v>
      </c>
      <c r="I388" s="82" t="s">
        <v>431</v>
      </c>
      <c r="J388" s="86" t="s">
        <v>438</v>
      </c>
    </row>
    <row r="389" spans="1:10" x14ac:dyDescent="0.2">
      <c r="A389" s="82" t="s">
        <v>1139</v>
      </c>
      <c r="B389" s="82" t="s">
        <v>1140</v>
      </c>
      <c r="C389" s="82" t="s">
        <v>913</v>
      </c>
      <c r="D389" s="83" t="s">
        <v>587</v>
      </c>
      <c r="E389" s="84" t="s">
        <v>568</v>
      </c>
      <c r="F389" s="84" t="s">
        <v>613</v>
      </c>
      <c r="G389" s="85" t="s">
        <v>437</v>
      </c>
      <c r="H389" s="85" t="s">
        <v>437</v>
      </c>
      <c r="I389" s="82" t="s">
        <v>431</v>
      </c>
      <c r="J389" s="86" t="s">
        <v>589</v>
      </c>
    </row>
    <row r="390" spans="1:10" x14ac:dyDescent="0.2">
      <c r="A390" s="82" t="s">
        <v>1141</v>
      </c>
      <c r="B390" s="82" t="s">
        <v>1142</v>
      </c>
      <c r="C390" s="82" t="s">
        <v>913</v>
      </c>
      <c r="D390" s="83" t="s">
        <v>587</v>
      </c>
      <c r="E390" s="84" t="s">
        <v>559</v>
      </c>
      <c r="F390" s="84" t="s">
        <v>435</v>
      </c>
      <c r="G390" s="85" t="s">
        <v>437</v>
      </c>
      <c r="H390" s="85" t="s">
        <v>437</v>
      </c>
      <c r="I390" s="82" t="s">
        <v>431</v>
      </c>
      <c r="J390" s="86" t="s">
        <v>589</v>
      </c>
    </row>
    <row r="391" spans="1:10" x14ac:dyDescent="0.2">
      <c r="A391" s="82" t="s">
        <v>1143</v>
      </c>
      <c r="B391" s="82" t="s">
        <v>1144</v>
      </c>
      <c r="C391" s="82" t="s">
        <v>913</v>
      </c>
      <c r="D391" s="83" t="s">
        <v>587</v>
      </c>
      <c r="E391" s="84" t="s">
        <v>568</v>
      </c>
      <c r="F391" s="84" t="s">
        <v>613</v>
      </c>
      <c r="G391" s="85" t="s">
        <v>437</v>
      </c>
      <c r="H391" s="85" t="s">
        <v>437</v>
      </c>
      <c r="I391" s="82" t="s">
        <v>431</v>
      </c>
      <c r="J391" s="86" t="s">
        <v>589</v>
      </c>
    </row>
    <row r="392" spans="1:10" x14ac:dyDescent="0.2">
      <c r="A392" s="82" t="s">
        <v>1145</v>
      </c>
      <c r="B392" s="82" t="s">
        <v>20</v>
      </c>
      <c r="C392" s="82" t="s">
        <v>586</v>
      </c>
      <c r="D392" s="83" t="s">
        <v>566</v>
      </c>
      <c r="E392" s="84" t="s">
        <v>867</v>
      </c>
      <c r="F392" s="84" t="s">
        <v>436</v>
      </c>
      <c r="G392" s="85" t="s">
        <v>437</v>
      </c>
      <c r="H392" s="85" t="s">
        <v>437</v>
      </c>
      <c r="I392" s="82" t="s">
        <v>431</v>
      </c>
      <c r="J392" s="86" t="s">
        <v>438</v>
      </c>
    </row>
    <row r="393" spans="1:10" x14ac:dyDescent="0.2">
      <c r="A393" s="82" t="s">
        <v>1146</v>
      </c>
      <c r="B393" s="82" t="s">
        <v>21</v>
      </c>
      <c r="C393" s="82" t="s">
        <v>586</v>
      </c>
      <c r="D393" s="83" t="s">
        <v>566</v>
      </c>
      <c r="E393" s="84" t="s">
        <v>746</v>
      </c>
      <c r="F393" s="84" t="s">
        <v>436</v>
      </c>
      <c r="G393" s="85" t="s">
        <v>437</v>
      </c>
      <c r="H393" s="85" t="s">
        <v>437</v>
      </c>
      <c r="I393" s="82" t="s">
        <v>431</v>
      </c>
      <c r="J393" s="86" t="s">
        <v>438</v>
      </c>
    </row>
    <row r="394" spans="1:10" x14ac:dyDescent="0.2">
      <c r="A394" s="82" t="s">
        <v>1147</v>
      </c>
      <c r="B394" s="82" t="s">
        <v>1148</v>
      </c>
      <c r="C394" s="82" t="s">
        <v>561</v>
      </c>
      <c r="D394" s="83" t="s">
        <v>434</v>
      </c>
      <c r="E394" s="84" t="s">
        <v>571</v>
      </c>
      <c r="F394" s="84" t="s">
        <v>578</v>
      </c>
      <c r="G394" s="85" t="s">
        <v>437</v>
      </c>
      <c r="H394" s="85" t="s">
        <v>437</v>
      </c>
      <c r="I394" s="82" t="s">
        <v>431</v>
      </c>
      <c r="J394" s="86" t="s">
        <v>438</v>
      </c>
    </row>
    <row r="395" spans="1:10" x14ac:dyDescent="0.2">
      <c r="A395" s="82" t="s">
        <v>1149</v>
      </c>
      <c r="B395" s="82" t="s">
        <v>1150</v>
      </c>
      <c r="C395" s="82" t="s">
        <v>942</v>
      </c>
      <c r="D395" s="83" t="s">
        <v>434</v>
      </c>
      <c r="E395" s="84" t="s">
        <v>872</v>
      </c>
      <c r="F395" s="84" t="s">
        <v>639</v>
      </c>
      <c r="G395" s="85" t="s">
        <v>437</v>
      </c>
      <c r="H395" s="85" t="s">
        <v>437</v>
      </c>
      <c r="I395" s="82" t="s">
        <v>431</v>
      </c>
      <c r="J395" s="86" t="s">
        <v>438</v>
      </c>
    </row>
    <row r="396" spans="1:10" x14ac:dyDescent="0.2">
      <c r="A396" s="82" t="s">
        <v>1151</v>
      </c>
      <c r="B396" s="82" t="s">
        <v>1152</v>
      </c>
      <c r="C396" s="82" t="s">
        <v>561</v>
      </c>
      <c r="D396" s="83" t="s">
        <v>566</v>
      </c>
      <c r="E396" s="84" t="s">
        <v>608</v>
      </c>
      <c r="F396" s="84" t="s">
        <v>436</v>
      </c>
      <c r="G396" s="85" t="s">
        <v>437</v>
      </c>
      <c r="H396" s="85" t="s">
        <v>437</v>
      </c>
      <c r="I396" s="82" t="s">
        <v>431</v>
      </c>
      <c r="J396" s="86" t="s">
        <v>438</v>
      </c>
    </row>
    <row r="397" spans="1:10" x14ac:dyDescent="0.2">
      <c r="A397" s="82" t="s">
        <v>1153</v>
      </c>
      <c r="B397" s="82" t="s">
        <v>1154</v>
      </c>
      <c r="C397" s="82" t="s">
        <v>561</v>
      </c>
      <c r="D397" s="83" t="s">
        <v>566</v>
      </c>
      <c r="E397" s="84" t="s">
        <v>608</v>
      </c>
      <c r="F397" s="84" t="s">
        <v>436</v>
      </c>
      <c r="G397" s="85" t="s">
        <v>437</v>
      </c>
      <c r="H397" s="85" t="s">
        <v>437</v>
      </c>
      <c r="I397" s="82" t="s">
        <v>431</v>
      </c>
      <c r="J397" s="86" t="s">
        <v>438</v>
      </c>
    </row>
    <row r="398" spans="1:10" x14ac:dyDescent="0.2">
      <c r="A398" s="82" t="s">
        <v>1155</v>
      </c>
      <c r="B398" s="82" t="s">
        <v>364</v>
      </c>
      <c r="C398" s="82" t="s">
        <v>561</v>
      </c>
      <c r="D398" s="83" t="s">
        <v>566</v>
      </c>
      <c r="E398" s="84" t="s">
        <v>608</v>
      </c>
      <c r="F398" s="84" t="s">
        <v>436</v>
      </c>
      <c r="G398" s="85" t="s">
        <v>437</v>
      </c>
      <c r="H398" s="85" t="s">
        <v>437</v>
      </c>
      <c r="I398" s="82" t="s">
        <v>431</v>
      </c>
      <c r="J398" s="86" t="s">
        <v>438</v>
      </c>
    </row>
    <row r="399" spans="1:10" x14ac:dyDescent="0.2">
      <c r="A399" s="82" t="s">
        <v>1156</v>
      </c>
      <c r="B399" s="82" t="s">
        <v>1157</v>
      </c>
      <c r="C399" s="82" t="s">
        <v>561</v>
      </c>
      <c r="D399" s="83" t="s">
        <v>566</v>
      </c>
      <c r="E399" s="84" t="s">
        <v>1158</v>
      </c>
      <c r="F399" s="84" t="s">
        <v>436</v>
      </c>
      <c r="G399" s="85" t="s">
        <v>437</v>
      </c>
      <c r="H399" s="85" t="s">
        <v>437</v>
      </c>
      <c r="I399" s="82" t="s">
        <v>431</v>
      </c>
      <c r="J399" s="86" t="s">
        <v>438</v>
      </c>
    </row>
    <row r="400" spans="1:10" x14ac:dyDescent="0.2">
      <c r="A400" s="82" t="s">
        <v>1159</v>
      </c>
      <c r="B400" s="82" t="s">
        <v>365</v>
      </c>
      <c r="C400" s="82" t="s">
        <v>561</v>
      </c>
      <c r="D400" s="83" t="s">
        <v>566</v>
      </c>
      <c r="E400" s="84" t="s">
        <v>571</v>
      </c>
      <c r="F400" s="84" t="s">
        <v>436</v>
      </c>
      <c r="G400" s="85" t="s">
        <v>437</v>
      </c>
      <c r="H400" s="85" t="s">
        <v>437</v>
      </c>
      <c r="I400" s="82" t="s">
        <v>431</v>
      </c>
      <c r="J400" s="86" t="s">
        <v>438</v>
      </c>
    </row>
    <row r="401" spans="1:10" x14ac:dyDescent="0.2">
      <c r="A401" s="82" t="s">
        <v>1160</v>
      </c>
      <c r="B401" s="82" t="s">
        <v>1161</v>
      </c>
      <c r="C401" s="82" t="s">
        <v>561</v>
      </c>
      <c r="D401" s="83" t="s">
        <v>566</v>
      </c>
      <c r="E401" s="84" t="s">
        <v>571</v>
      </c>
      <c r="F401" s="84" t="s">
        <v>436</v>
      </c>
      <c r="G401" s="85" t="s">
        <v>437</v>
      </c>
      <c r="H401" s="85" t="s">
        <v>437</v>
      </c>
      <c r="I401" s="82" t="s">
        <v>431</v>
      </c>
      <c r="J401" s="86" t="s">
        <v>438</v>
      </c>
    </row>
    <row r="402" spans="1:10" x14ac:dyDescent="0.2">
      <c r="A402" s="82" t="s">
        <v>1162</v>
      </c>
      <c r="B402" s="82" t="s">
        <v>1163</v>
      </c>
      <c r="C402" s="82" t="s">
        <v>561</v>
      </c>
      <c r="D402" s="83" t="s">
        <v>566</v>
      </c>
      <c r="E402" s="84" t="s">
        <v>571</v>
      </c>
      <c r="F402" s="84" t="s">
        <v>436</v>
      </c>
      <c r="G402" s="85" t="s">
        <v>437</v>
      </c>
      <c r="H402" s="85" t="s">
        <v>437</v>
      </c>
      <c r="I402" s="82" t="s">
        <v>431</v>
      </c>
      <c r="J402" s="86" t="s">
        <v>438</v>
      </c>
    </row>
    <row r="403" spans="1:10" x14ac:dyDescent="0.2">
      <c r="A403" s="82" t="s">
        <v>1164</v>
      </c>
      <c r="B403" s="82" t="s">
        <v>1165</v>
      </c>
      <c r="C403" s="82" t="s">
        <v>561</v>
      </c>
      <c r="D403" s="83" t="s">
        <v>566</v>
      </c>
      <c r="E403" s="84" t="s">
        <v>571</v>
      </c>
      <c r="F403" s="84" t="s">
        <v>436</v>
      </c>
      <c r="G403" s="85" t="s">
        <v>437</v>
      </c>
      <c r="H403" s="85" t="s">
        <v>437</v>
      </c>
      <c r="I403" s="82" t="s">
        <v>431</v>
      </c>
      <c r="J403" s="86" t="s">
        <v>438</v>
      </c>
    </row>
    <row r="404" spans="1:10" x14ac:dyDescent="0.2">
      <c r="A404" s="82" t="s">
        <v>1166</v>
      </c>
      <c r="B404" s="82" t="s">
        <v>366</v>
      </c>
      <c r="C404" s="82" t="s">
        <v>561</v>
      </c>
      <c r="D404" s="83" t="s">
        <v>566</v>
      </c>
      <c r="E404" s="84" t="s">
        <v>872</v>
      </c>
      <c r="F404" s="84" t="s">
        <v>573</v>
      </c>
      <c r="G404" s="85" t="s">
        <v>437</v>
      </c>
      <c r="H404" s="85" t="s">
        <v>437</v>
      </c>
      <c r="I404" s="82" t="s">
        <v>431</v>
      </c>
      <c r="J404" s="86" t="s">
        <v>438</v>
      </c>
    </row>
    <row r="405" spans="1:10" x14ac:dyDescent="0.2">
      <c r="A405" s="82" t="s">
        <v>1167</v>
      </c>
      <c r="B405" s="82" t="s">
        <v>105</v>
      </c>
      <c r="C405" s="82" t="s">
        <v>561</v>
      </c>
      <c r="D405" s="83" t="s">
        <v>566</v>
      </c>
      <c r="E405" s="84" t="s">
        <v>872</v>
      </c>
      <c r="F405" s="84" t="s">
        <v>573</v>
      </c>
      <c r="G405" s="85" t="s">
        <v>437</v>
      </c>
      <c r="H405" s="85" t="s">
        <v>437</v>
      </c>
      <c r="I405" s="82" t="s">
        <v>431</v>
      </c>
      <c r="J405" s="86" t="s">
        <v>438</v>
      </c>
    </row>
    <row r="406" spans="1:10" x14ac:dyDescent="0.2">
      <c r="A406" s="82" t="s">
        <v>1168</v>
      </c>
      <c r="B406" s="82" t="s">
        <v>106</v>
      </c>
      <c r="C406" s="82" t="s">
        <v>561</v>
      </c>
      <c r="D406" s="83" t="s">
        <v>566</v>
      </c>
      <c r="E406" s="84" t="s">
        <v>872</v>
      </c>
      <c r="F406" s="84" t="s">
        <v>573</v>
      </c>
      <c r="G406" s="85" t="s">
        <v>437</v>
      </c>
      <c r="H406" s="85" t="s">
        <v>437</v>
      </c>
      <c r="I406" s="82" t="s">
        <v>431</v>
      </c>
      <c r="J406" s="86" t="s">
        <v>438</v>
      </c>
    </row>
    <row r="407" spans="1:10" x14ac:dyDescent="0.2">
      <c r="A407" s="82" t="s">
        <v>1169</v>
      </c>
      <c r="B407" s="82" t="s">
        <v>107</v>
      </c>
      <c r="C407" s="82" t="s">
        <v>561</v>
      </c>
      <c r="D407" s="83" t="s">
        <v>566</v>
      </c>
      <c r="E407" s="84" t="s">
        <v>872</v>
      </c>
      <c r="F407" s="84" t="s">
        <v>573</v>
      </c>
      <c r="G407" s="85" t="s">
        <v>437</v>
      </c>
      <c r="H407" s="85" t="s">
        <v>437</v>
      </c>
      <c r="I407" s="82" t="s">
        <v>431</v>
      </c>
      <c r="J407" s="86" t="s">
        <v>438</v>
      </c>
    </row>
    <row r="408" spans="1:10" x14ac:dyDescent="0.2">
      <c r="A408" s="82" t="s">
        <v>1170</v>
      </c>
      <c r="B408" s="82" t="s">
        <v>1171</v>
      </c>
      <c r="C408" s="82" t="s">
        <v>1172</v>
      </c>
      <c r="D408" s="83" t="s">
        <v>618</v>
      </c>
      <c r="E408" s="84" t="s">
        <v>1108</v>
      </c>
      <c r="F408" s="84" t="s">
        <v>436</v>
      </c>
      <c r="G408" s="85" t="s">
        <v>437</v>
      </c>
      <c r="H408" s="85" t="s">
        <v>437</v>
      </c>
      <c r="I408" s="82" t="s">
        <v>431</v>
      </c>
      <c r="J408" s="86" t="s">
        <v>438</v>
      </c>
    </row>
    <row r="409" spans="1:10" x14ac:dyDescent="0.2">
      <c r="A409" s="82" t="s">
        <v>1173</v>
      </c>
      <c r="B409" s="82" t="s">
        <v>1174</v>
      </c>
      <c r="C409" s="82" t="s">
        <v>1172</v>
      </c>
      <c r="D409" s="83" t="s">
        <v>618</v>
      </c>
      <c r="E409" s="84" t="s">
        <v>1108</v>
      </c>
      <c r="F409" s="84" t="s">
        <v>436</v>
      </c>
      <c r="G409" s="85" t="s">
        <v>437</v>
      </c>
      <c r="H409" s="85" t="s">
        <v>437</v>
      </c>
      <c r="I409" s="82" t="s">
        <v>431</v>
      </c>
      <c r="J409" s="86" t="s">
        <v>438</v>
      </c>
    </row>
    <row r="410" spans="1:10" x14ac:dyDescent="0.2">
      <c r="A410" s="82" t="s">
        <v>1175</v>
      </c>
      <c r="B410" s="82" t="s">
        <v>173</v>
      </c>
      <c r="C410" s="82" t="s">
        <v>1172</v>
      </c>
      <c r="D410" s="83" t="s">
        <v>618</v>
      </c>
      <c r="E410" s="84" t="s">
        <v>1108</v>
      </c>
      <c r="F410" s="84" t="s">
        <v>436</v>
      </c>
      <c r="G410" s="85" t="s">
        <v>437</v>
      </c>
      <c r="H410" s="85" t="s">
        <v>437</v>
      </c>
      <c r="I410" s="82" t="s">
        <v>431</v>
      </c>
      <c r="J410" s="86" t="s">
        <v>438</v>
      </c>
    </row>
    <row r="411" spans="1:10" x14ac:dyDescent="0.2">
      <c r="A411" s="82" t="s">
        <v>1176</v>
      </c>
      <c r="B411" s="82" t="s">
        <v>170</v>
      </c>
      <c r="C411" s="82" t="s">
        <v>1172</v>
      </c>
      <c r="D411" s="83" t="s">
        <v>618</v>
      </c>
      <c r="E411" s="84" t="s">
        <v>1177</v>
      </c>
      <c r="F411" s="84" t="s">
        <v>436</v>
      </c>
      <c r="G411" s="85" t="s">
        <v>437</v>
      </c>
      <c r="H411" s="85" t="s">
        <v>437</v>
      </c>
      <c r="I411" s="82" t="s">
        <v>431</v>
      </c>
      <c r="J411" s="86" t="s">
        <v>438</v>
      </c>
    </row>
    <row r="412" spans="1:10" x14ac:dyDescent="0.2">
      <c r="A412" s="82" t="s">
        <v>1178</v>
      </c>
      <c r="B412" s="82" t="s">
        <v>174</v>
      </c>
      <c r="C412" s="82" t="s">
        <v>1172</v>
      </c>
      <c r="D412" s="83" t="s">
        <v>587</v>
      </c>
      <c r="E412" s="84" t="s">
        <v>1108</v>
      </c>
      <c r="F412" s="84" t="s">
        <v>436</v>
      </c>
      <c r="G412" s="85" t="s">
        <v>437</v>
      </c>
      <c r="H412" s="85" t="s">
        <v>437</v>
      </c>
      <c r="I412" s="82" t="s">
        <v>431</v>
      </c>
      <c r="J412" s="86" t="s">
        <v>438</v>
      </c>
    </row>
    <row r="413" spans="1:10" x14ac:dyDescent="0.2">
      <c r="A413" s="82" t="s">
        <v>1179</v>
      </c>
      <c r="B413" s="82" t="s">
        <v>1180</v>
      </c>
      <c r="C413" s="82" t="s">
        <v>594</v>
      </c>
      <c r="D413" s="83" t="s">
        <v>434</v>
      </c>
      <c r="E413" s="84" t="s">
        <v>608</v>
      </c>
      <c r="F413" s="84" t="s">
        <v>436</v>
      </c>
      <c r="G413" s="85" t="s">
        <v>437</v>
      </c>
      <c r="H413" s="85" t="s">
        <v>437</v>
      </c>
      <c r="I413" s="82" t="s">
        <v>431</v>
      </c>
      <c r="J413" s="86" t="s">
        <v>589</v>
      </c>
    </row>
    <row r="414" spans="1:10" x14ac:dyDescent="0.2">
      <c r="A414" s="82" t="s">
        <v>1181</v>
      </c>
      <c r="B414" s="82" t="s">
        <v>177</v>
      </c>
      <c r="C414" s="82" t="s">
        <v>552</v>
      </c>
      <c r="D414" s="83" t="s">
        <v>606</v>
      </c>
      <c r="E414" s="84" t="s">
        <v>559</v>
      </c>
      <c r="F414" s="84" t="s">
        <v>436</v>
      </c>
      <c r="G414" s="85" t="s">
        <v>437</v>
      </c>
      <c r="H414" s="85" t="s">
        <v>437</v>
      </c>
      <c r="I414" s="82" t="s">
        <v>431</v>
      </c>
      <c r="J414" s="86" t="s">
        <v>438</v>
      </c>
    </row>
    <row r="415" spans="1:10" x14ac:dyDescent="0.2">
      <c r="A415" s="82" t="s">
        <v>1182</v>
      </c>
      <c r="B415" s="82" t="s">
        <v>1183</v>
      </c>
      <c r="C415" s="82" t="s">
        <v>433</v>
      </c>
      <c r="D415" s="83" t="s">
        <v>434</v>
      </c>
      <c r="E415" s="84" t="s">
        <v>890</v>
      </c>
      <c r="F415" s="84" t="s">
        <v>436</v>
      </c>
      <c r="G415" s="85" t="s">
        <v>437</v>
      </c>
      <c r="H415" s="85" t="s">
        <v>437</v>
      </c>
      <c r="I415" s="82" t="s">
        <v>431</v>
      </c>
      <c r="J415" s="86" t="s">
        <v>438</v>
      </c>
    </row>
    <row r="416" spans="1:10" x14ac:dyDescent="0.2">
      <c r="A416" s="82" t="s">
        <v>1184</v>
      </c>
      <c r="B416" s="82" t="s">
        <v>180</v>
      </c>
      <c r="C416" s="82" t="s">
        <v>433</v>
      </c>
      <c r="D416" s="83" t="s">
        <v>441</v>
      </c>
      <c r="E416" s="84" t="s">
        <v>553</v>
      </c>
      <c r="F416" s="84" t="s">
        <v>436</v>
      </c>
      <c r="G416" s="85" t="s">
        <v>437</v>
      </c>
      <c r="H416" s="85" t="s">
        <v>437</v>
      </c>
      <c r="I416" s="82" t="s">
        <v>431</v>
      </c>
      <c r="J416" s="86" t="s">
        <v>438</v>
      </c>
    </row>
    <row r="417" spans="1:10" x14ac:dyDescent="0.2">
      <c r="A417" s="82" t="s">
        <v>1185</v>
      </c>
      <c r="B417" s="82" t="s">
        <v>181</v>
      </c>
      <c r="C417" s="82" t="s">
        <v>433</v>
      </c>
      <c r="D417" s="83" t="s">
        <v>441</v>
      </c>
      <c r="E417" s="84" t="s">
        <v>796</v>
      </c>
      <c r="F417" s="84" t="s">
        <v>436</v>
      </c>
      <c r="G417" s="85" t="s">
        <v>437</v>
      </c>
      <c r="H417" s="85" t="s">
        <v>437</v>
      </c>
      <c r="I417" s="82" t="s">
        <v>431</v>
      </c>
      <c r="J417" s="86" t="s">
        <v>438</v>
      </c>
    </row>
    <row r="418" spans="1:10" x14ac:dyDescent="0.2">
      <c r="A418" s="82" t="s">
        <v>1186</v>
      </c>
      <c r="B418" s="82" t="s">
        <v>406</v>
      </c>
      <c r="C418" s="82" t="s">
        <v>552</v>
      </c>
      <c r="D418" s="83" t="s">
        <v>606</v>
      </c>
      <c r="E418" s="84" t="s">
        <v>639</v>
      </c>
      <c r="F418" s="84" t="s">
        <v>436</v>
      </c>
      <c r="G418" s="85" t="s">
        <v>437</v>
      </c>
      <c r="H418" s="85" t="s">
        <v>437</v>
      </c>
      <c r="I418" s="82" t="s">
        <v>431</v>
      </c>
      <c r="J418" s="86" t="s">
        <v>438</v>
      </c>
    </row>
    <row r="419" spans="1:10" x14ac:dyDescent="0.2">
      <c r="A419" s="82" t="s">
        <v>1187</v>
      </c>
      <c r="B419" s="82" t="s">
        <v>1188</v>
      </c>
      <c r="C419" s="82" t="s">
        <v>594</v>
      </c>
      <c r="D419" s="83" t="s">
        <v>641</v>
      </c>
      <c r="E419" s="84" t="s">
        <v>546</v>
      </c>
      <c r="F419" s="84" t="s">
        <v>436</v>
      </c>
      <c r="G419" s="85" t="s">
        <v>437</v>
      </c>
      <c r="H419" s="85" t="s">
        <v>437</v>
      </c>
      <c r="I419" s="82" t="s">
        <v>431</v>
      </c>
      <c r="J419" s="86" t="s">
        <v>589</v>
      </c>
    </row>
    <row r="420" spans="1:10" x14ac:dyDescent="0.2">
      <c r="A420" s="82" t="s">
        <v>1189</v>
      </c>
      <c r="B420" s="82" t="s">
        <v>388</v>
      </c>
      <c r="C420" s="82" t="s">
        <v>594</v>
      </c>
      <c r="D420" s="83" t="s">
        <v>566</v>
      </c>
      <c r="E420" s="84" t="s">
        <v>546</v>
      </c>
      <c r="F420" s="84" t="s">
        <v>436</v>
      </c>
      <c r="G420" s="85" t="s">
        <v>437</v>
      </c>
      <c r="H420" s="85" t="s">
        <v>437</v>
      </c>
      <c r="I420" s="82" t="s">
        <v>431</v>
      </c>
      <c r="J420" s="86" t="s">
        <v>438</v>
      </c>
    </row>
    <row r="421" spans="1:10" x14ac:dyDescent="0.2">
      <c r="A421" s="82" t="s">
        <v>1190</v>
      </c>
      <c r="B421" s="82" t="s">
        <v>393</v>
      </c>
      <c r="C421" s="82" t="s">
        <v>594</v>
      </c>
      <c r="D421" s="83" t="s">
        <v>566</v>
      </c>
      <c r="E421" s="84" t="s">
        <v>546</v>
      </c>
      <c r="F421" s="84" t="s">
        <v>436</v>
      </c>
      <c r="G421" s="85" t="s">
        <v>437</v>
      </c>
      <c r="H421" s="85" t="s">
        <v>437</v>
      </c>
      <c r="I421" s="82" t="s">
        <v>431</v>
      </c>
      <c r="J421" s="86" t="s">
        <v>438</v>
      </c>
    </row>
    <row r="422" spans="1:10" x14ac:dyDescent="0.2">
      <c r="A422" s="82" t="s">
        <v>1191</v>
      </c>
      <c r="B422" s="82" t="s">
        <v>391</v>
      </c>
      <c r="C422" s="82" t="s">
        <v>594</v>
      </c>
      <c r="D422" s="83" t="s">
        <v>566</v>
      </c>
      <c r="E422" s="84" t="s">
        <v>546</v>
      </c>
      <c r="F422" s="84" t="s">
        <v>436</v>
      </c>
      <c r="G422" s="85" t="s">
        <v>437</v>
      </c>
      <c r="H422" s="85" t="s">
        <v>437</v>
      </c>
      <c r="I422" s="82" t="s">
        <v>431</v>
      </c>
      <c r="J422" s="86" t="s">
        <v>438</v>
      </c>
    </row>
    <row r="423" spans="1:10" x14ac:dyDescent="0.2">
      <c r="A423" s="82" t="s">
        <v>1192</v>
      </c>
      <c r="B423" s="82" t="s">
        <v>387</v>
      </c>
      <c r="C423" s="82" t="s">
        <v>594</v>
      </c>
      <c r="D423" s="83" t="s">
        <v>566</v>
      </c>
      <c r="E423" s="84" t="s">
        <v>546</v>
      </c>
      <c r="F423" s="84" t="s">
        <v>436</v>
      </c>
      <c r="G423" s="85" t="s">
        <v>437</v>
      </c>
      <c r="H423" s="85" t="s">
        <v>437</v>
      </c>
      <c r="I423" s="82" t="s">
        <v>431</v>
      </c>
      <c r="J423" s="86" t="s">
        <v>438</v>
      </c>
    </row>
    <row r="424" spans="1:10" x14ac:dyDescent="0.2">
      <c r="A424" s="82" t="s">
        <v>1193</v>
      </c>
      <c r="B424" s="82" t="s">
        <v>392</v>
      </c>
      <c r="C424" s="82" t="s">
        <v>594</v>
      </c>
      <c r="D424" s="83" t="s">
        <v>566</v>
      </c>
      <c r="E424" s="84" t="s">
        <v>546</v>
      </c>
      <c r="F424" s="84" t="s">
        <v>436</v>
      </c>
      <c r="G424" s="85" t="s">
        <v>437</v>
      </c>
      <c r="H424" s="85" t="s">
        <v>437</v>
      </c>
      <c r="I424" s="82" t="s">
        <v>431</v>
      </c>
      <c r="J424" s="86" t="s">
        <v>438</v>
      </c>
    </row>
    <row r="425" spans="1:10" x14ac:dyDescent="0.2">
      <c r="A425" s="82" t="s">
        <v>1194</v>
      </c>
      <c r="B425" s="82" t="s">
        <v>320</v>
      </c>
      <c r="C425" s="82" t="s">
        <v>433</v>
      </c>
      <c r="D425" s="83" t="s">
        <v>587</v>
      </c>
      <c r="E425" s="84" t="s">
        <v>457</v>
      </c>
      <c r="F425" s="84" t="s">
        <v>436</v>
      </c>
      <c r="G425" s="85" t="s">
        <v>437</v>
      </c>
      <c r="H425" s="85" t="s">
        <v>437</v>
      </c>
      <c r="I425" s="82" t="s">
        <v>431</v>
      </c>
      <c r="J425" s="86" t="s">
        <v>438</v>
      </c>
    </row>
    <row r="426" spans="1:10" x14ac:dyDescent="0.2">
      <c r="A426" s="82" t="s">
        <v>1195</v>
      </c>
      <c r="B426" s="82" t="s">
        <v>1196</v>
      </c>
      <c r="C426" s="82" t="s">
        <v>561</v>
      </c>
      <c r="D426" s="83" t="s">
        <v>566</v>
      </c>
      <c r="E426" s="84" t="s">
        <v>608</v>
      </c>
      <c r="F426" s="84" t="s">
        <v>436</v>
      </c>
      <c r="G426" s="85" t="s">
        <v>437</v>
      </c>
      <c r="H426" s="85" t="s">
        <v>437</v>
      </c>
      <c r="I426" s="82" t="s">
        <v>431</v>
      </c>
      <c r="J426" s="86" t="s">
        <v>438</v>
      </c>
    </row>
    <row r="427" spans="1:10" x14ac:dyDescent="0.2">
      <c r="A427" s="82" t="s">
        <v>1197</v>
      </c>
      <c r="B427" s="82" t="s">
        <v>1198</v>
      </c>
      <c r="C427" s="82" t="s">
        <v>561</v>
      </c>
      <c r="D427" s="83" t="s">
        <v>566</v>
      </c>
      <c r="E427" s="84" t="s">
        <v>608</v>
      </c>
      <c r="F427" s="84" t="s">
        <v>436</v>
      </c>
      <c r="G427" s="85" t="s">
        <v>437</v>
      </c>
      <c r="H427" s="85" t="s">
        <v>437</v>
      </c>
      <c r="I427" s="82" t="s">
        <v>431</v>
      </c>
      <c r="J427" s="86" t="s">
        <v>438</v>
      </c>
    </row>
    <row r="428" spans="1:10" x14ac:dyDescent="0.2">
      <c r="A428" s="82" t="s">
        <v>1199</v>
      </c>
      <c r="B428" s="82" t="s">
        <v>1200</v>
      </c>
      <c r="C428" s="82" t="s">
        <v>561</v>
      </c>
      <c r="D428" s="83" t="s">
        <v>566</v>
      </c>
      <c r="E428" s="84" t="s">
        <v>435</v>
      </c>
      <c r="F428" s="84" t="s">
        <v>436</v>
      </c>
      <c r="G428" s="85" t="s">
        <v>437</v>
      </c>
      <c r="H428" s="85" t="s">
        <v>437</v>
      </c>
      <c r="I428" s="82" t="s">
        <v>431</v>
      </c>
      <c r="J428" s="86" t="s">
        <v>438</v>
      </c>
    </row>
    <row r="429" spans="1:10" x14ac:dyDescent="0.2">
      <c r="A429" s="82" t="s">
        <v>1201</v>
      </c>
      <c r="B429" s="82" t="s">
        <v>1202</v>
      </c>
      <c r="C429" s="82" t="s">
        <v>433</v>
      </c>
      <c r="D429" s="83" t="s">
        <v>566</v>
      </c>
      <c r="E429" s="84" t="s">
        <v>746</v>
      </c>
      <c r="F429" s="84" t="s">
        <v>436</v>
      </c>
      <c r="G429" s="85" t="s">
        <v>437</v>
      </c>
      <c r="H429" s="85" t="s">
        <v>437</v>
      </c>
      <c r="I429" s="82" t="s">
        <v>431</v>
      </c>
      <c r="J429" s="86" t="s">
        <v>589</v>
      </c>
    </row>
    <row r="430" spans="1:10" x14ac:dyDescent="0.2">
      <c r="A430" s="82" t="s">
        <v>1203</v>
      </c>
      <c r="B430" s="82" t="s">
        <v>1204</v>
      </c>
      <c r="C430" s="82" t="s">
        <v>433</v>
      </c>
      <c r="D430" s="83" t="s">
        <v>566</v>
      </c>
      <c r="E430" s="84" t="s">
        <v>457</v>
      </c>
      <c r="F430" s="84" t="s">
        <v>436</v>
      </c>
      <c r="G430" s="85" t="s">
        <v>437</v>
      </c>
      <c r="H430" s="85" t="s">
        <v>437</v>
      </c>
      <c r="I430" s="82" t="s">
        <v>431</v>
      </c>
      <c r="J430" s="86" t="s">
        <v>438</v>
      </c>
    </row>
    <row r="431" spans="1:10" x14ac:dyDescent="0.2">
      <c r="A431" s="82" t="s">
        <v>1205</v>
      </c>
      <c r="B431" s="82" t="s">
        <v>118</v>
      </c>
      <c r="C431" s="82" t="s">
        <v>552</v>
      </c>
      <c r="D431" s="83" t="s">
        <v>618</v>
      </c>
      <c r="E431" s="84" t="s">
        <v>573</v>
      </c>
      <c r="F431" s="84" t="s">
        <v>436</v>
      </c>
      <c r="G431" s="85" t="s">
        <v>437</v>
      </c>
      <c r="H431" s="85" t="s">
        <v>437</v>
      </c>
      <c r="I431" s="82" t="s">
        <v>431</v>
      </c>
      <c r="J431" s="86" t="s">
        <v>438</v>
      </c>
    </row>
    <row r="432" spans="1:10" x14ac:dyDescent="0.2">
      <c r="A432" s="82" t="s">
        <v>1206</v>
      </c>
      <c r="B432" s="82" t="s">
        <v>120</v>
      </c>
      <c r="C432" s="82" t="s">
        <v>552</v>
      </c>
      <c r="D432" s="83" t="s">
        <v>606</v>
      </c>
      <c r="E432" s="84" t="s">
        <v>639</v>
      </c>
      <c r="F432" s="84" t="s">
        <v>436</v>
      </c>
      <c r="G432" s="85" t="s">
        <v>437</v>
      </c>
      <c r="H432" s="85" t="s">
        <v>437</v>
      </c>
      <c r="I432" s="82" t="s">
        <v>431</v>
      </c>
      <c r="J432" s="86" t="s">
        <v>438</v>
      </c>
    </row>
    <row r="433" spans="1:10" x14ac:dyDescent="0.2">
      <c r="A433" s="82" t="s">
        <v>1207</v>
      </c>
      <c r="B433" s="82" t="s">
        <v>375</v>
      </c>
      <c r="C433" s="82" t="s">
        <v>886</v>
      </c>
      <c r="D433" s="83" t="s">
        <v>434</v>
      </c>
      <c r="E433" s="84" t="s">
        <v>613</v>
      </c>
      <c r="F433" s="84" t="s">
        <v>436</v>
      </c>
      <c r="G433" s="85" t="s">
        <v>437</v>
      </c>
      <c r="H433" s="85" t="s">
        <v>437</v>
      </c>
      <c r="I433" s="82" t="s">
        <v>887</v>
      </c>
      <c r="J433" s="86" t="s">
        <v>438</v>
      </c>
    </row>
    <row r="434" spans="1:10" x14ac:dyDescent="0.2">
      <c r="A434" s="82" t="s">
        <v>1208</v>
      </c>
      <c r="B434" s="82" t="s">
        <v>258</v>
      </c>
      <c r="C434" s="82" t="s">
        <v>448</v>
      </c>
      <c r="D434" s="83" t="s">
        <v>449</v>
      </c>
      <c r="E434" s="84" t="s">
        <v>546</v>
      </c>
      <c r="F434" s="84" t="s">
        <v>436</v>
      </c>
      <c r="G434" s="85" t="s">
        <v>437</v>
      </c>
      <c r="H434" s="85" t="s">
        <v>437</v>
      </c>
      <c r="I434" s="82" t="s">
        <v>431</v>
      </c>
      <c r="J434" s="86" t="s">
        <v>438</v>
      </c>
    </row>
    <row r="435" spans="1:10" x14ac:dyDescent="0.2">
      <c r="A435" s="82" t="s">
        <v>1209</v>
      </c>
      <c r="B435" s="82" t="s">
        <v>192</v>
      </c>
      <c r="C435" s="82" t="s">
        <v>448</v>
      </c>
      <c r="D435" s="83" t="s">
        <v>449</v>
      </c>
      <c r="E435" s="84" t="s">
        <v>608</v>
      </c>
      <c r="F435" s="84" t="s">
        <v>436</v>
      </c>
      <c r="G435" s="85" t="s">
        <v>437</v>
      </c>
      <c r="H435" s="85" t="s">
        <v>437</v>
      </c>
      <c r="I435" s="82" t="s">
        <v>431</v>
      </c>
      <c r="J435" s="86" t="s">
        <v>438</v>
      </c>
    </row>
    <row r="436" spans="1:10" x14ac:dyDescent="0.2">
      <c r="A436" s="82" t="s">
        <v>1210</v>
      </c>
      <c r="B436" s="82" t="s">
        <v>1211</v>
      </c>
      <c r="C436" s="82" t="s">
        <v>448</v>
      </c>
      <c r="D436" s="83" t="s">
        <v>805</v>
      </c>
      <c r="E436" s="84" t="s">
        <v>613</v>
      </c>
      <c r="F436" s="84" t="s">
        <v>436</v>
      </c>
      <c r="G436" s="85" t="s">
        <v>437</v>
      </c>
      <c r="H436" s="85" t="s">
        <v>437</v>
      </c>
      <c r="I436" s="82" t="s">
        <v>431</v>
      </c>
      <c r="J436" s="86" t="s">
        <v>438</v>
      </c>
    </row>
    <row r="437" spans="1:10" x14ac:dyDescent="0.2">
      <c r="A437" s="82" t="s">
        <v>1212</v>
      </c>
      <c r="B437" s="82" t="s">
        <v>1213</v>
      </c>
      <c r="C437" s="82" t="s">
        <v>448</v>
      </c>
      <c r="D437" s="83" t="s">
        <v>805</v>
      </c>
      <c r="E437" s="84" t="s">
        <v>613</v>
      </c>
      <c r="F437" s="84" t="s">
        <v>436</v>
      </c>
      <c r="G437" s="85" t="s">
        <v>437</v>
      </c>
      <c r="H437" s="85" t="s">
        <v>437</v>
      </c>
      <c r="I437" s="82" t="s">
        <v>431</v>
      </c>
      <c r="J437" s="86" t="s">
        <v>438</v>
      </c>
    </row>
    <row r="438" spans="1:10" x14ac:dyDescent="0.2">
      <c r="A438" s="82" t="s">
        <v>1214</v>
      </c>
      <c r="B438" s="82" t="s">
        <v>319</v>
      </c>
      <c r="C438" s="82" t="s">
        <v>448</v>
      </c>
      <c r="D438" s="83" t="s">
        <v>805</v>
      </c>
      <c r="E438" s="84" t="s">
        <v>453</v>
      </c>
      <c r="F438" s="84" t="s">
        <v>436</v>
      </c>
      <c r="G438" s="85" t="s">
        <v>437</v>
      </c>
      <c r="H438" s="85" t="s">
        <v>437</v>
      </c>
      <c r="I438" s="82" t="s">
        <v>431</v>
      </c>
      <c r="J438" s="86" t="s">
        <v>438</v>
      </c>
    </row>
    <row r="439" spans="1:10" x14ac:dyDescent="0.2">
      <c r="A439" s="82" t="s">
        <v>1215</v>
      </c>
      <c r="B439" s="82" t="s">
        <v>1216</v>
      </c>
      <c r="C439" s="82" t="s">
        <v>448</v>
      </c>
      <c r="D439" s="83" t="s">
        <v>805</v>
      </c>
      <c r="E439" s="84" t="s">
        <v>613</v>
      </c>
      <c r="F439" s="84" t="s">
        <v>436</v>
      </c>
      <c r="G439" s="85" t="s">
        <v>437</v>
      </c>
      <c r="H439" s="85" t="s">
        <v>437</v>
      </c>
      <c r="I439" s="82" t="s">
        <v>431</v>
      </c>
      <c r="J439" s="86" t="s">
        <v>438</v>
      </c>
    </row>
    <row r="440" spans="1:10" x14ac:dyDescent="0.2">
      <c r="A440" s="82" t="s">
        <v>1217</v>
      </c>
      <c r="B440" s="82" t="s">
        <v>254</v>
      </c>
      <c r="C440" s="82" t="s">
        <v>448</v>
      </c>
      <c r="D440" s="83" t="s">
        <v>805</v>
      </c>
      <c r="E440" s="84" t="s">
        <v>453</v>
      </c>
      <c r="F440" s="84" t="s">
        <v>436</v>
      </c>
      <c r="G440" s="85" t="s">
        <v>437</v>
      </c>
      <c r="H440" s="85" t="s">
        <v>437</v>
      </c>
      <c r="I440" s="82" t="s">
        <v>431</v>
      </c>
      <c r="J440" s="86" t="s">
        <v>438</v>
      </c>
    </row>
    <row r="441" spans="1:10" x14ac:dyDescent="0.2">
      <c r="A441" s="82" t="s">
        <v>1218</v>
      </c>
      <c r="B441" s="82" t="s">
        <v>1219</v>
      </c>
      <c r="C441" s="82" t="s">
        <v>448</v>
      </c>
      <c r="D441" s="83" t="s">
        <v>805</v>
      </c>
      <c r="E441" s="84" t="s">
        <v>613</v>
      </c>
      <c r="F441" s="84" t="s">
        <v>436</v>
      </c>
      <c r="G441" s="85" t="s">
        <v>437</v>
      </c>
      <c r="H441" s="85" t="s">
        <v>437</v>
      </c>
      <c r="I441" s="82" t="s">
        <v>431</v>
      </c>
      <c r="J441" s="86" t="s">
        <v>438</v>
      </c>
    </row>
    <row r="442" spans="1:10" x14ac:dyDescent="0.2">
      <c r="A442" s="82" t="s">
        <v>1220</v>
      </c>
      <c r="B442" s="82" t="s">
        <v>1221</v>
      </c>
      <c r="C442" s="82" t="s">
        <v>448</v>
      </c>
      <c r="D442" s="83" t="s">
        <v>805</v>
      </c>
      <c r="E442" s="84" t="s">
        <v>627</v>
      </c>
      <c r="F442" s="84" t="s">
        <v>436</v>
      </c>
      <c r="G442" s="85" t="s">
        <v>437</v>
      </c>
      <c r="H442" s="85" t="s">
        <v>437</v>
      </c>
      <c r="I442" s="82" t="s">
        <v>431</v>
      </c>
      <c r="J442" s="86" t="s">
        <v>438</v>
      </c>
    </row>
    <row r="443" spans="1:10" x14ac:dyDescent="0.2">
      <c r="A443" s="82" t="s">
        <v>1222</v>
      </c>
      <c r="B443" s="82" t="s">
        <v>257</v>
      </c>
      <c r="C443" s="82" t="s">
        <v>448</v>
      </c>
      <c r="D443" s="83" t="s">
        <v>805</v>
      </c>
      <c r="E443" s="84" t="s">
        <v>453</v>
      </c>
      <c r="F443" s="84" t="s">
        <v>436</v>
      </c>
      <c r="G443" s="85" t="s">
        <v>437</v>
      </c>
      <c r="H443" s="85" t="s">
        <v>437</v>
      </c>
      <c r="I443" s="82" t="s">
        <v>431</v>
      </c>
      <c r="J443" s="86" t="s">
        <v>438</v>
      </c>
    </row>
    <row r="444" spans="1:10" x14ac:dyDescent="0.2">
      <c r="A444" s="82" t="s">
        <v>1223</v>
      </c>
      <c r="B444" s="82" t="s">
        <v>1224</v>
      </c>
      <c r="C444" s="82" t="s">
        <v>448</v>
      </c>
      <c r="D444" s="83" t="s">
        <v>805</v>
      </c>
      <c r="E444" s="84" t="s">
        <v>613</v>
      </c>
      <c r="F444" s="84" t="s">
        <v>436</v>
      </c>
      <c r="G444" s="85" t="s">
        <v>437</v>
      </c>
      <c r="H444" s="85" t="s">
        <v>437</v>
      </c>
      <c r="I444" s="82" t="s">
        <v>431</v>
      </c>
      <c r="J444" s="86" t="s">
        <v>438</v>
      </c>
    </row>
    <row r="445" spans="1:10" x14ac:dyDescent="0.2">
      <c r="A445" s="82" t="s">
        <v>1225</v>
      </c>
      <c r="B445" s="82" t="s">
        <v>1226</v>
      </c>
      <c r="C445" s="82" t="s">
        <v>448</v>
      </c>
      <c r="D445" s="83" t="s">
        <v>805</v>
      </c>
      <c r="E445" s="84" t="s">
        <v>613</v>
      </c>
      <c r="F445" s="84" t="s">
        <v>436</v>
      </c>
      <c r="G445" s="85" t="s">
        <v>437</v>
      </c>
      <c r="H445" s="85" t="s">
        <v>437</v>
      </c>
      <c r="I445" s="82" t="s">
        <v>431</v>
      </c>
      <c r="J445" s="86" t="s">
        <v>438</v>
      </c>
    </row>
    <row r="446" spans="1:10" x14ac:dyDescent="0.2">
      <c r="A446" s="82" t="s">
        <v>1227</v>
      </c>
      <c r="B446" s="82" t="s">
        <v>256</v>
      </c>
      <c r="C446" s="82" t="s">
        <v>448</v>
      </c>
      <c r="D446" s="83" t="s">
        <v>805</v>
      </c>
      <c r="E446" s="84" t="s">
        <v>453</v>
      </c>
      <c r="F446" s="84" t="s">
        <v>436</v>
      </c>
      <c r="G446" s="85" t="s">
        <v>437</v>
      </c>
      <c r="H446" s="85" t="s">
        <v>437</v>
      </c>
      <c r="I446" s="82" t="s">
        <v>431</v>
      </c>
      <c r="J446" s="86" t="s">
        <v>438</v>
      </c>
    </row>
    <row r="447" spans="1:10" x14ac:dyDescent="0.2">
      <c r="A447" s="82" t="s">
        <v>1228</v>
      </c>
      <c r="B447" s="82" t="s">
        <v>1229</v>
      </c>
      <c r="C447" s="82" t="s">
        <v>448</v>
      </c>
      <c r="D447" s="83" t="s">
        <v>805</v>
      </c>
      <c r="E447" s="84" t="s">
        <v>613</v>
      </c>
      <c r="F447" s="84" t="s">
        <v>436</v>
      </c>
      <c r="G447" s="85" t="s">
        <v>437</v>
      </c>
      <c r="H447" s="85" t="s">
        <v>437</v>
      </c>
      <c r="I447" s="82" t="s">
        <v>431</v>
      </c>
      <c r="J447" s="86" t="s">
        <v>438</v>
      </c>
    </row>
    <row r="448" spans="1:10" x14ac:dyDescent="0.2">
      <c r="A448" s="82" t="s">
        <v>1230</v>
      </c>
      <c r="B448" s="82" t="s">
        <v>1231</v>
      </c>
      <c r="C448" s="82" t="s">
        <v>448</v>
      </c>
      <c r="D448" s="83" t="s">
        <v>805</v>
      </c>
      <c r="E448" s="84" t="s">
        <v>435</v>
      </c>
      <c r="F448" s="84" t="s">
        <v>436</v>
      </c>
      <c r="G448" s="85" t="s">
        <v>437</v>
      </c>
      <c r="H448" s="85" t="s">
        <v>437</v>
      </c>
      <c r="I448" s="82" t="s">
        <v>431</v>
      </c>
      <c r="J448" s="86" t="s">
        <v>438</v>
      </c>
    </row>
    <row r="449" spans="1:10" x14ac:dyDescent="0.2">
      <c r="A449" s="82" t="s">
        <v>1232</v>
      </c>
      <c r="B449" s="82" t="s">
        <v>1233</v>
      </c>
      <c r="C449" s="82" t="s">
        <v>448</v>
      </c>
      <c r="D449" s="83" t="s">
        <v>805</v>
      </c>
      <c r="E449" s="84" t="s">
        <v>613</v>
      </c>
      <c r="F449" s="84" t="s">
        <v>436</v>
      </c>
      <c r="G449" s="85" t="s">
        <v>437</v>
      </c>
      <c r="H449" s="85" t="s">
        <v>437</v>
      </c>
      <c r="I449" s="82" t="s">
        <v>431</v>
      </c>
      <c r="J449" s="86" t="s">
        <v>438</v>
      </c>
    </row>
    <row r="450" spans="1:10" x14ac:dyDescent="0.2">
      <c r="A450" s="82" t="s">
        <v>1234</v>
      </c>
      <c r="B450" s="82" t="s">
        <v>255</v>
      </c>
      <c r="C450" s="82" t="s">
        <v>448</v>
      </c>
      <c r="D450" s="83" t="s">
        <v>805</v>
      </c>
      <c r="E450" s="84" t="s">
        <v>453</v>
      </c>
      <c r="F450" s="84" t="s">
        <v>436</v>
      </c>
      <c r="G450" s="85" t="s">
        <v>437</v>
      </c>
      <c r="H450" s="85" t="s">
        <v>437</v>
      </c>
      <c r="I450" s="82" t="s">
        <v>431</v>
      </c>
      <c r="J450" s="86" t="s">
        <v>438</v>
      </c>
    </row>
    <row r="451" spans="1:10" x14ac:dyDescent="0.2">
      <c r="A451" s="82" t="s">
        <v>1235</v>
      </c>
      <c r="B451" s="82" t="s">
        <v>1236</v>
      </c>
      <c r="C451" s="82" t="s">
        <v>448</v>
      </c>
      <c r="D451" s="83" t="s">
        <v>805</v>
      </c>
      <c r="E451" s="84" t="s">
        <v>559</v>
      </c>
      <c r="F451" s="84" t="s">
        <v>436</v>
      </c>
      <c r="G451" s="85" t="s">
        <v>437</v>
      </c>
      <c r="H451" s="85" t="s">
        <v>437</v>
      </c>
      <c r="I451" s="82" t="s">
        <v>431</v>
      </c>
      <c r="J451" s="86" t="s">
        <v>438</v>
      </c>
    </row>
    <row r="452" spans="1:10" x14ac:dyDescent="0.2">
      <c r="A452" s="82" t="s">
        <v>1237</v>
      </c>
      <c r="B452" s="82" t="s">
        <v>1238</v>
      </c>
      <c r="C452" s="82" t="s">
        <v>448</v>
      </c>
      <c r="D452" s="83" t="s">
        <v>805</v>
      </c>
      <c r="E452" s="84" t="s">
        <v>553</v>
      </c>
      <c r="F452" s="84" t="s">
        <v>436</v>
      </c>
      <c r="G452" s="85" t="s">
        <v>437</v>
      </c>
      <c r="H452" s="85" t="s">
        <v>437</v>
      </c>
      <c r="I452" s="82" t="s">
        <v>431</v>
      </c>
      <c r="J452" s="86" t="s">
        <v>438</v>
      </c>
    </row>
    <row r="453" spans="1:10" x14ac:dyDescent="0.2">
      <c r="A453" s="82" t="s">
        <v>1239</v>
      </c>
      <c r="B453" s="82" t="s">
        <v>1240</v>
      </c>
      <c r="C453" s="82" t="s">
        <v>448</v>
      </c>
      <c r="D453" s="83" t="s">
        <v>805</v>
      </c>
      <c r="E453" s="84" t="s">
        <v>591</v>
      </c>
      <c r="F453" s="84" t="s">
        <v>436</v>
      </c>
      <c r="G453" s="85" t="s">
        <v>437</v>
      </c>
      <c r="H453" s="85" t="s">
        <v>437</v>
      </c>
      <c r="I453" s="82" t="s">
        <v>431</v>
      </c>
      <c r="J453" s="86" t="s">
        <v>438</v>
      </c>
    </row>
    <row r="454" spans="1:10" x14ac:dyDescent="0.2">
      <c r="A454" s="82" t="s">
        <v>1241</v>
      </c>
      <c r="B454" s="82" t="s">
        <v>1242</v>
      </c>
      <c r="C454" s="82" t="s">
        <v>448</v>
      </c>
      <c r="D454" s="83" t="s">
        <v>805</v>
      </c>
      <c r="E454" s="84" t="s">
        <v>713</v>
      </c>
      <c r="F454" s="84" t="s">
        <v>436</v>
      </c>
      <c r="G454" s="85" t="s">
        <v>437</v>
      </c>
      <c r="H454" s="85" t="s">
        <v>437</v>
      </c>
      <c r="I454" s="82" t="s">
        <v>431</v>
      </c>
      <c r="J454" s="86" t="s">
        <v>438</v>
      </c>
    </row>
    <row r="455" spans="1:10" x14ac:dyDescent="0.2">
      <c r="A455" s="82" t="s">
        <v>1243</v>
      </c>
      <c r="B455" s="82" t="s">
        <v>1244</v>
      </c>
      <c r="C455" s="82" t="s">
        <v>448</v>
      </c>
      <c r="D455" s="83" t="s">
        <v>805</v>
      </c>
      <c r="E455" s="84" t="s">
        <v>553</v>
      </c>
      <c r="F455" s="84" t="s">
        <v>436</v>
      </c>
      <c r="G455" s="85" t="s">
        <v>437</v>
      </c>
      <c r="H455" s="85" t="s">
        <v>437</v>
      </c>
      <c r="I455" s="82" t="s">
        <v>431</v>
      </c>
      <c r="J455" s="86" t="s">
        <v>438</v>
      </c>
    </row>
    <row r="456" spans="1:10" x14ac:dyDescent="0.2">
      <c r="A456" s="82" t="s">
        <v>1245</v>
      </c>
      <c r="B456" s="82" t="s">
        <v>1246</v>
      </c>
      <c r="C456" s="82" t="s">
        <v>448</v>
      </c>
      <c r="D456" s="83" t="s">
        <v>805</v>
      </c>
      <c r="E456" s="84" t="s">
        <v>559</v>
      </c>
      <c r="F456" s="84" t="s">
        <v>436</v>
      </c>
      <c r="G456" s="85" t="s">
        <v>437</v>
      </c>
      <c r="H456" s="85" t="s">
        <v>437</v>
      </c>
      <c r="I456" s="82" t="s">
        <v>431</v>
      </c>
      <c r="J456" s="86" t="s">
        <v>438</v>
      </c>
    </row>
    <row r="457" spans="1:10" x14ac:dyDescent="0.2">
      <c r="A457" s="82" t="s">
        <v>1247</v>
      </c>
      <c r="B457" s="82" t="s">
        <v>1248</v>
      </c>
      <c r="C457" s="82" t="s">
        <v>448</v>
      </c>
      <c r="D457" s="83" t="s">
        <v>805</v>
      </c>
      <c r="E457" s="84" t="s">
        <v>553</v>
      </c>
      <c r="F457" s="84" t="s">
        <v>436</v>
      </c>
      <c r="G457" s="85" t="s">
        <v>437</v>
      </c>
      <c r="H457" s="85" t="s">
        <v>437</v>
      </c>
      <c r="I457" s="82" t="s">
        <v>431</v>
      </c>
      <c r="J457" s="86" t="s">
        <v>438</v>
      </c>
    </row>
    <row r="458" spans="1:10" x14ac:dyDescent="0.2">
      <c r="A458" s="82" t="s">
        <v>1249</v>
      </c>
      <c r="B458" s="82" t="s">
        <v>1250</v>
      </c>
      <c r="C458" s="82" t="s">
        <v>448</v>
      </c>
      <c r="D458" s="83" t="s">
        <v>805</v>
      </c>
      <c r="E458" s="84" t="s">
        <v>713</v>
      </c>
      <c r="F458" s="84" t="s">
        <v>436</v>
      </c>
      <c r="G458" s="85" t="s">
        <v>437</v>
      </c>
      <c r="H458" s="85" t="s">
        <v>437</v>
      </c>
      <c r="I458" s="82" t="s">
        <v>431</v>
      </c>
      <c r="J458" s="86" t="s">
        <v>438</v>
      </c>
    </row>
    <row r="459" spans="1:10" x14ac:dyDescent="0.2">
      <c r="A459" s="82" t="s">
        <v>1251</v>
      </c>
      <c r="B459" s="82" t="s">
        <v>1221</v>
      </c>
      <c r="C459" s="82" t="s">
        <v>448</v>
      </c>
      <c r="D459" s="83" t="s">
        <v>805</v>
      </c>
      <c r="E459" s="84" t="s">
        <v>627</v>
      </c>
      <c r="F459" s="84" t="s">
        <v>436</v>
      </c>
      <c r="G459" s="85" t="s">
        <v>437</v>
      </c>
      <c r="H459" s="85" t="s">
        <v>437</v>
      </c>
      <c r="I459" s="82" t="s">
        <v>431</v>
      </c>
      <c r="J459" s="86" t="s">
        <v>438</v>
      </c>
    </row>
    <row r="460" spans="1:10" x14ac:dyDescent="0.2">
      <c r="A460" s="82" t="s">
        <v>1252</v>
      </c>
      <c r="B460" s="82" t="s">
        <v>1253</v>
      </c>
      <c r="C460" s="82" t="s">
        <v>448</v>
      </c>
      <c r="D460" s="83" t="s">
        <v>805</v>
      </c>
      <c r="E460" s="84" t="s">
        <v>713</v>
      </c>
      <c r="F460" s="84" t="s">
        <v>436</v>
      </c>
      <c r="G460" s="85" t="s">
        <v>437</v>
      </c>
      <c r="H460" s="85" t="s">
        <v>437</v>
      </c>
      <c r="I460" s="82" t="s">
        <v>431</v>
      </c>
      <c r="J460" s="86" t="s">
        <v>438</v>
      </c>
    </row>
    <row r="461" spans="1:10" x14ac:dyDescent="0.2">
      <c r="A461" s="82" t="s">
        <v>1254</v>
      </c>
      <c r="B461" s="82" t="s">
        <v>1255</v>
      </c>
      <c r="C461" s="82" t="s">
        <v>448</v>
      </c>
      <c r="D461" s="83" t="s">
        <v>805</v>
      </c>
      <c r="E461" s="84" t="s">
        <v>796</v>
      </c>
      <c r="F461" s="84" t="s">
        <v>436</v>
      </c>
      <c r="G461" s="85" t="s">
        <v>437</v>
      </c>
      <c r="H461" s="85" t="s">
        <v>437</v>
      </c>
      <c r="I461" s="82" t="s">
        <v>431</v>
      </c>
      <c r="J461" s="86" t="s">
        <v>438</v>
      </c>
    </row>
    <row r="462" spans="1:10" x14ac:dyDescent="0.2">
      <c r="A462" s="82" t="s">
        <v>1256</v>
      </c>
      <c r="B462" s="82" t="s">
        <v>1257</v>
      </c>
      <c r="C462" s="82" t="s">
        <v>448</v>
      </c>
      <c r="D462" s="83" t="s">
        <v>805</v>
      </c>
      <c r="E462" s="84" t="s">
        <v>713</v>
      </c>
      <c r="F462" s="84" t="s">
        <v>436</v>
      </c>
      <c r="G462" s="85" t="s">
        <v>437</v>
      </c>
      <c r="H462" s="85" t="s">
        <v>437</v>
      </c>
      <c r="I462" s="82" t="s">
        <v>431</v>
      </c>
      <c r="J462" s="86" t="s">
        <v>438</v>
      </c>
    </row>
    <row r="463" spans="1:10" x14ac:dyDescent="0.2">
      <c r="A463" s="82" t="s">
        <v>1258</v>
      </c>
      <c r="B463" s="82" t="s">
        <v>1259</v>
      </c>
      <c r="C463" s="82" t="s">
        <v>448</v>
      </c>
      <c r="D463" s="83" t="s">
        <v>805</v>
      </c>
      <c r="E463" s="84" t="s">
        <v>639</v>
      </c>
      <c r="F463" s="84" t="s">
        <v>436</v>
      </c>
      <c r="G463" s="85" t="s">
        <v>437</v>
      </c>
      <c r="H463" s="85" t="s">
        <v>437</v>
      </c>
      <c r="I463" s="82" t="s">
        <v>431</v>
      </c>
      <c r="J463" s="86" t="s">
        <v>438</v>
      </c>
    </row>
    <row r="464" spans="1:10" x14ac:dyDescent="0.2">
      <c r="A464" s="82" t="s">
        <v>1260</v>
      </c>
      <c r="B464" s="82" t="s">
        <v>1261</v>
      </c>
      <c r="C464" s="82" t="s">
        <v>448</v>
      </c>
      <c r="D464" s="83" t="s">
        <v>805</v>
      </c>
      <c r="E464" s="84" t="s">
        <v>713</v>
      </c>
      <c r="F464" s="84" t="s">
        <v>436</v>
      </c>
      <c r="G464" s="85" t="s">
        <v>437</v>
      </c>
      <c r="H464" s="85" t="s">
        <v>437</v>
      </c>
      <c r="I464" s="82" t="s">
        <v>431</v>
      </c>
      <c r="J464" s="86" t="s">
        <v>438</v>
      </c>
    </row>
    <row r="465" spans="1:10" x14ac:dyDescent="0.2">
      <c r="A465" s="82" t="s">
        <v>1262</v>
      </c>
      <c r="B465" s="82" t="s">
        <v>1263</v>
      </c>
      <c r="C465" s="82" t="s">
        <v>448</v>
      </c>
      <c r="D465" s="83" t="s">
        <v>805</v>
      </c>
      <c r="E465" s="84" t="s">
        <v>553</v>
      </c>
      <c r="F465" s="84" t="s">
        <v>436</v>
      </c>
      <c r="G465" s="85" t="s">
        <v>437</v>
      </c>
      <c r="H465" s="85" t="s">
        <v>437</v>
      </c>
      <c r="I465" s="82" t="s">
        <v>431</v>
      </c>
      <c r="J465" s="86" t="s">
        <v>438</v>
      </c>
    </row>
    <row r="466" spans="1:10" x14ac:dyDescent="0.2">
      <c r="A466" s="82" t="s">
        <v>1264</v>
      </c>
      <c r="B466" s="82" t="s">
        <v>1265</v>
      </c>
      <c r="C466" s="82" t="s">
        <v>561</v>
      </c>
      <c r="D466" s="83" t="s">
        <v>566</v>
      </c>
      <c r="E466" s="84" t="s">
        <v>652</v>
      </c>
      <c r="F466" s="84" t="s">
        <v>436</v>
      </c>
      <c r="G466" s="85" t="s">
        <v>437</v>
      </c>
      <c r="H466" s="85" t="s">
        <v>437</v>
      </c>
      <c r="I466" s="82" t="s">
        <v>1266</v>
      </c>
      <c r="J466" s="86" t="s">
        <v>438</v>
      </c>
    </row>
    <row r="467" spans="1:10" x14ac:dyDescent="0.2">
      <c r="A467" s="82" t="s">
        <v>1267</v>
      </c>
      <c r="B467" s="82" t="s">
        <v>367</v>
      </c>
      <c r="C467" s="82" t="s">
        <v>561</v>
      </c>
      <c r="D467" s="83" t="s">
        <v>566</v>
      </c>
      <c r="E467" s="84" t="s">
        <v>872</v>
      </c>
      <c r="F467" s="84" t="s">
        <v>436</v>
      </c>
      <c r="G467" s="85" t="s">
        <v>437</v>
      </c>
      <c r="H467" s="85" t="s">
        <v>437</v>
      </c>
      <c r="I467" s="82" t="s">
        <v>1268</v>
      </c>
      <c r="J467" s="86" t="s">
        <v>438</v>
      </c>
    </row>
    <row r="468" spans="1:10" x14ac:dyDescent="0.2">
      <c r="A468" s="82" t="s">
        <v>1269</v>
      </c>
      <c r="B468" s="82" t="s">
        <v>1270</v>
      </c>
      <c r="C468" s="82" t="s">
        <v>561</v>
      </c>
      <c r="D468" s="83" t="s">
        <v>566</v>
      </c>
      <c r="E468" s="84" t="s">
        <v>652</v>
      </c>
      <c r="F468" s="84" t="s">
        <v>436</v>
      </c>
      <c r="G468" s="85" t="s">
        <v>437</v>
      </c>
      <c r="H468" s="85" t="s">
        <v>437</v>
      </c>
      <c r="I468" s="82" t="s">
        <v>431</v>
      </c>
      <c r="J468" s="86" t="s">
        <v>438</v>
      </c>
    </row>
    <row r="469" spans="1:10" x14ac:dyDescent="0.2">
      <c r="A469" s="82" t="s">
        <v>1271</v>
      </c>
      <c r="B469" s="82" t="s">
        <v>183</v>
      </c>
      <c r="C469" s="82" t="s">
        <v>638</v>
      </c>
      <c r="D469" s="83" t="s">
        <v>449</v>
      </c>
      <c r="E469" s="84" t="s">
        <v>435</v>
      </c>
      <c r="F469" s="84" t="s">
        <v>436</v>
      </c>
      <c r="G469" s="85" t="s">
        <v>437</v>
      </c>
      <c r="H469" s="85" t="s">
        <v>437</v>
      </c>
      <c r="I469" s="82" t="s">
        <v>431</v>
      </c>
      <c r="J469" s="86" t="s">
        <v>438</v>
      </c>
    </row>
    <row r="470" spans="1:10" x14ac:dyDescent="0.2">
      <c r="A470" s="82" t="s">
        <v>1272</v>
      </c>
      <c r="B470" s="82" t="s">
        <v>187</v>
      </c>
      <c r="C470" s="82" t="s">
        <v>638</v>
      </c>
      <c r="D470" s="83" t="s">
        <v>434</v>
      </c>
      <c r="E470" s="84" t="s">
        <v>559</v>
      </c>
      <c r="F470" s="84" t="s">
        <v>436</v>
      </c>
      <c r="G470" s="85" t="s">
        <v>437</v>
      </c>
      <c r="H470" s="85" t="s">
        <v>437</v>
      </c>
      <c r="I470" s="82" t="s">
        <v>431</v>
      </c>
      <c r="J470" s="86" t="s">
        <v>438</v>
      </c>
    </row>
    <row r="471" spans="1:10" x14ac:dyDescent="0.2">
      <c r="A471" s="82" t="s">
        <v>1273</v>
      </c>
      <c r="B471" s="82" t="s">
        <v>1274</v>
      </c>
      <c r="C471" s="82" t="s">
        <v>561</v>
      </c>
      <c r="D471" s="83" t="s">
        <v>434</v>
      </c>
      <c r="E471" s="84" t="s">
        <v>453</v>
      </c>
      <c r="F471" s="84" t="s">
        <v>436</v>
      </c>
      <c r="G471" s="85" t="s">
        <v>437</v>
      </c>
      <c r="H471" s="85" t="s">
        <v>437</v>
      </c>
      <c r="I471" s="82" t="s">
        <v>431</v>
      </c>
      <c r="J471" s="86" t="s">
        <v>438</v>
      </c>
    </row>
    <row r="472" spans="1:10" x14ac:dyDescent="0.2">
      <c r="A472" s="82" t="s">
        <v>1275</v>
      </c>
      <c r="B472" s="82" t="s">
        <v>410</v>
      </c>
      <c r="C472" s="82" t="s">
        <v>913</v>
      </c>
      <c r="D472" s="83" t="s">
        <v>587</v>
      </c>
      <c r="E472" s="84" t="s">
        <v>568</v>
      </c>
      <c r="F472" s="84" t="s">
        <v>436</v>
      </c>
      <c r="G472" s="85" t="s">
        <v>437</v>
      </c>
      <c r="H472" s="85" t="s">
        <v>437</v>
      </c>
      <c r="I472" s="82" t="s">
        <v>431</v>
      </c>
      <c r="J472" s="86" t="s">
        <v>438</v>
      </c>
    </row>
    <row r="473" spans="1:10" x14ac:dyDescent="0.2">
      <c r="A473" s="82" t="s">
        <v>1276</v>
      </c>
      <c r="B473" s="82" t="s">
        <v>411</v>
      </c>
      <c r="C473" s="82" t="s">
        <v>913</v>
      </c>
      <c r="D473" s="83" t="s">
        <v>434</v>
      </c>
      <c r="E473" s="84" t="s">
        <v>872</v>
      </c>
      <c r="F473" s="84" t="s">
        <v>573</v>
      </c>
      <c r="G473" s="85" t="s">
        <v>437</v>
      </c>
      <c r="H473" s="85" t="s">
        <v>437</v>
      </c>
      <c r="I473" s="82" t="s">
        <v>431</v>
      </c>
      <c r="J473" s="86" t="s">
        <v>438</v>
      </c>
    </row>
    <row r="474" spans="1:10" x14ac:dyDescent="0.2">
      <c r="A474" s="82" t="s">
        <v>1277</v>
      </c>
      <c r="B474" s="82" t="s">
        <v>259</v>
      </c>
      <c r="C474" s="82" t="s">
        <v>433</v>
      </c>
      <c r="D474" s="83" t="s">
        <v>441</v>
      </c>
      <c r="E474" s="84" t="s">
        <v>578</v>
      </c>
      <c r="F474" s="84" t="s">
        <v>436</v>
      </c>
      <c r="G474" s="85" t="s">
        <v>437</v>
      </c>
      <c r="H474" s="85" t="s">
        <v>437</v>
      </c>
      <c r="I474" s="82" t="s">
        <v>431</v>
      </c>
      <c r="J474" s="86" t="s">
        <v>438</v>
      </c>
    </row>
    <row r="475" spans="1:10" x14ac:dyDescent="0.2">
      <c r="A475" s="82" t="s">
        <v>1278</v>
      </c>
      <c r="B475" s="82" t="s">
        <v>1279</v>
      </c>
      <c r="C475" s="82" t="s">
        <v>433</v>
      </c>
      <c r="D475" s="83" t="s">
        <v>441</v>
      </c>
      <c r="E475" s="84" t="s">
        <v>571</v>
      </c>
      <c r="F475" s="84" t="s">
        <v>436</v>
      </c>
      <c r="G475" s="85" t="s">
        <v>437</v>
      </c>
      <c r="H475" s="85" t="s">
        <v>437</v>
      </c>
      <c r="I475" s="82" t="s">
        <v>431</v>
      </c>
      <c r="J475" s="86" t="s">
        <v>438</v>
      </c>
    </row>
    <row r="476" spans="1:10" x14ac:dyDescent="0.2">
      <c r="A476" s="82" t="s">
        <v>1280</v>
      </c>
      <c r="B476" s="82" t="s">
        <v>260</v>
      </c>
      <c r="C476" s="82" t="s">
        <v>433</v>
      </c>
      <c r="D476" s="83" t="s">
        <v>566</v>
      </c>
      <c r="E476" s="84" t="s">
        <v>559</v>
      </c>
      <c r="F476" s="84" t="s">
        <v>436</v>
      </c>
      <c r="G476" s="85" t="s">
        <v>437</v>
      </c>
      <c r="H476" s="85" t="s">
        <v>437</v>
      </c>
      <c r="I476" s="82" t="s">
        <v>431</v>
      </c>
      <c r="J476" s="86" t="s">
        <v>438</v>
      </c>
    </row>
    <row r="477" spans="1:10" x14ac:dyDescent="0.2">
      <c r="A477" s="82" t="s">
        <v>1281</v>
      </c>
      <c r="B477" s="82" t="s">
        <v>1282</v>
      </c>
      <c r="C477" s="82" t="s">
        <v>433</v>
      </c>
      <c r="D477" s="83" t="s">
        <v>618</v>
      </c>
      <c r="E477" s="84" t="s">
        <v>568</v>
      </c>
      <c r="F477" s="84" t="s">
        <v>436</v>
      </c>
      <c r="G477" s="85" t="s">
        <v>437</v>
      </c>
      <c r="H477" s="85" t="s">
        <v>437</v>
      </c>
      <c r="I477" s="82" t="s">
        <v>431</v>
      </c>
      <c r="J477" s="86" t="s">
        <v>438</v>
      </c>
    </row>
    <row r="478" spans="1:10" x14ac:dyDescent="0.2">
      <c r="A478" s="82" t="s">
        <v>1283</v>
      </c>
      <c r="B478" s="82" t="s">
        <v>276</v>
      </c>
      <c r="C478" s="82" t="s">
        <v>433</v>
      </c>
      <c r="D478" s="83" t="s">
        <v>434</v>
      </c>
      <c r="E478" s="84" t="s">
        <v>613</v>
      </c>
      <c r="F478" s="84" t="s">
        <v>436</v>
      </c>
      <c r="G478" s="85" t="s">
        <v>437</v>
      </c>
      <c r="H478" s="85" t="s">
        <v>437</v>
      </c>
      <c r="I478" s="82" t="s">
        <v>431</v>
      </c>
      <c r="J478" s="86" t="s">
        <v>438</v>
      </c>
    </row>
    <row r="479" spans="1:10" x14ac:dyDescent="0.2">
      <c r="A479" s="82" t="s">
        <v>1284</v>
      </c>
      <c r="B479" s="82" t="s">
        <v>277</v>
      </c>
      <c r="C479" s="82" t="s">
        <v>433</v>
      </c>
      <c r="D479" s="83" t="s">
        <v>434</v>
      </c>
      <c r="E479" s="84" t="s">
        <v>608</v>
      </c>
      <c r="F479" s="84" t="s">
        <v>436</v>
      </c>
      <c r="G479" s="85" t="s">
        <v>437</v>
      </c>
      <c r="H479" s="85" t="s">
        <v>437</v>
      </c>
      <c r="I479" s="82" t="s">
        <v>431</v>
      </c>
      <c r="J479" s="86" t="s">
        <v>438</v>
      </c>
    </row>
    <row r="480" spans="1:10" x14ac:dyDescent="0.2">
      <c r="A480" s="82" t="s">
        <v>1285</v>
      </c>
      <c r="B480" s="82" t="s">
        <v>278</v>
      </c>
      <c r="C480" s="82" t="s">
        <v>433</v>
      </c>
      <c r="D480" s="83" t="s">
        <v>434</v>
      </c>
      <c r="E480" s="84" t="s">
        <v>453</v>
      </c>
      <c r="F480" s="84" t="s">
        <v>436</v>
      </c>
      <c r="G480" s="85" t="s">
        <v>437</v>
      </c>
      <c r="H480" s="85" t="s">
        <v>437</v>
      </c>
      <c r="I480" s="82" t="s">
        <v>431</v>
      </c>
      <c r="J480" s="86" t="s">
        <v>438</v>
      </c>
    </row>
    <row r="481" spans="1:10" x14ac:dyDescent="0.2">
      <c r="A481" s="82" t="s">
        <v>1286</v>
      </c>
      <c r="B481" s="82" t="s">
        <v>1287</v>
      </c>
      <c r="C481" s="82" t="s">
        <v>433</v>
      </c>
      <c r="D481" s="83" t="s">
        <v>434</v>
      </c>
      <c r="E481" s="84" t="s">
        <v>613</v>
      </c>
      <c r="F481" s="84" t="s">
        <v>436</v>
      </c>
      <c r="G481" s="85" t="s">
        <v>437</v>
      </c>
      <c r="H481" s="85" t="s">
        <v>437</v>
      </c>
      <c r="I481" s="82" t="s">
        <v>431</v>
      </c>
      <c r="J481" s="86" t="s">
        <v>438</v>
      </c>
    </row>
    <row r="482" spans="1:10" x14ac:dyDescent="0.2">
      <c r="A482" s="82" t="s">
        <v>1288</v>
      </c>
      <c r="B482" s="82" t="s">
        <v>1289</v>
      </c>
      <c r="C482" s="82" t="s">
        <v>433</v>
      </c>
      <c r="D482" s="83" t="s">
        <v>434</v>
      </c>
      <c r="E482" s="84" t="s">
        <v>608</v>
      </c>
      <c r="F482" s="84" t="s">
        <v>436</v>
      </c>
      <c r="G482" s="85" t="s">
        <v>437</v>
      </c>
      <c r="H482" s="85" t="s">
        <v>437</v>
      </c>
      <c r="I482" s="82" t="s">
        <v>431</v>
      </c>
      <c r="J482" s="86" t="s">
        <v>438</v>
      </c>
    </row>
    <row r="483" spans="1:10" x14ac:dyDescent="0.2">
      <c r="A483" s="82" t="s">
        <v>1290</v>
      </c>
      <c r="B483" s="82" t="s">
        <v>1291</v>
      </c>
      <c r="C483" s="82" t="s">
        <v>594</v>
      </c>
      <c r="D483" s="83" t="s">
        <v>566</v>
      </c>
      <c r="E483" s="84" t="s">
        <v>627</v>
      </c>
      <c r="F483" s="84" t="s">
        <v>436</v>
      </c>
      <c r="G483" s="85" t="s">
        <v>437</v>
      </c>
      <c r="H483" s="85" t="s">
        <v>437</v>
      </c>
      <c r="I483" s="82" t="s">
        <v>431</v>
      </c>
      <c r="J483" s="86" t="s">
        <v>589</v>
      </c>
    </row>
    <row r="484" spans="1:10" x14ac:dyDescent="0.2">
      <c r="A484" s="82" t="s">
        <v>1292</v>
      </c>
      <c r="B484" s="82" t="s">
        <v>1293</v>
      </c>
      <c r="C484" s="82" t="s">
        <v>594</v>
      </c>
      <c r="D484" s="83" t="s">
        <v>566</v>
      </c>
      <c r="E484" s="84" t="s">
        <v>453</v>
      </c>
      <c r="F484" s="84" t="s">
        <v>436</v>
      </c>
      <c r="G484" s="85" t="s">
        <v>437</v>
      </c>
      <c r="H484" s="85" t="s">
        <v>437</v>
      </c>
      <c r="I484" s="82" t="s">
        <v>431</v>
      </c>
      <c r="J484" s="86" t="s">
        <v>438</v>
      </c>
    </row>
    <row r="485" spans="1:10" x14ac:dyDescent="0.2">
      <c r="A485" s="82" t="s">
        <v>1294</v>
      </c>
      <c r="B485" s="82" t="s">
        <v>1295</v>
      </c>
      <c r="C485" s="82" t="s">
        <v>594</v>
      </c>
      <c r="D485" s="83" t="s">
        <v>434</v>
      </c>
      <c r="E485" s="84" t="s">
        <v>457</v>
      </c>
      <c r="F485" s="84" t="s">
        <v>436</v>
      </c>
      <c r="G485" s="85" t="s">
        <v>437</v>
      </c>
      <c r="H485" s="85" t="s">
        <v>437</v>
      </c>
      <c r="I485" s="82" t="s">
        <v>431</v>
      </c>
      <c r="J485" s="86" t="s">
        <v>438</v>
      </c>
    </row>
    <row r="486" spans="1:10" x14ac:dyDescent="0.2">
      <c r="A486" s="82" t="s">
        <v>1296</v>
      </c>
      <c r="B486" s="82" t="s">
        <v>1297</v>
      </c>
      <c r="C486" s="82" t="s">
        <v>594</v>
      </c>
      <c r="D486" s="83" t="s">
        <v>434</v>
      </c>
      <c r="E486" s="84" t="s">
        <v>453</v>
      </c>
      <c r="F486" s="84" t="s">
        <v>436</v>
      </c>
      <c r="G486" s="85" t="s">
        <v>437</v>
      </c>
      <c r="H486" s="85" t="s">
        <v>437</v>
      </c>
      <c r="I486" s="82" t="s">
        <v>431</v>
      </c>
      <c r="J486" s="86" t="s">
        <v>438</v>
      </c>
    </row>
    <row r="487" spans="1:10" x14ac:dyDescent="0.2">
      <c r="A487" s="82" t="s">
        <v>1298</v>
      </c>
      <c r="B487" s="82" t="s">
        <v>1299</v>
      </c>
      <c r="C487" s="82" t="s">
        <v>594</v>
      </c>
      <c r="D487" s="83" t="s">
        <v>566</v>
      </c>
      <c r="E487" s="84" t="s">
        <v>627</v>
      </c>
      <c r="F487" s="84" t="s">
        <v>436</v>
      </c>
      <c r="G487" s="85" t="s">
        <v>437</v>
      </c>
      <c r="H487" s="85" t="s">
        <v>437</v>
      </c>
      <c r="I487" s="82" t="s">
        <v>431</v>
      </c>
      <c r="J487" s="86" t="s">
        <v>589</v>
      </c>
    </row>
    <row r="488" spans="1:10" x14ac:dyDescent="0.2">
      <c r="A488" s="82" t="s">
        <v>1300</v>
      </c>
      <c r="B488" s="82" t="s">
        <v>1301</v>
      </c>
      <c r="C488" s="82" t="s">
        <v>594</v>
      </c>
      <c r="D488" s="83" t="s">
        <v>566</v>
      </c>
      <c r="E488" s="84" t="s">
        <v>457</v>
      </c>
      <c r="F488" s="84" t="s">
        <v>436</v>
      </c>
      <c r="G488" s="85" t="s">
        <v>437</v>
      </c>
      <c r="H488" s="85" t="s">
        <v>437</v>
      </c>
      <c r="I488" s="82" t="s">
        <v>431</v>
      </c>
      <c r="J488" s="86" t="s">
        <v>438</v>
      </c>
    </row>
    <row r="489" spans="1:10" x14ac:dyDescent="0.2">
      <c r="A489" s="82" t="s">
        <v>1302</v>
      </c>
      <c r="B489" s="82" t="s">
        <v>404</v>
      </c>
      <c r="C489" s="82" t="s">
        <v>552</v>
      </c>
      <c r="D489" s="83" t="s">
        <v>587</v>
      </c>
      <c r="E489" s="84" t="s">
        <v>553</v>
      </c>
      <c r="F489" s="84" t="s">
        <v>436</v>
      </c>
      <c r="G489" s="85" t="s">
        <v>437</v>
      </c>
      <c r="H489" s="85" t="s">
        <v>437</v>
      </c>
      <c r="I489" s="82" t="s">
        <v>431</v>
      </c>
      <c r="J489" s="86" t="s">
        <v>438</v>
      </c>
    </row>
    <row r="490" spans="1:10" x14ac:dyDescent="0.2">
      <c r="A490" s="82" t="s">
        <v>1303</v>
      </c>
      <c r="B490" s="82" t="s">
        <v>341</v>
      </c>
      <c r="C490" s="82" t="s">
        <v>561</v>
      </c>
      <c r="D490" s="83" t="s">
        <v>434</v>
      </c>
      <c r="E490" s="84" t="s">
        <v>559</v>
      </c>
      <c r="F490" s="84" t="s">
        <v>436</v>
      </c>
      <c r="G490" s="85" t="s">
        <v>437</v>
      </c>
      <c r="H490" s="85" t="s">
        <v>437</v>
      </c>
      <c r="I490" s="82" t="s">
        <v>431</v>
      </c>
      <c r="J490" s="86" t="s">
        <v>438</v>
      </c>
    </row>
    <row r="491" spans="1:10" x14ac:dyDescent="0.2">
      <c r="A491" s="82" t="s">
        <v>1304</v>
      </c>
      <c r="B491" s="82" t="s">
        <v>343</v>
      </c>
      <c r="C491" s="82" t="s">
        <v>561</v>
      </c>
      <c r="D491" s="83" t="s">
        <v>434</v>
      </c>
      <c r="E491" s="84" t="s">
        <v>559</v>
      </c>
      <c r="F491" s="84" t="s">
        <v>436</v>
      </c>
      <c r="G491" s="85" t="s">
        <v>437</v>
      </c>
      <c r="H491" s="85" t="s">
        <v>437</v>
      </c>
      <c r="I491" s="82" t="s">
        <v>431</v>
      </c>
      <c r="J491" s="86" t="s">
        <v>438</v>
      </c>
    </row>
    <row r="492" spans="1:10" x14ac:dyDescent="0.2">
      <c r="A492" s="82" t="s">
        <v>1305</v>
      </c>
      <c r="B492" s="82" t="s">
        <v>352</v>
      </c>
      <c r="C492" s="82" t="s">
        <v>561</v>
      </c>
      <c r="D492" s="83" t="s">
        <v>434</v>
      </c>
      <c r="E492" s="84" t="s">
        <v>559</v>
      </c>
      <c r="F492" s="84" t="s">
        <v>436</v>
      </c>
      <c r="G492" s="85" t="s">
        <v>437</v>
      </c>
      <c r="H492" s="85" t="s">
        <v>437</v>
      </c>
      <c r="I492" s="82" t="s">
        <v>431</v>
      </c>
      <c r="J492" s="86" t="s">
        <v>438</v>
      </c>
    </row>
    <row r="493" spans="1:10" x14ac:dyDescent="0.2">
      <c r="A493" s="82" t="s">
        <v>1306</v>
      </c>
      <c r="B493" s="82" t="s">
        <v>353</v>
      </c>
      <c r="C493" s="82" t="s">
        <v>561</v>
      </c>
      <c r="D493" s="83" t="s">
        <v>566</v>
      </c>
      <c r="E493" s="84" t="s">
        <v>872</v>
      </c>
      <c r="F493" s="84" t="s">
        <v>436</v>
      </c>
      <c r="G493" s="85" t="s">
        <v>437</v>
      </c>
      <c r="H493" s="85" t="s">
        <v>437</v>
      </c>
      <c r="I493" s="82" t="s">
        <v>431</v>
      </c>
      <c r="J493" s="86" t="s">
        <v>438</v>
      </c>
    </row>
    <row r="494" spans="1:10" x14ac:dyDescent="0.2">
      <c r="A494" s="82" t="s">
        <v>1307</v>
      </c>
      <c r="B494" s="82" t="s">
        <v>351</v>
      </c>
      <c r="C494" s="82" t="s">
        <v>561</v>
      </c>
      <c r="D494" s="83" t="s">
        <v>566</v>
      </c>
      <c r="E494" s="84" t="s">
        <v>872</v>
      </c>
      <c r="F494" s="84" t="s">
        <v>436</v>
      </c>
      <c r="G494" s="85" t="s">
        <v>437</v>
      </c>
      <c r="H494" s="85" t="s">
        <v>437</v>
      </c>
      <c r="I494" s="82" t="s">
        <v>431</v>
      </c>
      <c r="J494" s="86" t="s">
        <v>438</v>
      </c>
    </row>
    <row r="495" spans="1:10" x14ac:dyDescent="0.2">
      <c r="A495" s="82" t="s">
        <v>1308</v>
      </c>
      <c r="B495" s="82" t="s">
        <v>1309</v>
      </c>
      <c r="C495" s="82" t="s">
        <v>586</v>
      </c>
      <c r="D495" s="83" t="s">
        <v>434</v>
      </c>
      <c r="E495" s="84" t="s">
        <v>890</v>
      </c>
      <c r="F495" s="84" t="s">
        <v>573</v>
      </c>
      <c r="G495" s="85" t="s">
        <v>437</v>
      </c>
      <c r="H495" s="85" t="s">
        <v>437</v>
      </c>
      <c r="I495" s="82" t="s">
        <v>431</v>
      </c>
      <c r="J495" s="86" t="s">
        <v>589</v>
      </c>
    </row>
    <row r="496" spans="1:10" x14ac:dyDescent="0.2">
      <c r="A496" s="82" t="s">
        <v>1310</v>
      </c>
      <c r="B496" s="82" t="s">
        <v>306</v>
      </c>
      <c r="C496" s="82" t="s">
        <v>586</v>
      </c>
      <c r="D496" s="83" t="s">
        <v>434</v>
      </c>
      <c r="E496" s="84" t="s">
        <v>890</v>
      </c>
      <c r="F496" s="84" t="s">
        <v>573</v>
      </c>
      <c r="G496" s="85" t="s">
        <v>437</v>
      </c>
      <c r="H496" s="85" t="s">
        <v>437</v>
      </c>
      <c r="I496" s="82" t="s">
        <v>431</v>
      </c>
      <c r="J496" s="86" t="s">
        <v>438</v>
      </c>
    </row>
    <row r="497" spans="1:10" x14ac:dyDescent="0.2">
      <c r="A497" s="82" t="s">
        <v>1311</v>
      </c>
      <c r="B497" s="82" t="s">
        <v>1312</v>
      </c>
      <c r="C497" s="82" t="s">
        <v>586</v>
      </c>
      <c r="D497" s="83" t="s">
        <v>566</v>
      </c>
      <c r="E497" s="84" t="s">
        <v>573</v>
      </c>
      <c r="F497" s="84" t="s">
        <v>639</v>
      </c>
      <c r="G497" s="85" t="s">
        <v>437</v>
      </c>
      <c r="H497" s="85" t="s">
        <v>437</v>
      </c>
      <c r="I497" s="82" t="s">
        <v>431</v>
      </c>
      <c r="J497" s="86" t="s">
        <v>438</v>
      </c>
    </row>
    <row r="498" spans="1:10" x14ac:dyDescent="0.2">
      <c r="A498" s="82" t="s">
        <v>1313</v>
      </c>
      <c r="B498" s="82" t="s">
        <v>1314</v>
      </c>
      <c r="C498" s="82" t="s">
        <v>561</v>
      </c>
      <c r="D498" s="83" t="s">
        <v>566</v>
      </c>
      <c r="E498" s="84" t="s">
        <v>559</v>
      </c>
      <c r="F498" s="84" t="s">
        <v>436</v>
      </c>
      <c r="G498" s="85" t="s">
        <v>437</v>
      </c>
      <c r="H498" s="85" t="s">
        <v>437</v>
      </c>
      <c r="I498" s="82" t="s">
        <v>431</v>
      </c>
      <c r="J498" s="86" t="s">
        <v>438</v>
      </c>
    </row>
    <row r="499" spans="1:10" x14ac:dyDescent="0.2">
      <c r="A499" s="82" t="s">
        <v>1315</v>
      </c>
      <c r="B499" s="82" t="s">
        <v>363</v>
      </c>
      <c r="C499" s="82" t="s">
        <v>561</v>
      </c>
      <c r="D499" s="83" t="s">
        <v>566</v>
      </c>
      <c r="E499" s="84" t="s">
        <v>608</v>
      </c>
      <c r="F499" s="84" t="s">
        <v>436</v>
      </c>
      <c r="G499" s="85" t="s">
        <v>437</v>
      </c>
      <c r="H499" s="85" t="s">
        <v>437</v>
      </c>
      <c r="I499" s="82" t="s">
        <v>431</v>
      </c>
      <c r="J499" s="86" t="s">
        <v>438</v>
      </c>
    </row>
    <row r="500" spans="1:10" x14ac:dyDescent="0.2">
      <c r="A500" s="82" t="s">
        <v>1316</v>
      </c>
      <c r="B500" s="82" t="s">
        <v>1317</v>
      </c>
      <c r="C500" s="82" t="s">
        <v>586</v>
      </c>
      <c r="D500" s="83" t="s">
        <v>434</v>
      </c>
      <c r="E500" s="84" t="s">
        <v>573</v>
      </c>
      <c r="F500" s="84" t="s">
        <v>639</v>
      </c>
      <c r="G500" s="85" t="s">
        <v>437</v>
      </c>
      <c r="H500" s="85" t="s">
        <v>437</v>
      </c>
      <c r="I500" s="82" t="s">
        <v>431</v>
      </c>
      <c r="J500" s="86" t="s">
        <v>438</v>
      </c>
    </row>
    <row r="501" spans="1:10" x14ac:dyDescent="0.2">
      <c r="A501" s="82" t="s">
        <v>1318</v>
      </c>
      <c r="B501" s="82" t="s">
        <v>299</v>
      </c>
      <c r="C501" s="82" t="s">
        <v>586</v>
      </c>
      <c r="D501" s="83" t="s">
        <v>434</v>
      </c>
      <c r="E501" s="84" t="s">
        <v>573</v>
      </c>
      <c r="F501" s="84" t="s">
        <v>639</v>
      </c>
      <c r="G501" s="85" t="s">
        <v>437</v>
      </c>
      <c r="H501" s="85" t="s">
        <v>437</v>
      </c>
      <c r="I501" s="82" t="s">
        <v>431</v>
      </c>
      <c r="J501" s="86" t="s">
        <v>438</v>
      </c>
    </row>
    <row r="502" spans="1:10" x14ac:dyDescent="0.2">
      <c r="A502" s="82" t="s">
        <v>1319</v>
      </c>
      <c r="B502" s="82" t="s">
        <v>1320</v>
      </c>
      <c r="C502" s="82" t="s">
        <v>586</v>
      </c>
      <c r="D502" s="83" t="s">
        <v>566</v>
      </c>
      <c r="E502" s="84" t="s">
        <v>573</v>
      </c>
      <c r="F502" s="84" t="s">
        <v>639</v>
      </c>
      <c r="G502" s="85" t="s">
        <v>437</v>
      </c>
      <c r="H502" s="85" t="s">
        <v>437</v>
      </c>
      <c r="I502" s="82" t="s">
        <v>431</v>
      </c>
      <c r="J502" s="86" t="s">
        <v>438</v>
      </c>
    </row>
    <row r="503" spans="1:10" x14ac:dyDescent="0.2">
      <c r="A503" s="82" t="s">
        <v>1321</v>
      </c>
      <c r="B503" s="82" t="s">
        <v>300</v>
      </c>
      <c r="C503" s="82" t="s">
        <v>586</v>
      </c>
      <c r="D503" s="83" t="s">
        <v>566</v>
      </c>
      <c r="E503" s="84" t="s">
        <v>559</v>
      </c>
      <c r="F503" s="84" t="s">
        <v>435</v>
      </c>
      <c r="G503" s="85" t="s">
        <v>437</v>
      </c>
      <c r="H503" s="85" t="s">
        <v>437</v>
      </c>
      <c r="I503" s="82" t="s">
        <v>431</v>
      </c>
      <c r="J503" s="86" t="s">
        <v>438</v>
      </c>
    </row>
    <row r="504" spans="1:10" x14ac:dyDescent="0.2">
      <c r="A504" s="82" t="s">
        <v>1322</v>
      </c>
      <c r="B504" s="82" t="s">
        <v>1323</v>
      </c>
      <c r="C504" s="82" t="s">
        <v>586</v>
      </c>
      <c r="D504" s="83" t="s">
        <v>566</v>
      </c>
      <c r="E504" s="84" t="s">
        <v>559</v>
      </c>
      <c r="F504" s="84" t="s">
        <v>435</v>
      </c>
      <c r="G504" s="85" t="s">
        <v>437</v>
      </c>
      <c r="H504" s="85" t="s">
        <v>437</v>
      </c>
      <c r="I504" s="82" t="s">
        <v>431</v>
      </c>
      <c r="J504" s="86" t="s">
        <v>589</v>
      </c>
    </row>
    <row r="505" spans="1:10" x14ac:dyDescent="0.2">
      <c r="A505" s="82" t="s">
        <v>1324</v>
      </c>
      <c r="B505" s="82" t="s">
        <v>1325</v>
      </c>
      <c r="C505" s="82" t="s">
        <v>861</v>
      </c>
      <c r="D505" s="83" t="s">
        <v>566</v>
      </c>
      <c r="E505" s="84" t="s">
        <v>608</v>
      </c>
      <c r="F505" s="84" t="s">
        <v>436</v>
      </c>
      <c r="G505" s="85" t="s">
        <v>437</v>
      </c>
      <c r="H505" s="85" t="s">
        <v>437</v>
      </c>
      <c r="I505" s="82" t="s">
        <v>431</v>
      </c>
      <c r="J505" s="86" t="s">
        <v>438</v>
      </c>
    </row>
    <row r="506" spans="1:10" x14ac:dyDescent="0.2">
      <c r="A506" s="82" t="s">
        <v>1326</v>
      </c>
      <c r="B506" s="82" t="s">
        <v>308</v>
      </c>
      <c r="C506" s="82" t="s">
        <v>861</v>
      </c>
      <c r="D506" s="83" t="s">
        <v>566</v>
      </c>
      <c r="E506" s="84" t="s">
        <v>608</v>
      </c>
      <c r="F506" s="84" t="s">
        <v>436</v>
      </c>
      <c r="G506" s="85" t="s">
        <v>437</v>
      </c>
      <c r="H506" s="85" t="s">
        <v>437</v>
      </c>
      <c r="I506" s="82" t="s">
        <v>431</v>
      </c>
      <c r="J506" s="86" t="s">
        <v>438</v>
      </c>
    </row>
    <row r="507" spans="1:10" x14ac:dyDescent="0.2">
      <c r="A507" s="82" t="s">
        <v>1327</v>
      </c>
      <c r="B507" s="82" t="s">
        <v>309</v>
      </c>
      <c r="C507" s="82" t="s">
        <v>861</v>
      </c>
      <c r="D507" s="83" t="s">
        <v>566</v>
      </c>
      <c r="E507" s="84" t="s">
        <v>453</v>
      </c>
      <c r="F507" s="84" t="s">
        <v>436</v>
      </c>
      <c r="G507" s="85" t="s">
        <v>437</v>
      </c>
      <c r="H507" s="85" t="s">
        <v>437</v>
      </c>
      <c r="I507" s="82" t="s">
        <v>431</v>
      </c>
      <c r="J507" s="86" t="s">
        <v>438</v>
      </c>
    </row>
    <row r="508" spans="1:10" x14ac:dyDescent="0.2">
      <c r="A508" s="82" t="s">
        <v>1328</v>
      </c>
      <c r="B508" s="82" t="s">
        <v>1329</v>
      </c>
      <c r="C508" s="82" t="s">
        <v>861</v>
      </c>
      <c r="D508" s="83" t="s">
        <v>566</v>
      </c>
      <c r="E508" s="84" t="s">
        <v>608</v>
      </c>
      <c r="F508" s="84" t="s">
        <v>436</v>
      </c>
      <c r="G508" s="85" t="s">
        <v>437</v>
      </c>
      <c r="H508" s="85" t="s">
        <v>437</v>
      </c>
      <c r="I508" s="82" t="s">
        <v>431</v>
      </c>
      <c r="J508" s="86" t="s">
        <v>438</v>
      </c>
    </row>
    <row r="509" spans="1:10" x14ac:dyDescent="0.2">
      <c r="A509" s="82" t="s">
        <v>1330</v>
      </c>
      <c r="B509" s="82" t="s">
        <v>1331</v>
      </c>
      <c r="C509" s="82" t="s">
        <v>861</v>
      </c>
      <c r="D509" s="83" t="s">
        <v>566</v>
      </c>
      <c r="E509" s="84" t="s">
        <v>608</v>
      </c>
      <c r="F509" s="84" t="s">
        <v>436</v>
      </c>
      <c r="G509" s="85" t="s">
        <v>437</v>
      </c>
      <c r="H509" s="85" t="s">
        <v>437</v>
      </c>
      <c r="I509" s="82" t="s">
        <v>431</v>
      </c>
      <c r="J509" s="86" t="s">
        <v>438</v>
      </c>
    </row>
    <row r="510" spans="1:10" x14ac:dyDescent="0.2">
      <c r="A510" s="82" t="s">
        <v>1332</v>
      </c>
      <c r="B510" s="82" t="s">
        <v>1333</v>
      </c>
      <c r="C510" s="82" t="s">
        <v>561</v>
      </c>
      <c r="D510" s="83" t="s">
        <v>434</v>
      </c>
      <c r="E510" s="84" t="s">
        <v>553</v>
      </c>
      <c r="F510" s="84" t="s">
        <v>436</v>
      </c>
      <c r="G510" s="85" t="s">
        <v>437</v>
      </c>
      <c r="H510" s="85" t="s">
        <v>437</v>
      </c>
      <c r="I510" s="82" t="s">
        <v>431</v>
      </c>
      <c r="J510" s="86" t="s">
        <v>438</v>
      </c>
    </row>
    <row r="511" spans="1:10" x14ac:dyDescent="0.2">
      <c r="A511" s="82" t="s">
        <v>1334</v>
      </c>
      <c r="B511" s="82" t="s">
        <v>357</v>
      </c>
      <c r="C511" s="82" t="s">
        <v>561</v>
      </c>
      <c r="D511" s="83" t="s">
        <v>434</v>
      </c>
      <c r="E511" s="84" t="s">
        <v>608</v>
      </c>
      <c r="F511" s="84" t="s">
        <v>436</v>
      </c>
      <c r="G511" s="85" t="s">
        <v>437</v>
      </c>
      <c r="H511" s="85" t="s">
        <v>437</v>
      </c>
      <c r="I511" s="82" t="s">
        <v>431</v>
      </c>
      <c r="J511" s="86" t="s">
        <v>438</v>
      </c>
    </row>
    <row r="512" spans="1:10" x14ac:dyDescent="0.2">
      <c r="A512" s="82" t="s">
        <v>1335</v>
      </c>
      <c r="B512" s="82" t="s">
        <v>354</v>
      </c>
      <c r="C512" s="82" t="s">
        <v>594</v>
      </c>
      <c r="D512" s="83" t="s">
        <v>434</v>
      </c>
      <c r="E512" s="84" t="s">
        <v>613</v>
      </c>
      <c r="F512" s="84" t="s">
        <v>436</v>
      </c>
      <c r="G512" s="85" t="s">
        <v>437</v>
      </c>
      <c r="H512" s="85" t="s">
        <v>437</v>
      </c>
      <c r="I512" s="82" t="s">
        <v>431</v>
      </c>
      <c r="J512" s="86" t="s">
        <v>438</v>
      </c>
    </row>
    <row r="513" spans="1:10" x14ac:dyDescent="0.2">
      <c r="A513" s="82" t="s">
        <v>1336</v>
      </c>
      <c r="B513" s="82" t="s">
        <v>360</v>
      </c>
      <c r="C513" s="82" t="s">
        <v>561</v>
      </c>
      <c r="D513" s="83" t="s">
        <v>434</v>
      </c>
      <c r="E513" s="84" t="s">
        <v>613</v>
      </c>
      <c r="F513" s="84" t="s">
        <v>436</v>
      </c>
      <c r="G513" s="85" t="s">
        <v>437</v>
      </c>
      <c r="H513" s="85" t="s">
        <v>437</v>
      </c>
      <c r="I513" s="82" t="s">
        <v>431</v>
      </c>
      <c r="J513" s="86" t="s">
        <v>438</v>
      </c>
    </row>
    <row r="514" spans="1:10" x14ac:dyDescent="0.2">
      <c r="A514" s="82" t="s">
        <v>1337</v>
      </c>
      <c r="B514" s="82" t="s">
        <v>395</v>
      </c>
      <c r="C514" s="82" t="s">
        <v>594</v>
      </c>
      <c r="D514" s="83" t="s">
        <v>434</v>
      </c>
      <c r="E514" s="84" t="s">
        <v>453</v>
      </c>
      <c r="F514" s="84" t="s">
        <v>436</v>
      </c>
      <c r="G514" s="85" t="s">
        <v>437</v>
      </c>
      <c r="H514" s="85" t="s">
        <v>437</v>
      </c>
      <c r="I514" s="82" t="s">
        <v>431</v>
      </c>
      <c r="J514" s="86" t="s">
        <v>438</v>
      </c>
    </row>
    <row r="515" spans="1:10" x14ac:dyDescent="0.2">
      <c r="A515" s="82" t="s">
        <v>1338</v>
      </c>
      <c r="B515" s="82" t="s">
        <v>396</v>
      </c>
      <c r="C515" s="82" t="s">
        <v>594</v>
      </c>
      <c r="D515" s="83" t="s">
        <v>434</v>
      </c>
      <c r="E515" s="84" t="s">
        <v>453</v>
      </c>
      <c r="F515" s="84" t="s">
        <v>436</v>
      </c>
      <c r="G515" s="85" t="s">
        <v>437</v>
      </c>
      <c r="H515" s="85" t="s">
        <v>437</v>
      </c>
      <c r="I515" s="82" t="s">
        <v>431</v>
      </c>
      <c r="J515" s="86" t="s">
        <v>438</v>
      </c>
    </row>
    <row r="516" spans="1:10" x14ac:dyDescent="0.2">
      <c r="A516" s="82" t="s">
        <v>1339</v>
      </c>
      <c r="B516" s="82" t="s">
        <v>310</v>
      </c>
      <c r="C516" s="82" t="s">
        <v>861</v>
      </c>
      <c r="D516" s="83" t="s">
        <v>566</v>
      </c>
      <c r="E516" s="84" t="s">
        <v>453</v>
      </c>
      <c r="F516" s="84" t="s">
        <v>436</v>
      </c>
      <c r="G516" s="85" t="s">
        <v>437</v>
      </c>
      <c r="H516" s="85" t="s">
        <v>437</v>
      </c>
      <c r="I516" s="82" t="s">
        <v>431</v>
      </c>
      <c r="J516" s="86" t="s">
        <v>438</v>
      </c>
    </row>
    <row r="517" spans="1:10" x14ac:dyDescent="0.2">
      <c r="A517" s="82" t="s">
        <v>1340</v>
      </c>
      <c r="B517" s="82" t="s">
        <v>376</v>
      </c>
      <c r="C517" s="82" t="s">
        <v>886</v>
      </c>
      <c r="D517" s="83" t="s">
        <v>434</v>
      </c>
      <c r="E517" s="84" t="s">
        <v>435</v>
      </c>
      <c r="F517" s="84" t="s">
        <v>436</v>
      </c>
      <c r="G517" s="85" t="s">
        <v>437</v>
      </c>
      <c r="H517" s="85" t="s">
        <v>437</v>
      </c>
      <c r="I517" s="82" t="s">
        <v>887</v>
      </c>
      <c r="J517" s="86" t="s">
        <v>438</v>
      </c>
    </row>
    <row r="518" spans="1:10" x14ac:dyDescent="0.2">
      <c r="A518" s="82" t="s">
        <v>1341</v>
      </c>
      <c r="B518" s="82" t="s">
        <v>245</v>
      </c>
      <c r="C518" s="82" t="s">
        <v>561</v>
      </c>
      <c r="D518" s="83" t="s">
        <v>434</v>
      </c>
      <c r="E518" s="84" t="s">
        <v>435</v>
      </c>
      <c r="F518" s="84" t="s">
        <v>436</v>
      </c>
      <c r="G518" s="85" t="s">
        <v>437</v>
      </c>
      <c r="H518" s="85" t="s">
        <v>437</v>
      </c>
      <c r="I518" s="82" t="s">
        <v>431</v>
      </c>
      <c r="J518" s="86" t="s">
        <v>438</v>
      </c>
    </row>
    <row r="519" spans="1:10" x14ac:dyDescent="0.2">
      <c r="A519" s="82" t="s">
        <v>1342</v>
      </c>
      <c r="B519" s="82" t="s">
        <v>344</v>
      </c>
      <c r="C519" s="82" t="s">
        <v>638</v>
      </c>
      <c r="D519" s="83" t="s">
        <v>434</v>
      </c>
      <c r="E519" s="84" t="s">
        <v>1035</v>
      </c>
      <c r="F519" s="84" t="s">
        <v>553</v>
      </c>
      <c r="G519" s="85" t="s">
        <v>437</v>
      </c>
      <c r="H519" s="85" t="s">
        <v>437</v>
      </c>
      <c r="I519" s="82" t="s">
        <v>431</v>
      </c>
      <c r="J519" s="86" t="s">
        <v>438</v>
      </c>
    </row>
    <row r="520" spans="1:10" x14ac:dyDescent="0.2">
      <c r="A520" s="82" t="s">
        <v>1343</v>
      </c>
      <c r="B520" s="82" t="s">
        <v>345</v>
      </c>
      <c r="C520" s="82" t="s">
        <v>638</v>
      </c>
      <c r="D520" s="83" t="s">
        <v>434</v>
      </c>
      <c r="E520" s="84" t="s">
        <v>639</v>
      </c>
      <c r="F520" s="84" t="s">
        <v>591</v>
      </c>
      <c r="G520" s="85" t="s">
        <v>437</v>
      </c>
      <c r="H520" s="85" t="s">
        <v>437</v>
      </c>
      <c r="I520" s="82" t="s">
        <v>431</v>
      </c>
      <c r="J520" s="86" t="s">
        <v>438</v>
      </c>
    </row>
    <row r="521" spans="1:10" x14ac:dyDescent="0.2">
      <c r="A521" s="82" t="s">
        <v>1344</v>
      </c>
      <c r="B521" s="82" t="s">
        <v>184</v>
      </c>
      <c r="C521" s="82" t="s">
        <v>638</v>
      </c>
      <c r="D521" s="83" t="s">
        <v>434</v>
      </c>
      <c r="E521" s="84" t="s">
        <v>872</v>
      </c>
      <c r="F521" s="84" t="s">
        <v>639</v>
      </c>
      <c r="G521" s="85" t="s">
        <v>437</v>
      </c>
      <c r="H521" s="85" t="s">
        <v>437</v>
      </c>
      <c r="I521" s="82" t="s">
        <v>431</v>
      </c>
      <c r="J521" s="86" t="s">
        <v>438</v>
      </c>
    </row>
    <row r="522" spans="1:10" x14ac:dyDescent="0.2">
      <c r="A522" s="82" t="s">
        <v>1345</v>
      </c>
      <c r="B522" s="82" t="s">
        <v>185</v>
      </c>
      <c r="C522" s="82" t="s">
        <v>638</v>
      </c>
      <c r="D522" s="83" t="s">
        <v>434</v>
      </c>
      <c r="E522" s="84" t="s">
        <v>872</v>
      </c>
      <c r="F522" s="84" t="s">
        <v>436</v>
      </c>
      <c r="G522" s="85" t="s">
        <v>437</v>
      </c>
      <c r="H522" s="85" t="s">
        <v>437</v>
      </c>
      <c r="I522" s="82" t="s">
        <v>431</v>
      </c>
      <c r="J522" s="86" t="s">
        <v>438</v>
      </c>
    </row>
    <row r="523" spans="1:10" x14ac:dyDescent="0.2">
      <c r="A523" s="82" t="s">
        <v>1346</v>
      </c>
      <c r="B523" s="82" t="s">
        <v>409</v>
      </c>
      <c r="C523" s="82" t="s">
        <v>913</v>
      </c>
      <c r="D523" s="83" t="s">
        <v>587</v>
      </c>
      <c r="E523" s="84" t="s">
        <v>872</v>
      </c>
      <c r="F523" s="84" t="s">
        <v>573</v>
      </c>
      <c r="G523" s="85" t="s">
        <v>437</v>
      </c>
      <c r="H523" s="85" t="s">
        <v>437</v>
      </c>
      <c r="I523" s="82" t="s">
        <v>431</v>
      </c>
      <c r="J523" s="86" t="s">
        <v>438</v>
      </c>
    </row>
    <row r="524" spans="1:10" x14ac:dyDescent="0.2">
      <c r="A524" s="82" t="s">
        <v>1347</v>
      </c>
      <c r="B524" s="82" t="s">
        <v>408</v>
      </c>
      <c r="C524" s="82" t="s">
        <v>913</v>
      </c>
      <c r="D524" s="83" t="s">
        <v>587</v>
      </c>
      <c r="E524" s="84" t="s">
        <v>568</v>
      </c>
      <c r="F524" s="84" t="s">
        <v>436</v>
      </c>
      <c r="G524" s="85" t="s">
        <v>437</v>
      </c>
      <c r="H524" s="85" t="s">
        <v>437</v>
      </c>
      <c r="I524" s="82" t="s">
        <v>431</v>
      </c>
      <c r="J524" s="86" t="s">
        <v>438</v>
      </c>
    </row>
    <row r="525" spans="1:10" x14ac:dyDescent="0.2">
      <c r="A525" s="82" t="s">
        <v>1348</v>
      </c>
      <c r="B525" s="82" t="s">
        <v>186</v>
      </c>
      <c r="C525" s="82" t="s">
        <v>638</v>
      </c>
      <c r="D525" s="83" t="s">
        <v>434</v>
      </c>
      <c r="E525" s="84" t="s">
        <v>553</v>
      </c>
      <c r="F525" s="84" t="s">
        <v>436</v>
      </c>
      <c r="G525" s="85" t="s">
        <v>437</v>
      </c>
      <c r="H525" s="85" t="s">
        <v>437</v>
      </c>
      <c r="I525" s="82" t="s">
        <v>431</v>
      </c>
      <c r="J525" s="86" t="s">
        <v>438</v>
      </c>
    </row>
    <row r="526" spans="1:10" x14ac:dyDescent="0.2">
      <c r="A526" s="82" t="s">
        <v>1349</v>
      </c>
      <c r="B526" s="82" t="s">
        <v>253</v>
      </c>
      <c r="C526" s="82" t="s">
        <v>638</v>
      </c>
      <c r="D526" s="83" t="s">
        <v>434</v>
      </c>
      <c r="E526" s="84" t="s">
        <v>872</v>
      </c>
      <c r="F526" s="84" t="s">
        <v>573</v>
      </c>
      <c r="G526" s="85" t="s">
        <v>437</v>
      </c>
      <c r="H526" s="85" t="s">
        <v>437</v>
      </c>
      <c r="I526" s="82" t="s">
        <v>431</v>
      </c>
      <c r="J526" s="86" t="s">
        <v>438</v>
      </c>
    </row>
    <row r="527" spans="1:10" x14ac:dyDescent="0.2">
      <c r="A527" s="82" t="s">
        <v>1350</v>
      </c>
      <c r="B527" s="82" t="s">
        <v>188</v>
      </c>
      <c r="C527" s="82" t="s">
        <v>638</v>
      </c>
      <c r="D527" s="83" t="s">
        <v>434</v>
      </c>
      <c r="E527" s="84" t="s">
        <v>559</v>
      </c>
      <c r="F527" s="84" t="s">
        <v>436</v>
      </c>
      <c r="G527" s="85" t="s">
        <v>437</v>
      </c>
      <c r="H527" s="85" t="s">
        <v>437</v>
      </c>
      <c r="I527" s="82" t="s">
        <v>431</v>
      </c>
      <c r="J527" s="86" t="s">
        <v>438</v>
      </c>
    </row>
    <row r="528" spans="1:10" x14ac:dyDescent="0.2">
      <c r="A528" s="82" t="s">
        <v>1351</v>
      </c>
      <c r="B528" s="82" t="s">
        <v>379</v>
      </c>
      <c r="C528" s="82" t="s">
        <v>638</v>
      </c>
      <c r="D528" s="83" t="s">
        <v>587</v>
      </c>
      <c r="E528" s="84" t="s">
        <v>559</v>
      </c>
      <c r="F528" s="84" t="s">
        <v>436</v>
      </c>
      <c r="G528" s="85" t="s">
        <v>437</v>
      </c>
      <c r="H528" s="85" t="s">
        <v>437</v>
      </c>
      <c r="I528" s="82" t="s">
        <v>431</v>
      </c>
      <c r="J528" s="86" t="s">
        <v>438</v>
      </c>
    </row>
    <row r="529" spans="1:10" x14ac:dyDescent="0.2">
      <c r="A529" s="82" t="s">
        <v>1352</v>
      </c>
      <c r="B529" s="82" t="s">
        <v>380</v>
      </c>
      <c r="C529" s="82" t="s">
        <v>638</v>
      </c>
      <c r="D529" s="83" t="s">
        <v>587</v>
      </c>
      <c r="E529" s="84" t="s">
        <v>573</v>
      </c>
      <c r="F529" s="84" t="s">
        <v>436</v>
      </c>
      <c r="G529" s="85" t="s">
        <v>437</v>
      </c>
      <c r="H529" s="85" t="s">
        <v>437</v>
      </c>
      <c r="I529" s="82" t="s">
        <v>431</v>
      </c>
      <c r="J529" s="86" t="s">
        <v>438</v>
      </c>
    </row>
    <row r="530" spans="1:10" x14ac:dyDescent="0.2">
      <c r="A530" s="82" t="s">
        <v>1353</v>
      </c>
      <c r="B530" s="82" t="s">
        <v>1354</v>
      </c>
      <c r="C530" s="82" t="s">
        <v>1172</v>
      </c>
      <c r="D530" s="83" t="s">
        <v>587</v>
      </c>
      <c r="E530" s="84" t="s">
        <v>573</v>
      </c>
      <c r="F530" s="84" t="s">
        <v>639</v>
      </c>
      <c r="G530" s="85" t="s">
        <v>437</v>
      </c>
      <c r="H530" s="85" t="s">
        <v>437</v>
      </c>
      <c r="I530" s="82" t="s">
        <v>431</v>
      </c>
      <c r="J530" s="86" t="s">
        <v>438</v>
      </c>
    </row>
    <row r="531" spans="1:10" x14ac:dyDescent="0.2">
      <c r="A531" s="82" t="s">
        <v>1355</v>
      </c>
      <c r="B531" s="82" t="s">
        <v>115</v>
      </c>
      <c r="C531" s="82" t="s">
        <v>1172</v>
      </c>
      <c r="D531" s="83" t="s">
        <v>587</v>
      </c>
      <c r="E531" s="84" t="s">
        <v>573</v>
      </c>
      <c r="F531" s="84" t="s">
        <v>436</v>
      </c>
      <c r="G531" s="85" t="s">
        <v>437</v>
      </c>
      <c r="H531" s="85" t="s">
        <v>437</v>
      </c>
      <c r="I531" s="82" t="s">
        <v>431</v>
      </c>
      <c r="J531" s="86" t="s">
        <v>438</v>
      </c>
    </row>
    <row r="532" spans="1:10" x14ac:dyDescent="0.2">
      <c r="A532" s="82" t="s">
        <v>1356</v>
      </c>
      <c r="B532" s="82" t="s">
        <v>1357</v>
      </c>
      <c r="C532" s="82" t="s">
        <v>1172</v>
      </c>
      <c r="D532" s="83" t="s">
        <v>587</v>
      </c>
      <c r="E532" s="84" t="s">
        <v>573</v>
      </c>
      <c r="F532" s="84" t="s">
        <v>639</v>
      </c>
      <c r="G532" s="85" t="s">
        <v>437</v>
      </c>
      <c r="H532" s="85" t="s">
        <v>437</v>
      </c>
      <c r="I532" s="82" t="s">
        <v>431</v>
      </c>
      <c r="J532" s="86" t="s">
        <v>438</v>
      </c>
    </row>
    <row r="533" spans="1:10" x14ac:dyDescent="0.2">
      <c r="A533" s="82" t="s">
        <v>1358</v>
      </c>
      <c r="B533" s="82" t="s">
        <v>1359</v>
      </c>
      <c r="C533" s="82" t="s">
        <v>586</v>
      </c>
      <c r="D533" s="83" t="s">
        <v>1360</v>
      </c>
      <c r="E533" s="84" t="s">
        <v>571</v>
      </c>
      <c r="F533" s="84" t="s">
        <v>436</v>
      </c>
      <c r="G533" s="85" t="s">
        <v>437</v>
      </c>
      <c r="H533" s="85" t="s">
        <v>437</v>
      </c>
      <c r="I533" s="82" t="s">
        <v>431</v>
      </c>
      <c r="J533" s="86" t="s">
        <v>438</v>
      </c>
    </row>
    <row r="534" spans="1:10" x14ac:dyDescent="0.2">
      <c r="A534" s="82" t="s">
        <v>1361</v>
      </c>
      <c r="B534" s="82" t="s">
        <v>1362</v>
      </c>
      <c r="C534" s="82" t="s">
        <v>586</v>
      </c>
      <c r="D534" s="83" t="s">
        <v>1360</v>
      </c>
      <c r="E534" s="84" t="s">
        <v>571</v>
      </c>
      <c r="F534" s="84" t="s">
        <v>436</v>
      </c>
      <c r="G534" s="85" t="s">
        <v>437</v>
      </c>
      <c r="H534" s="85" t="s">
        <v>437</v>
      </c>
      <c r="I534" s="82" t="s">
        <v>431</v>
      </c>
      <c r="J534" s="86" t="s">
        <v>438</v>
      </c>
    </row>
    <row r="535" spans="1:10" x14ac:dyDescent="0.2">
      <c r="A535" s="82" t="s">
        <v>1363</v>
      </c>
      <c r="B535" s="82" t="s">
        <v>1364</v>
      </c>
      <c r="C535" s="82" t="s">
        <v>586</v>
      </c>
      <c r="D535" s="83" t="s">
        <v>1360</v>
      </c>
      <c r="E535" s="84" t="s">
        <v>571</v>
      </c>
      <c r="F535" s="84" t="s">
        <v>436</v>
      </c>
      <c r="G535" s="85" t="s">
        <v>437</v>
      </c>
      <c r="H535" s="85" t="s">
        <v>437</v>
      </c>
      <c r="I535" s="82" t="s">
        <v>1365</v>
      </c>
      <c r="J535" s="86" t="s">
        <v>438</v>
      </c>
    </row>
    <row r="536" spans="1:10" x14ac:dyDescent="0.2">
      <c r="A536" s="82" t="s">
        <v>1366</v>
      </c>
      <c r="B536" s="82" t="s">
        <v>1367</v>
      </c>
      <c r="C536" s="82" t="s">
        <v>913</v>
      </c>
      <c r="D536" s="83" t="s">
        <v>1360</v>
      </c>
      <c r="E536" s="84" t="s">
        <v>571</v>
      </c>
      <c r="F536" s="84" t="s">
        <v>436</v>
      </c>
      <c r="G536" s="85" t="s">
        <v>437</v>
      </c>
      <c r="H536" s="85" t="s">
        <v>437</v>
      </c>
      <c r="I536" s="82" t="s">
        <v>431</v>
      </c>
      <c r="J536" s="86" t="s">
        <v>438</v>
      </c>
    </row>
  </sheetData>
  <autoFilter ref="A1:J536" xr:uid="{ACC0FE9F-D158-4C98-B4D6-CA23920AD315}"/>
  <pageMargins left="0.7" right="0.7" top="0.75" bottom="0.75" header="0.3" footer="0.3"/>
  <pageSetup fitToWidth="0" fitToHeight="0"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D5DDE-5A37-48B7-AA6B-B3B6570EDDD3}">
  <sheetPr>
    <tabColor rgb="FFF8B4B4"/>
  </sheetPr>
  <dimension ref="A1:C84"/>
  <sheetViews>
    <sheetView workbookViewId="0">
      <pane xSplit="1" ySplit="1" topLeftCell="B71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RowHeight="14.25" x14ac:dyDescent="0.2"/>
  <cols>
    <col min="1" max="1" width="16.375" customWidth="1"/>
    <col min="2" max="2" width="42.625" bestFit="1" customWidth="1"/>
    <col min="3" max="3" width="9.75" bestFit="1" customWidth="1"/>
  </cols>
  <sheetData>
    <row r="1" spans="1:3" ht="25.5" x14ac:dyDescent="0.2">
      <c r="A1" s="94" t="s">
        <v>422</v>
      </c>
      <c r="B1" s="94" t="s">
        <v>423</v>
      </c>
      <c r="C1" s="94" t="s">
        <v>274</v>
      </c>
    </row>
    <row r="2" spans="1:3" ht="24.75" x14ac:dyDescent="0.5">
      <c r="A2" s="1">
        <v>1111001</v>
      </c>
      <c r="B2" s="2" t="s">
        <v>20</v>
      </c>
    </row>
    <row r="3" spans="1:3" ht="24.75" x14ac:dyDescent="0.5">
      <c r="A3" s="1">
        <v>1111010</v>
      </c>
      <c r="B3" s="2" t="s">
        <v>21</v>
      </c>
    </row>
    <row r="4" spans="1:3" ht="24.75" x14ac:dyDescent="0.5">
      <c r="A4" s="1" t="s">
        <v>595</v>
      </c>
      <c r="B4" s="2" t="s">
        <v>301</v>
      </c>
    </row>
    <row r="5" spans="1:3" ht="24.75" x14ac:dyDescent="0.5">
      <c r="A5" s="1">
        <v>20055116</v>
      </c>
      <c r="B5" s="2" t="s">
        <v>418</v>
      </c>
    </row>
    <row r="6" spans="1:3" ht="24.75" x14ac:dyDescent="0.5">
      <c r="A6" s="1" t="s">
        <v>862</v>
      </c>
      <c r="B6" s="2" t="s">
        <v>419</v>
      </c>
    </row>
    <row r="7" spans="1:3" ht="24.75" x14ac:dyDescent="0.5">
      <c r="A7" s="1">
        <v>1124027</v>
      </c>
      <c r="B7" s="2" t="s">
        <v>309</v>
      </c>
    </row>
    <row r="8" spans="1:3" ht="24.75" x14ac:dyDescent="0.5">
      <c r="A8" s="1">
        <v>1124029</v>
      </c>
      <c r="B8" s="2" t="s">
        <v>310</v>
      </c>
    </row>
    <row r="9" spans="1:3" ht="24.75" x14ac:dyDescent="0.5">
      <c r="A9" s="1" t="s">
        <v>860</v>
      </c>
      <c r="B9" s="2" t="s">
        <v>417</v>
      </c>
    </row>
    <row r="10" spans="1:3" ht="24.75" x14ac:dyDescent="0.5">
      <c r="A10" s="1">
        <v>1200019</v>
      </c>
      <c r="B10" s="2" t="s">
        <v>344</v>
      </c>
    </row>
    <row r="11" spans="1:3" ht="24.75" x14ac:dyDescent="0.5">
      <c r="A11" s="1">
        <v>1200020</v>
      </c>
      <c r="B11" s="2" t="s">
        <v>345</v>
      </c>
    </row>
    <row r="12" spans="1:3" ht="24.75" x14ac:dyDescent="0.5">
      <c r="A12" s="1">
        <v>5002400</v>
      </c>
      <c r="B12" s="2" t="s">
        <v>350</v>
      </c>
    </row>
    <row r="13" spans="1:3" ht="24.75" x14ac:dyDescent="0.5">
      <c r="A13" s="1">
        <v>1113011</v>
      </c>
      <c r="B13" s="2" t="s">
        <v>351</v>
      </c>
    </row>
    <row r="14" spans="1:3" ht="24.75" x14ac:dyDescent="0.5">
      <c r="A14" s="1">
        <v>1113010</v>
      </c>
      <c r="B14" s="2" t="s">
        <v>353</v>
      </c>
    </row>
    <row r="15" spans="1:3" ht="24.75" x14ac:dyDescent="0.5">
      <c r="A15" s="1">
        <v>20054637</v>
      </c>
      <c r="B15" s="2" t="s">
        <v>354</v>
      </c>
    </row>
    <row r="16" spans="1:3" ht="24.75" x14ac:dyDescent="0.5">
      <c r="A16" s="1" t="s">
        <v>864</v>
      </c>
      <c r="B16" s="2" t="s">
        <v>355</v>
      </c>
    </row>
    <row r="17" spans="1:2" ht="24.75" x14ac:dyDescent="0.5">
      <c r="A17" s="1" t="s">
        <v>859</v>
      </c>
      <c r="B17" s="2" t="s">
        <v>373</v>
      </c>
    </row>
    <row r="18" spans="1:2" ht="24.75" x14ac:dyDescent="0.5">
      <c r="A18" s="1" t="s">
        <v>612</v>
      </c>
      <c r="B18" s="2" t="s">
        <v>416</v>
      </c>
    </row>
    <row r="19" spans="1:2" ht="24.75" x14ac:dyDescent="0.5">
      <c r="A19" s="1" t="s">
        <v>560</v>
      </c>
      <c r="B19" s="2" t="s">
        <v>311</v>
      </c>
    </row>
    <row r="20" spans="1:2" ht="24.75" x14ac:dyDescent="0.5">
      <c r="A20" s="1" t="s">
        <v>642</v>
      </c>
      <c r="B20" s="2" t="s">
        <v>420</v>
      </c>
    </row>
    <row r="21" spans="1:2" ht="24.75" x14ac:dyDescent="0.5">
      <c r="A21" s="1">
        <v>1113157</v>
      </c>
      <c r="B21" s="2" t="s">
        <v>357</v>
      </c>
    </row>
    <row r="22" spans="1:2" ht="24.75" x14ac:dyDescent="0.5">
      <c r="A22" s="1" t="s">
        <v>601</v>
      </c>
      <c r="B22" s="2" t="s">
        <v>358</v>
      </c>
    </row>
    <row r="23" spans="1:2" ht="24.75" x14ac:dyDescent="0.5">
      <c r="A23" s="1" t="s">
        <v>602</v>
      </c>
      <c r="B23" s="2" t="s">
        <v>359</v>
      </c>
    </row>
    <row r="24" spans="1:2" ht="24.75" x14ac:dyDescent="0.5">
      <c r="A24" s="1">
        <v>20053053</v>
      </c>
      <c r="B24" s="2" t="s">
        <v>360</v>
      </c>
    </row>
    <row r="25" spans="1:2" ht="24.75" x14ac:dyDescent="0.5">
      <c r="A25" s="1" t="s">
        <v>863</v>
      </c>
      <c r="B25" s="2" t="s">
        <v>361</v>
      </c>
    </row>
    <row r="26" spans="1:2" ht="24.75" x14ac:dyDescent="0.5">
      <c r="A26" s="1">
        <v>1113004</v>
      </c>
      <c r="B26" s="2" t="s">
        <v>364</v>
      </c>
    </row>
    <row r="27" spans="1:2" ht="24.75" x14ac:dyDescent="0.5">
      <c r="A27" s="1">
        <v>1111410</v>
      </c>
      <c r="B27" s="2" t="s">
        <v>366</v>
      </c>
    </row>
    <row r="28" spans="1:2" ht="24.75" x14ac:dyDescent="0.5">
      <c r="A28" s="1">
        <v>1111406</v>
      </c>
      <c r="B28" s="2" t="s">
        <v>365</v>
      </c>
    </row>
    <row r="29" spans="1:2" ht="24.75" x14ac:dyDescent="0.5">
      <c r="A29" s="1">
        <v>1111410</v>
      </c>
      <c r="B29" s="2" t="s">
        <v>367</v>
      </c>
    </row>
    <row r="30" spans="1:2" ht="24.75" x14ac:dyDescent="0.5">
      <c r="A30" s="1" t="s">
        <v>596</v>
      </c>
      <c r="B30" s="2" t="s">
        <v>368</v>
      </c>
    </row>
    <row r="31" spans="1:2" ht="24.75" x14ac:dyDescent="0.5">
      <c r="A31" s="1">
        <v>1200003</v>
      </c>
      <c r="B31" s="2" t="s">
        <v>248</v>
      </c>
    </row>
    <row r="32" spans="1:2" ht="24.75" x14ac:dyDescent="0.5">
      <c r="A32" s="1">
        <v>1200002</v>
      </c>
      <c r="B32" s="2" t="s">
        <v>249</v>
      </c>
    </row>
    <row r="33" spans="1:2" ht="24.75" x14ac:dyDescent="0.5">
      <c r="A33" s="1">
        <v>1200001</v>
      </c>
      <c r="B33" s="2" t="s">
        <v>370</v>
      </c>
    </row>
    <row r="34" spans="1:2" ht="24.75" x14ac:dyDescent="0.5">
      <c r="A34" s="1">
        <v>1006002</v>
      </c>
      <c r="B34" s="2" t="s">
        <v>1086</v>
      </c>
    </row>
    <row r="35" spans="1:2" ht="24.75" x14ac:dyDescent="0.5">
      <c r="A35" s="1" t="s">
        <v>885</v>
      </c>
      <c r="B35" s="2" t="s">
        <v>378</v>
      </c>
    </row>
    <row r="36" spans="1:2" ht="24.75" x14ac:dyDescent="0.5">
      <c r="A36" s="1" t="s">
        <v>609</v>
      </c>
      <c r="B36" s="2" t="s">
        <v>381</v>
      </c>
    </row>
    <row r="37" spans="1:2" ht="24.75" x14ac:dyDescent="0.5">
      <c r="A37" s="1" t="s">
        <v>611</v>
      </c>
      <c r="B37" s="2" t="s">
        <v>382</v>
      </c>
    </row>
    <row r="38" spans="1:2" ht="24.75" x14ac:dyDescent="0.5">
      <c r="A38" s="1">
        <v>1113084</v>
      </c>
      <c r="B38" s="2" t="s">
        <v>385</v>
      </c>
    </row>
    <row r="39" spans="1:2" ht="24.75" x14ac:dyDescent="0.5">
      <c r="A39" s="1">
        <v>1124002</v>
      </c>
      <c r="B39" s="2" t="s">
        <v>386</v>
      </c>
    </row>
    <row r="40" spans="1:2" ht="24.75" x14ac:dyDescent="0.5">
      <c r="A40" s="1">
        <v>1113110</v>
      </c>
      <c r="B40" s="2" t="s">
        <v>134</v>
      </c>
    </row>
    <row r="41" spans="1:2" ht="24.75" x14ac:dyDescent="0.5">
      <c r="A41" s="1" t="s">
        <v>631</v>
      </c>
      <c r="B41" s="2" t="s">
        <v>390</v>
      </c>
    </row>
    <row r="42" spans="1:2" ht="24.75" x14ac:dyDescent="0.5">
      <c r="A42" s="1" t="s">
        <v>630</v>
      </c>
      <c r="B42" s="2" t="s">
        <v>389</v>
      </c>
    </row>
    <row r="43" spans="1:2" ht="24.75" x14ac:dyDescent="0.5">
      <c r="A43" s="1">
        <v>1115298</v>
      </c>
      <c r="B43" s="2" t="s">
        <v>251</v>
      </c>
    </row>
    <row r="44" spans="1:2" ht="24.75" x14ac:dyDescent="0.5">
      <c r="A44" s="1">
        <v>1113111</v>
      </c>
      <c r="B44" s="2" t="s">
        <v>1093</v>
      </c>
    </row>
    <row r="45" spans="1:2" ht="24.75" x14ac:dyDescent="0.5">
      <c r="A45" s="1">
        <v>1004054</v>
      </c>
      <c r="B45" s="2" t="s">
        <v>144</v>
      </c>
    </row>
    <row r="46" spans="1:2" ht="24.75" x14ac:dyDescent="0.5">
      <c r="A46" s="1" t="s">
        <v>617</v>
      </c>
      <c r="B46" s="2" t="s">
        <v>282</v>
      </c>
    </row>
    <row r="47" spans="1:2" ht="24.75" x14ac:dyDescent="0.5">
      <c r="A47" s="1" t="s">
        <v>624</v>
      </c>
      <c r="B47" s="2" t="s">
        <v>398</v>
      </c>
    </row>
    <row r="48" spans="1:2" ht="24.75" x14ac:dyDescent="0.5">
      <c r="A48" s="1" t="s">
        <v>622</v>
      </c>
      <c r="B48" s="2" t="s">
        <v>399</v>
      </c>
    </row>
    <row r="49" spans="1:2" ht="24.75" x14ac:dyDescent="0.5">
      <c r="A49" s="1" t="s">
        <v>623</v>
      </c>
      <c r="B49" s="2" t="s">
        <v>401</v>
      </c>
    </row>
    <row r="50" spans="1:2" ht="24.75" x14ac:dyDescent="0.5">
      <c r="A50" s="1" t="s">
        <v>621</v>
      </c>
      <c r="B50" s="2" t="s">
        <v>400</v>
      </c>
    </row>
    <row r="51" spans="1:2" ht="24.75" x14ac:dyDescent="0.5">
      <c r="A51" s="1">
        <v>1114021</v>
      </c>
      <c r="B51" s="2" t="s">
        <v>316</v>
      </c>
    </row>
    <row r="52" spans="1:2" ht="24.75" x14ac:dyDescent="0.5">
      <c r="A52" s="1" t="s">
        <v>643</v>
      </c>
      <c r="B52" s="2" t="s">
        <v>402</v>
      </c>
    </row>
    <row r="53" spans="1:2" ht="24.75" x14ac:dyDescent="0.5">
      <c r="A53" s="1" t="s">
        <v>858</v>
      </c>
      <c r="B53" s="2" t="s">
        <v>403</v>
      </c>
    </row>
    <row r="54" spans="1:2" ht="24.75" x14ac:dyDescent="0.5">
      <c r="A54" s="1">
        <v>1200094</v>
      </c>
      <c r="B54" s="2" t="s">
        <v>118</v>
      </c>
    </row>
    <row r="55" spans="1:2" ht="24.75" x14ac:dyDescent="0.5">
      <c r="A55" s="1" t="s">
        <v>605</v>
      </c>
      <c r="B55" s="2" t="s">
        <v>247</v>
      </c>
    </row>
    <row r="56" spans="1:2" ht="24.75" x14ac:dyDescent="0.5">
      <c r="A56" s="1">
        <v>1200086</v>
      </c>
      <c r="B56" s="2" t="s">
        <v>404</v>
      </c>
    </row>
    <row r="57" spans="1:2" ht="24.75" x14ac:dyDescent="0.5">
      <c r="A57" s="1" t="s">
        <v>893</v>
      </c>
      <c r="B57" s="2" t="s">
        <v>238</v>
      </c>
    </row>
    <row r="58" spans="1:2" ht="24.75" x14ac:dyDescent="0.5">
      <c r="A58" s="1">
        <v>1113108</v>
      </c>
      <c r="B58" s="2" t="s">
        <v>1091</v>
      </c>
    </row>
    <row r="59" spans="1:2" ht="24.75" x14ac:dyDescent="0.5">
      <c r="A59" s="1">
        <v>1005761</v>
      </c>
      <c r="B59" s="2" t="s">
        <v>246</v>
      </c>
    </row>
    <row r="60" spans="1:2" ht="24.75" x14ac:dyDescent="0.5">
      <c r="A60" s="1" t="s">
        <v>605</v>
      </c>
      <c r="B60" s="2" t="s">
        <v>247</v>
      </c>
    </row>
    <row r="61" spans="1:2" ht="24.75" x14ac:dyDescent="0.5">
      <c r="A61" s="1" t="s">
        <v>590</v>
      </c>
      <c r="B61" s="2" t="s">
        <v>421</v>
      </c>
    </row>
    <row r="62" spans="1:2" ht="24.75" x14ac:dyDescent="0.5">
      <c r="A62" s="1">
        <v>1120003</v>
      </c>
      <c r="B62" s="2" t="s">
        <v>406</v>
      </c>
    </row>
    <row r="63" spans="1:2" ht="24.75" x14ac:dyDescent="0.5">
      <c r="A63" s="1">
        <v>1124023</v>
      </c>
      <c r="B63" s="2" t="s">
        <v>407</v>
      </c>
    </row>
    <row r="64" spans="1:2" ht="24.75" x14ac:dyDescent="0.5">
      <c r="A64" s="1">
        <v>1113143</v>
      </c>
      <c r="B64" s="2" t="s">
        <v>170</v>
      </c>
    </row>
    <row r="65" spans="1:2" ht="24.75" x14ac:dyDescent="0.5">
      <c r="A65" s="1">
        <v>1200027</v>
      </c>
      <c r="B65" s="2" t="s">
        <v>115</v>
      </c>
    </row>
    <row r="66" spans="1:2" ht="24.75" x14ac:dyDescent="0.5">
      <c r="A66" s="1">
        <v>1113140</v>
      </c>
      <c r="B66" s="2" t="s">
        <v>1171</v>
      </c>
    </row>
    <row r="67" spans="1:2" ht="24.75" x14ac:dyDescent="0.5">
      <c r="A67" s="1">
        <v>1113141</v>
      </c>
      <c r="B67" s="2" t="s">
        <v>1174</v>
      </c>
    </row>
    <row r="68" spans="1:2" ht="24.75" x14ac:dyDescent="0.5">
      <c r="A68" s="1">
        <v>1113142</v>
      </c>
      <c r="B68" s="2" t="s">
        <v>173</v>
      </c>
    </row>
    <row r="69" spans="1:2" ht="24.75" x14ac:dyDescent="0.5">
      <c r="A69" s="1">
        <v>1113200</v>
      </c>
      <c r="B69" s="2" t="s">
        <v>174</v>
      </c>
    </row>
    <row r="70" spans="1:2" ht="24.75" x14ac:dyDescent="0.5">
      <c r="A70" s="1">
        <v>1120001</v>
      </c>
      <c r="B70" s="2" t="s">
        <v>180</v>
      </c>
    </row>
    <row r="71" spans="1:2" ht="24.75" x14ac:dyDescent="0.5">
      <c r="A71" s="1">
        <v>1120002</v>
      </c>
      <c r="B71" s="2" t="s">
        <v>181</v>
      </c>
    </row>
    <row r="72" spans="1:2" ht="24.75" x14ac:dyDescent="0.5">
      <c r="A72" s="1" t="s">
        <v>544</v>
      </c>
      <c r="B72" s="2" t="s">
        <v>545</v>
      </c>
    </row>
    <row r="73" spans="1:2" ht="24.75" x14ac:dyDescent="0.5">
      <c r="A73" s="1" t="s">
        <v>854</v>
      </c>
      <c r="B73" s="2" t="s">
        <v>414</v>
      </c>
    </row>
    <row r="74" spans="1:2" ht="24.75" x14ac:dyDescent="0.5">
      <c r="A74" s="1"/>
      <c r="B74" s="2" t="s">
        <v>258</v>
      </c>
    </row>
    <row r="75" spans="1:2" ht="24.75" x14ac:dyDescent="0.5">
      <c r="A75" s="1"/>
      <c r="B75" s="2" t="s">
        <v>320</v>
      </c>
    </row>
    <row r="76" spans="1:2" ht="24.75" x14ac:dyDescent="0.5">
      <c r="A76" s="1"/>
      <c r="B76" s="2" t="s">
        <v>283</v>
      </c>
    </row>
    <row r="77" spans="1:2" ht="24.75" x14ac:dyDescent="0.5">
      <c r="A77" s="1"/>
      <c r="B77" s="2" t="s">
        <v>284</v>
      </c>
    </row>
    <row r="78" spans="1:2" ht="24.75" x14ac:dyDescent="0.5">
      <c r="A78" s="1"/>
      <c r="B78" s="2" t="s">
        <v>259</v>
      </c>
    </row>
    <row r="79" spans="1:2" ht="24.75" x14ac:dyDescent="0.5">
      <c r="A79" s="1"/>
      <c r="B79" s="2" t="s">
        <v>285</v>
      </c>
    </row>
    <row r="80" spans="1:2" ht="24.75" x14ac:dyDescent="0.5">
      <c r="A80" s="1"/>
      <c r="B80" s="2" t="s">
        <v>260</v>
      </c>
    </row>
    <row r="81" spans="1:2" ht="24.75" x14ac:dyDescent="0.5">
      <c r="A81" s="1" t="s">
        <v>855</v>
      </c>
      <c r="B81" s="2" t="s">
        <v>856</v>
      </c>
    </row>
    <row r="82" spans="1:2" ht="24.75" x14ac:dyDescent="0.5">
      <c r="A82" s="1">
        <v>1100011</v>
      </c>
      <c r="B82" s="2" t="s">
        <v>276</v>
      </c>
    </row>
    <row r="83" spans="1:2" ht="24.75" x14ac:dyDescent="0.5">
      <c r="A83" s="1">
        <v>1100012</v>
      </c>
      <c r="B83" s="2" t="s">
        <v>277</v>
      </c>
    </row>
    <row r="84" spans="1:2" ht="24.75" x14ac:dyDescent="0.5">
      <c r="A84" s="1">
        <v>1100013</v>
      </c>
      <c r="B84" s="2" t="s">
        <v>278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D270"/>
  <sheetViews>
    <sheetView tabSelected="1" zoomScale="60" zoomScaleNormal="60" workbookViewId="0">
      <pane xSplit="10" ySplit="4" topLeftCell="Q6" activePane="bottomRight" state="frozen"/>
      <selection activeCell="C245" sqref="C245"/>
      <selection pane="topRight" activeCell="C245" sqref="C245"/>
      <selection pane="bottomLeft" activeCell="C245" sqref="C245"/>
      <selection pane="bottomRight" sqref="A1:XFD1048576"/>
    </sheetView>
  </sheetViews>
  <sheetFormatPr defaultColWidth="9" defaultRowHeight="25.5" x14ac:dyDescent="0.55000000000000004"/>
  <cols>
    <col min="1" max="1" width="8.125" style="2" customWidth="1"/>
    <col min="2" max="2" width="16.75" style="1" bestFit="1" customWidth="1"/>
    <col min="3" max="3" width="44.75" style="2" bestFit="1" customWidth="1"/>
    <col min="4" max="4" width="7.375" style="2" bestFit="1" customWidth="1"/>
    <col min="5" max="5" width="19.375" style="2" customWidth="1"/>
    <col min="6" max="6" width="12.75" style="2" customWidth="1"/>
    <col min="7" max="7" width="11.75" style="2" customWidth="1"/>
    <col min="8" max="8" width="13" style="2" customWidth="1"/>
    <col min="9" max="9" width="8.75" style="2" customWidth="1"/>
    <col min="10" max="10" width="8.25" style="2" customWidth="1"/>
    <col min="11" max="11" width="12.875" style="2" customWidth="1"/>
    <col min="12" max="12" width="4.25" style="5" customWidth="1"/>
    <col min="13" max="13" width="13.25" style="2" customWidth="1"/>
    <col min="14" max="14" width="20.75" style="2" customWidth="1"/>
    <col min="15" max="15" width="14" style="2" bestFit="1" customWidth="1"/>
    <col min="16" max="16" width="13.25" style="2" customWidth="1"/>
    <col min="17" max="17" width="5.125" style="2" bestFit="1" customWidth="1"/>
    <col min="18" max="18" width="12.25" style="1" bestFit="1" customWidth="1"/>
    <col min="19" max="19" width="11.5" style="1" bestFit="1" customWidth="1"/>
    <col min="20" max="20" width="12.75" style="1" customWidth="1"/>
    <col min="21" max="21" width="9.875" style="1" customWidth="1"/>
    <col min="22" max="22" width="17.125" style="1" customWidth="1"/>
    <col min="23" max="24" width="11.875" style="1" customWidth="1"/>
    <col min="25" max="25" width="14.75" style="1" customWidth="1"/>
    <col min="26" max="26" width="16.25" style="2" bestFit="1" customWidth="1"/>
    <col min="27" max="28" width="16.25" style="2" customWidth="1"/>
    <col min="29" max="29" width="10.75" style="2" customWidth="1"/>
    <col min="30" max="30" width="17.25" style="2" customWidth="1"/>
    <col min="31" max="16384" width="9" style="2"/>
  </cols>
  <sheetData>
    <row r="1" spans="1:30" x14ac:dyDescent="0.55000000000000004">
      <c r="A1" s="1"/>
    </row>
    <row r="2" spans="1:30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93"/>
      <c r="P2" s="68"/>
      <c r="Q2" s="123" t="s">
        <v>1433</v>
      </c>
      <c r="R2" s="123"/>
      <c r="S2" s="123"/>
      <c r="T2" s="123"/>
      <c r="U2" s="123"/>
      <c r="V2" s="123"/>
      <c r="W2" s="123"/>
      <c r="X2" s="123"/>
      <c r="Y2" s="123"/>
      <c r="Z2" s="123"/>
      <c r="AA2" s="95"/>
      <c r="AB2" s="95"/>
    </row>
    <row r="3" spans="1:30" s="5" customFormat="1" ht="24.6" customHeight="1" x14ac:dyDescent="0.55000000000000004">
      <c r="A3" s="129" t="s">
        <v>1</v>
      </c>
      <c r="B3" s="129" t="s">
        <v>1368</v>
      </c>
      <c r="C3" s="129" t="s">
        <v>2</v>
      </c>
      <c r="D3" s="129" t="s">
        <v>1369</v>
      </c>
      <c r="E3" s="129" t="s">
        <v>3</v>
      </c>
      <c r="F3" s="129" t="s">
        <v>4</v>
      </c>
      <c r="G3" s="129" t="s">
        <v>5</v>
      </c>
      <c r="H3" s="77" t="s">
        <v>6</v>
      </c>
      <c r="I3" s="130" t="s">
        <v>273</v>
      </c>
      <c r="J3" s="129" t="s">
        <v>7</v>
      </c>
      <c r="K3" s="166" t="s">
        <v>8</v>
      </c>
      <c r="L3" s="166"/>
      <c r="M3" s="166"/>
      <c r="N3" s="129" t="s">
        <v>9</v>
      </c>
      <c r="O3" s="167" t="s">
        <v>274</v>
      </c>
      <c r="P3" s="169" t="s">
        <v>275</v>
      </c>
      <c r="Q3" s="126" t="s">
        <v>214</v>
      </c>
      <c r="R3" s="126" t="s">
        <v>215</v>
      </c>
      <c r="S3" s="126" t="s">
        <v>10</v>
      </c>
      <c r="T3" s="126" t="s">
        <v>216</v>
      </c>
      <c r="U3" s="126" t="s">
        <v>217</v>
      </c>
      <c r="V3" s="124" t="s">
        <v>218</v>
      </c>
      <c r="W3" s="124" t="s">
        <v>219</v>
      </c>
      <c r="X3" s="124" t="s">
        <v>220</v>
      </c>
      <c r="Y3" s="126" t="s">
        <v>221</v>
      </c>
      <c r="Z3" s="127" t="s">
        <v>222</v>
      </c>
      <c r="AA3" s="162" t="s">
        <v>1375</v>
      </c>
      <c r="AB3" s="163" t="s">
        <v>1376</v>
      </c>
    </row>
    <row r="4" spans="1:30" s="5" customFormat="1" ht="24.6" customHeight="1" x14ac:dyDescent="0.55000000000000004">
      <c r="A4" s="129"/>
      <c r="B4" s="129"/>
      <c r="C4" s="129"/>
      <c r="D4" s="129"/>
      <c r="E4" s="129"/>
      <c r="F4" s="129"/>
      <c r="G4" s="129"/>
      <c r="H4" s="77" t="s">
        <v>11</v>
      </c>
      <c r="I4" s="131"/>
      <c r="J4" s="129"/>
      <c r="K4" s="63" t="s">
        <v>12</v>
      </c>
      <c r="L4" s="42" t="s">
        <v>13</v>
      </c>
      <c r="M4" s="63" t="s">
        <v>14</v>
      </c>
      <c r="N4" s="129"/>
      <c r="O4" s="168"/>
      <c r="P4" s="170"/>
      <c r="Q4" s="126"/>
      <c r="R4" s="126"/>
      <c r="S4" s="126"/>
      <c r="T4" s="126"/>
      <c r="U4" s="126"/>
      <c r="V4" s="125"/>
      <c r="W4" s="125"/>
      <c r="X4" s="125"/>
      <c r="Y4" s="126"/>
      <c r="Z4" s="128"/>
      <c r="AA4" s="162"/>
      <c r="AB4" s="164"/>
    </row>
    <row r="5" spans="1:30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140</v>
      </c>
      <c r="G5" s="43">
        <f t="shared" ref="G5:G85" si="0">+E5+F5</f>
        <v>140</v>
      </c>
      <c r="H5" s="78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76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18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122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6100</v>
      </c>
      <c r="N5" s="19"/>
      <c r="O5" s="90">
        <v>22.48</v>
      </c>
      <c r="P5" s="79">
        <f>+K5*O5</f>
        <v>2742.56</v>
      </c>
      <c r="Q5" s="45">
        <v>1</v>
      </c>
      <c r="R5" s="46">
        <f>+'1'!N262</f>
        <v>7715</v>
      </c>
      <c r="S5" s="46">
        <f>+'1'!N267</f>
        <v>1670</v>
      </c>
      <c r="T5" s="46">
        <f>+'1'!N265</f>
        <v>0</v>
      </c>
      <c r="U5" s="67">
        <f>+'1'!N263</f>
        <v>0</v>
      </c>
      <c r="V5" s="46">
        <f>+'1'!N266</f>
        <v>0</v>
      </c>
      <c r="W5" s="46">
        <f>+'1'!N264</f>
        <v>2080</v>
      </c>
      <c r="X5" s="46">
        <f>+R5-S5-T5-U5-V5-W5</f>
        <v>3965</v>
      </c>
      <c r="Y5" s="46">
        <f>+'1'!N269</f>
        <v>3965</v>
      </c>
      <c r="Z5" s="47">
        <f>+Y5-X5</f>
        <v>0</v>
      </c>
      <c r="AA5" s="99" t="s">
        <v>1382</v>
      </c>
      <c r="AB5" s="47">
        <f>+W5+Y5</f>
        <v>6045</v>
      </c>
      <c r="AC5" s="58">
        <f>+W5+Y5+Z5</f>
        <v>6045</v>
      </c>
      <c r="AD5" s="2" t="s">
        <v>1435</v>
      </c>
    </row>
    <row r="6" spans="1:30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533</v>
      </c>
      <c r="G6" s="43">
        <f t="shared" si="0"/>
        <v>533</v>
      </c>
      <c r="H6" s="78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76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242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291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28998</v>
      </c>
      <c r="N6" s="19"/>
      <c r="O6" s="90">
        <v>39.29</v>
      </c>
      <c r="P6" s="79">
        <f t="shared" ref="P6:P70" si="2">+K6*O6</f>
        <v>11433.39</v>
      </c>
      <c r="Q6" s="45">
        <v>2</v>
      </c>
      <c r="R6" s="46">
        <f>+'2'!N262</f>
        <v>3875</v>
      </c>
      <c r="S6" s="46">
        <f>+'2'!N267</f>
        <v>870</v>
      </c>
      <c r="T6" s="46">
        <f>+'2'!N265</f>
        <v>0</v>
      </c>
      <c r="U6" s="67">
        <f>+'2'!N263</f>
        <v>0</v>
      </c>
      <c r="V6" s="46">
        <f>+'2'!N266</f>
        <v>0</v>
      </c>
      <c r="W6" s="46">
        <f>+'2'!N264</f>
        <v>1690</v>
      </c>
      <c r="X6" s="46">
        <f>+R6-S6-T6-U6-V6-W6</f>
        <v>1315</v>
      </c>
      <c r="Y6" s="46">
        <f>+'2'!N269</f>
        <v>1315</v>
      </c>
      <c r="Z6" s="47">
        <f t="shared" ref="Z6:Z35" si="3">+Y6-X6</f>
        <v>0</v>
      </c>
      <c r="AA6" s="47" t="s">
        <v>1383</v>
      </c>
      <c r="AB6" s="47">
        <f t="shared" ref="AB6:AB35" si="4">+W6+Y6</f>
        <v>3005</v>
      </c>
      <c r="AC6" s="58">
        <f t="shared" ref="AC6:AC35" si="5">+W6+Y6+Z6</f>
        <v>3005</v>
      </c>
      <c r="AD6" s="2" t="s">
        <v>1435</v>
      </c>
    </row>
    <row r="7" spans="1:30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10</v>
      </c>
      <c r="G7" s="43">
        <f t="shared" si="0"/>
        <v>10</v>
      </c>
      <c r="H7" s="78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76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-5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15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750</v>
      </c>
      <c r="N7" s="19"/>
      <c r="O7" s="90">
        <v>26.11</v>
      </c>
      <c r="P7" s="79">
        <f t="shared" si="2"/>
        <v>391.65</v>
      </c>
      <c r="Q7" s="45">
        <v>3</v>
      </c>
      <c r="R7" s="46">
        <f>+'3'!N262</f>
        <v>3580</v>
      </c>
      <c r="S7" s="46">
        <f>+'3'!N267</f>
        <v>1090</v>
      </c>
      <c r="T7" s="46">
        <f>+'3'!N265</f>
        <v>0</v>
      </c>
      <c r="U7" s="46">
        <f>+'3'!N263</f>
        <v>0</v>
      </c>
      <c r="V7" s="46">
        <f>+'3'!N266</f>
        <v>0</v>
      </c>
      <c r="W7" s="46">
        <f>+'3'!N264</f>
        <v>330</v>
      </c>
      <c r="X7" s="46">
        <f>+R7-S7-T7-U7-V7-W7</f>
        <v>2160</v>
      </c>
      <c r="Y7" s="46">
        <f>+'3'!N269</f>
        <v>2160</v>
      </c>
      <c r="Z7" s="47">
        <f>+Y7-X7</f>
        <v>0</v>
      </c>
      <c r="AA7" s="47" t="s">
        <v>1377</v>
      </c>
      <c r="AB7" s="47">
        <f>+W7+Y7</f>
        <v>2490</v>
      </c>
      <c r="AC7" s="58">
        <f t="shared" si="5"/>
        <v>2490</v>
      </c>
      <c r="AD7" s="2" t="s">
        <v>1435</v>
      </c>
    </row>
    <row r="8" spans="1:30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78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76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90">
        <v>33.89</v>
      </c>
      <c r="P8" s="79">
        <f t="shared" si="2"/>
        <v>0</v>
      </c>
      <c r="Q8" s="45">
        <v>4</v>
      </c>
      <c r="R8" s="46">
        <f>+'4'!N262</f>
        <v>4260</v>
      </c>
      <c r="S8" s="46">
        <f>+'4'!N267</f>
        <v>1000</v>
      </c>
      <c r="T8" s="46">
        <f>+'4'!N265</f>
        <v>0</v>
      </c>
      <c r="U8" s="46">
        <f>+'4'!N263</f>
        <v>0</v>
      </c>
      <c r="V8" s="46">
        <f>+'4'!N266</f>
        <v>0</v>
      </c>
      <c r="W8" s="46">
        <f>+'4'!N264</f>
        <v>695</v>
      </c>
      <c r="X8" s="46">
        <f t="shared" ref="X8" si="6">+R8-S8-T8-U8-V8-W8</f>
        <v>2565</v>
      </c>
      <c r="Y8" s="46">
        <f>+'4'!N269</f>
        <v>2565</v>
      </c>
      <c r="Z8" s="47">
        <f t="shared" si="3"/>
        <v>0</v>
      </c>
      <c r="AA8" s="47" t="s">
        <v>1378</v>
      </c>
      <c r="AB8" s="47">
        <f t="shared" si="4"/>
        <v>3260</v>
      </c>
      <c r="AC8" s="58">
        <f t="shared" si="5"/>
        <v>3260</v>
      </c>
      <c r="AD8" s="2" t="s">
        <v>1435</v>
      </c>
    </row>
    <row r="9" spans="1:30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78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76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90"/>
      <c r="P9" s="79">
        <f t="shared" si="2"/>
        <v>0</v>
      </c>
      <c r="Q9" s="45">
        <v>5</v>
      </c>
      <c r="R9" s="46">
        <f>+'5'!N262</f>
        <v>6015</v>
      </c>
      <c r="S9" s="46">
        <f>+'5'!N267</f>
        <v>820</v>
      </c>
      <c r="T9" s="46">
        <f>+'5'!N265</f>
        <v>0</v>
      </c>
      <c r="U9" s="46">
        <f>+'5'!N263</f>
        <v>0</v>
      </c>
      <c r="V9" s="46">
        <f>+'5'!N266</f>
        <v>0</v>
      </c>
      <c r="W9" s="46">
        <f>+'5'!N264</f>
        <v>2230</v>
      </c>
      <c r="X9" s="46">
        <f t="shared" ref="X9:X34" si="7">+R9-S9-T9-U9-V9-W9</f>
        <v>2965</v>
      </c>
      <c r="Y9" s="46">
        <f>+'5'!N269</f>
        <v>2965</v>
      </c>
      <c r="Z9" s="47">
        <f t="shared" si="3"/>
        <v>0</v>
      </c>
      <c r="AA9" s="47" t="s">
        <v>1379</v>
      </c>
      <c r="AB9" s="47">
        <f t="shared" si="4"/>
        <v>5195</v>
      </c>
      <c r="AC9" s="58">
        <f t="shared" si="5"/>
        <v>5195</v>
      </c>
      <c r="AD9" s="2" t="s">
        <v>1435</v>
      </c>
    </row>
    <row r="10" spans="1:30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78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76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90"/>
      <c r="P10" s="79">
        <f t="shared" si="2"/>
        <v>0</v>
      </c>
      <c r="Q10" s="45">
        <v>6</v>
      </c>
      <c r="R10" s="46">
        <f>+'6'!N262</f>
        <v>3360</v>
      </c>
      <c r="S10" s="46">
        <f>+'6'!N267</f>
        <v>355</v>
      </c>
      <c r="T10" s="46">
        <f>+'6'!N265</f>
        <v>0</v>
      </c>
      <c r="U10" s="46">
        <f>+'6'!N263</f>
        <v>0</v>
      </c>
      <c r="V10" s="46">
        <f>+'6'!N266</f>
        <v>0</v>
      </c>
      <c r="W10" s="46">
        <f>+'6'!N264</f>
        <v>305</v>
      </c>
      <c r="X10" s="46">
        <f t="shared" si="7"/>
        <v>2700</v>
      </c>
      <c r="Y10" s="46">
        <f>+'6'!N269</f>
        <v>2700</v>
      </c>
      <c r="Z10" s="47">
        <f t="shared" si="3"/>
        <v>0</v>
      </c>
      <c r="AA10" s="47" t="s">
        <v>1380</v>
      </c>
      <c r="AB10" s="47">
        <f t="shared" si="4"/>
        <v>3005</v>
      </c>
      <c r="AC10" s="58">
        <f t="shared" si="5"/>
        <v>3005</v>
      </c>
      <c r="AD10" s="2" t="s">
        <v>1435</v>
      </c>
    </row>
    <row r="11" spans="1:30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60</v>
      </c>
      <c r="G11" s="43">
        <f t="shared" si="0"/>
        <v>60</v>
      </c>
      <c r="H11" s="78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76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3</v>
      </c>
      <c r="J11" s="43">
        <f t="shared" si="1"/>
        <v>-20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77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3850</v>
      </c>
      <c r="N11" s="19"/>
      <c r="O11" s="90">
        <v>16.940000000000001</v>
      </c>
      <c r="P11" s="79">
        <f t="shared" si="2"/>
        <v>1304.3800000000001</v>
      </c>
      <c r="Q11" s="45">
        <v>7</v>
      </c>
      <c r="R11" s="46">
        <f>+'7'!N262</f>
        <v>6495</v>
      </c>
      <c r="S11" s="46">
        <f>+'7'!N267</f>
        <v>1980</v>
      </c>
      <c r="T11" s="46">
        <f>+'7'!N265</f>
        <v>0</v>
      </c>
      <c r="U11" s="46">
        <f>+'7'!N263</f>
        <v>0</v>
      </c>
      <c r="V11" s="46">
        <f>+'7'!N266</f>
        <v>0</v>
      </c>
      <c r="W11" s="46">
        <f>+'7'!N264</f>
        <v>1895</v>
      </c>
      <c r="X11" s="46">
        <f t="shared" si="7"/>
        <v>2620</v>
      </c>
      <c r="Y11" s="46">
        <f>+'7'!N269</f>
        <v>2620</v>
      </c>
      <c r="Z11" s="47">
        <f t="shared" si="3"/>
        <v>0</v>
      </c>
      <c r="AA11" s="99" t="s">
        <v>1381</v>
      </c>
      <c r="AB11" s="47">
        <f t="shared" si="4"/>
        <v>4515</v>
      </c>
      <c r="AC11" s="58">
        <f t="shared" si="5"/>
        <v>4515</v>
      </c>
      <c r="AD11" s="2" t="s">
        <v>1435</v>
      </c>
    </row>
    <row r="12" spans="1:30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78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76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90"/>
      <c r="P12" s="79">
        <f t="shared" si="2"/>
        <v>0</v>
      </c>
      <c r="Q12" s="45">
        <v>8</v>
      </c>
      <c r="R12" s="46">
        <f>+'8'!N262</f>
        <v>6950</v>
      </c>
      <c r="S12" s="46">
        <f>+'8'!N267</f>
        <v>890</v>
      </c>
      <c r="T12" s="46">
        <f>+'8'!N265</f>
        <v>0</v>
      </c>
      <c r="U12" s="46">
        <f>+'8'!N263</f>
        <v>0</v>
      </c>
      <c r="V12" s="46">
        <f>+'8'!N266</f>
        <v>0</v>
      </c>
      <c r="W12" s="46">
        <f>+'8'!N264</f>
        <v>2385</v>
      </c>
      <c r="X12" s="46">
        <f t="shared" si="7"/>
        <v>3675</v>
      </c>
      <c r="Y12" s="46">
        <f>+'8'!N269</f>
        <v>3675</v>
      </c>
      <c r="Z12" s="47">
        <f t="shared" si="3"/>
        <v>0</v>
      </c>
      <c r="AA12" s="99" t="s">
        <v>1382</v>
      </c>
      <c r="AB12" s="47">
        <f t="shared" si="4"/>
        <v>6060</v>
      </c>
      <c r="AC12" s="58">
        <f t="shared" si="5"/>
        <v>6060</v>
      </c>
      <c r="AD12" s="2" t="s">
        <v>1435</v>
      </c>
    </row>
    <row r="13" spans="1:30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78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76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90">
        <v>17.32</v>
      </c>
      <c r="P13" s="79">
        <f t="shared" si="2"/>
        <v>0</v>
      </c>
      <c r="Q13" s="45">
        <v>9</v>
      </c>
      <c r="R13" s="46">
        <f>+'9'!N262</f>
        <v>2150</v>
      </c>
      <c r="S13" s="46">
        <f>+'9'!N267</f>
        <v>95</v>
      </c>
      <c r="T13" s="46">
        <f>+'9'!N265</f>
        <v>0</v>
      </c>
      <c r="U13" s="46">
        <f>+'9'!N263</f>
        <v>0</v>
      </c>
      <c r="V13" s="46">
        <f>+'9'!N266</f>
        <v>18</v>
      </c>
      <c r="W13" s="46">
        <f>+'9'!N264</f>
        <v>1070</v>
      </c>
      <c r="X13" s="46">
        <f>+R13-S13-T13-U13-V13-W13</f>
        <v>967</v>
      </c>
      <c r="Y13" s="46">
        <f>+'9'!N269</f>
        <v>967</v>
      </c>
      <c r="Z13" s="47">
        <f t="shared" si="3"/>
        <v>0</v>
      </c>
      <c r="AA13" s="100" t="s">
        <v>1383</v>
      </c>
      <c r="AB13" s="47">
        <f t="shared" si="4"/>
        <v>2037</v>
      </c>
      <c r="AC13" s="58">
        <f t="shared" si="5"/>
        <v>2037</v>
      </c>
      <c r="AD13" s="2" t="s">
        <v>1435</v>
      </c>
    </row>
    <row r="14" spans="1:30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0</v>
      </c>
      <c r="G14" s="43">
        <f t="shared" si="0"/>
        <v>0</v>
      </c>
      <c r="H14" s="78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76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0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0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0</v>
      </c>
      <c r="N14" s="19"/>
      <c r="O14" s="90">
        <v>21.22</v>
      </c>
      <c r="P14" s="79">
        <f t="shared" si="2"/>
        <v>0</v>
      </c>
      <c r="Q14" s="45">
        <v>10</v>
      </c>
      <c r="R14" s="46">
        <f>+'10'!N262</f>
        <v>3280</v>
      </c>
      <c r="S14" s="46">
        <f>+'10'!N267</f>
        <v>1370</v>
      </c>
      <c r="T14" s="46">
        <f>+'10'!N265</f>
        <v>0</v>
      </c>
      <c r="U14" s="46">
        <f>+'10'!N263</f>
        <v>0</v>
      </c>
      <c r="V14" s="46">
        <f>+'10'!N266</f>
        <v>0</v>
      </c>
      <c r="W14" s="46">
        <f>+'10'!N264</f>
        <v>305</v>
      </c>
      <c r="X14" s="46">
        <f t="shared" si="7"/>
        <v>1605</v>
      </c>
      <c r="Y14" s="46">
        <f>+'10'!N269</f>
        <v>1605</v>
      </c>
      <c r="Z14" s="47">
        <f t="shared" si="3"/>
        <v>0</v>
      </c>
      <c r="AA14" s="47" t="s">
        <v>1377</v>
      </c>
      <c r="AB14" s="47">
        <f t="shared" si="4"/>
        <v>1910</v>
      </c>
      <c r="AC14" s="58">
        <f t="shared" si="5"/>
        <v>1910</v>
      </c>
      <c r="AD14" s="2" t="s">
        <v>1435</v>
      </c>
    </row>
    <row r="15" spans="1:30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78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76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90">
        <v>24.37</v>
      </c>
      <c r="P15" s="79">
        <f t="shared" si="2"/>
        <v>0</v>
      </c>
      <c r="Q15" s="45">
        <v>11</v>
      </c>
      <c r="R15" s="46">
        <f>+'11'!N262</f>
        <v>2958</v>
      </c>
      <c r="S15" s="46">
        <f>+'11'!N267</f>
        <v>698</v>
      </c>
      <c r="T15" s="46">
        <f>+'11'!N265</f>
        <v>0</v>
      </c>
      <c r="U15" s="46">
        <f>+'11'!N263</f>
        <v>0</v>
      </c>
      <c r="V15" s="46">
        <f>+'11'!N266</f>
        <v>0</v>
      </c>
      <c r="W15" s="46">
        <f>+'11'!N264</f>
        <v>340</v>
      </c>
      <c r="X15" s="46">
        <f t="shared" si="7"/>
        <v>1920</v>
      </c>
      <c r="Y15" s="46">
        <f>+'11'!N269</f>
        <v>1920</v>
      </c>
      <c r="Z15" s="47">
        <f t="shared" si="3"/>
        <v>0</v>
      </c>
      <c r="AA15" s="47" t="s">
        <v>1378</v>
      </c>
      <c r="AB15" s="47">
        <f t="shared" si="4"/>
        <v>2260</v>
      </c>
      <c r="AC15" s="58">
        <f t="shared" si="5"/>
        <v>2260</v>
      </c>
      <c r="AD15" s="2" t="s">
        <v>1435</v>
      </c>
    </row>
    <row r="16" spans="1:30" x14ac:dyDescent="0.55000000000000004">
      <c r="A16" s="10">
        <v>12</v>
      </c>
      <c r="B16" s="10"/>
      <c r="C16" s="19" t="s">
        <v>304</v>
      </c>
      <c r="D16" s="10" t="s">
        <v>434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8">+E16+F16</f>
        <v>0</v>
      </c>
      <c r="H16" s="78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76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90"/>
      <c r="P16" s="79">
        <f t="shared" si="2"/>
        <v>0</v>
      </c>
      <c r="Q16" s="45">
        <v>12</v>
      </c>
      <c r="R16" s="46">
        <f>+'12'!N262</f>
        <v>4179</v>
      </c>
      <c r="S16" s="46">
        <f>+'12'!N267</f>
        <v>834</v>
      </c>
      <c r="T16" s="46">
        <f>+'12'!N265</f>
        <v>0</v>
      </c>
      <c r="U16" s="67">
        <f>+'12'!N263</f>
        <v>0</v>
      </c>
      <c r="V16" s="46">
        <f>+'12'!N266</f>
        <v>0</v>
      </c>
      <c r="W16" s="46">
        <f>+'12'!N264</f>
        <v>1435</v>
      </c>
      <c r="X16" s="46">
        <f t="shared" si="7"/>
        <v>1910</v>
      </c>
      <c r="Y16" s="46">
        <f>+'12'!N269</f>
        <v>1910</v>
      </c>
      <c r="Z16" s="47">
        <f t="shared" si="3"/>
        <v>0</v>
      </c>
      <c r="AA16" s="47" t="s">
        <v>1379</v>
      </c>
      <c r="AB16" s="47">
        <f t="shared" si="4"/>
        <v>3345</v>
      </c>
      <c r="AC16" s="58">
        <f t="shared" si="5"/>
        <v>3345</v>
      </c>
      <c r="AD16" s="2" t="s">
        <v>1435</v>
      </c>
    </row>
    <row r="17" spans="1:30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8"/>
        <v>0</v>
      </c>
      <c r="H17" s="78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76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90">
        <v>15.05</v>
      </c>
      <c r="P17" s="79">
        <f t="shared" si="2"/>
        <v>0</v>
      </c>
      <c r="Q17" s="45">
        <v>13</v>
      </c>
      <c r="R17" s="46">
        <f>+'13'!N262</f>
        <v>7462</v>
      </c>
      <c r="S17" s="46">
        <f>+'13'!N267</f>
        <v>3132</v>
      </c>
      <c r="T17" s="46">
        <f>+'13'!N265</f>
        <v>0</v>
      </c>
      <c r="U17" s="67">
        <f>+'13'!N263</f>
        <v>0</v>
      </c>
      <c r="V17" s="46">
        <f>+'13'!N266</f>
        <v>0</v>
      </c>
      <c r="W17" s="46">
        <f>+'13'!N264</f>
        <v>2770</v>
      </c>
      <c r="X17" s="46">
        <f>+R17-S17-T17-U17-V17-W17</f>
        <v>1560</v>
      </c>
      <c r="Y17" s="46">
        <f>+'13'!N269</f>
        <v>1560</v>
      </c>
      <c r="Z17" s="47">
        <f t="shared" si="3"/>
        <v>0</v>
      </c>
      <c r="AA17" s="47" t="s">
        <v>1380</v>
      </c>
      <c r="AB17" s="47">
        <f t="shared" si="4"/>
        <v>4330</v>
      </c>
      <c r="AC17" s="58">
        <f t="shared" si="5"/>
        <v>4330</v>
      </c>
      <c r="AD17" s="2" t="s">
        <v>1435</v>
      </c>
    </row>
    <row r="18" spans="1:30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0</v>
      </c>
      <c r="G18" s="43">
        <f t="shared" ref="G18:G22" si="9">+E18+F18</f>
        <v>0</v>
      </c>
      <c r="H18" s="78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76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ref="J18:J22" si="10">E18+F18-H18-K18-I18</f>
        <v>0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0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0</v>
      </c>
      <c r="N18" s="19"/>
      <c r="O18" s="90">
        <v>18.77</v>
      </c>
      <c r="P18" s="79">
        <f t="shared" si="2"/>
        <v>0</v>
      </c>
      <c r="Q18" s="45">
        <v>14</v>
      </c>
      <c r="R18" s="46">
        <f>+'14'!N262</f>
        <v>6845</v>
      </c>
      <c r="S18" s="46">
        <f>+'14'!N267</f>
        <v>400</v>
      </c>
      <c r="T18" s="46">
        <f>+'14'!N265</f>
        <v>0</v>
      </c>
      <c r="U18" s="67">
        <f>+'14'!N263</f>
        <v>0</v>
      </c>
      <c r="V18" s="46">
        <f>+'14'!N266</f>
        <v>0</v>
      </c>
      <c r="W18" s="46">
        <f>+'14'!N264</f>
        <v>1045</v>
      </c>
      <c r="X18" s="46">
        <f t="shared" si="7"/>
        <v>5400</v>
      </c>
      <c r="Y18" s="46">
        <f>+'14'!N269</f>
        <v>5400</v>
      </c>
      <c r="Z18" s="47">
        <f t="shared" si="3"/>
        <v>0</v>
      </c>
      <c r="AA18" s="99" t="s">
        <v>1381</v>
      </c>
      <c r="AB18" s="100">
        <f t="shared" si="4"/>
        <v>6445</v>
      </c>
      <c r="AC18" s="58">
        <f t="shared" si="5"/>
        <v>6445</v>
      </c>
      <c r="AD18" s="2" t="s">
        <v>1435</v>
      </c>
    </row>
    <row r="19" spans="1:30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9"/>
        <v>0</v>
      </c>
      <c r="H19" s="78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76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0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90">
        <v>19.04</v>
      </c>
      <c r="P19" s="79">
        <f t="shared" si="2"/>
        <v>0</v>
      </c>
      <c r="Q19" s="45">
        <v>15</v>
      </c>
      <c r="R19" s="46">
        <f>+'15'!N262</f>
        <v>5425</v>
      </c>
      <c r="S19" s="46">
        <f>+'15'!N267</f>
        <v>1040</v>
      </c>
      <c r="T19" s="46">
        <f>+'15'!N265</f>
        <v>0</v>
      </c>
      <c r="U19" s="67">
        <f>+'15'!N263</f>
        <v>0</v>
      </c>
      <c r="V19" s="46">
        <f>+'15'!N266</f>
        <v>0</v>
      </c>
      <c r="W19" s="46">
        <f>+'15'!N264</f>
        <v>2940</v>
      </c>
      <c r="X19" s="46">
        <f t="shared" si="7"/>
        <v>1445</v>
      </c>
      <c r="Y19" s="46">
        <f>+'15'!N269</f>
        <v>1445</v>
      </c>
      <c r="Z19" s="47">
        <f t="shared" si="3"/>
        <v>0</v>
      </c>
      <c r="AA19" s="99" t="s">
        <v>1382</v>
      </c>
      <c r="AB19" s="47">
        <f t="shared" si="4"/>
        <v>4385</v>
      </c>
      <c r="AC19" s="58">
        <f t="shared" si="5"/>
        <v>4385</v>
      </c>
      <c r="AD19" s="2" t="s">
        <v>1435</v>
      </c>
    </row>
    <row r="20" spans="1:30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30</v>
      </c>
      <c r="G20" s="43">
        <f t="shared" si="9"/>
        <v>30</v>
      </c>
      <c r="H20" s="78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76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0"/>
        <v>6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24</v>
      </c>
      <c r="L20" s="20">
        <v>65</v>
      </c>
      <c r="M20" s="44">
        <f>+K20*L20</f>
        <v>1560</v>
      </c>
      <c r="N20" s="19"/>
      <c r="O20" s="90">
        <v>22.25</v>
      </c>
      <c r="P20" s="79">
        <f t="shared" si="2"/>
        <v>534</v>
      </c>
      <c r="Q20" s="45">
        <v>16</v>
      </c>
      <c r="R20" s="46">
        <f>+'16'!N262</f>
        <v>2815</v>
      </c>
      <c r="S20" s="46">
        <f>+'16'!N267</f>
        <v>250</v>
      </c>
      <c r="T20" s="46">
        <f>+'16'!N265</f>
        <v>0</v>
      </c>
      <c r="U20" s="67">
        <f>+'16'!N263</f>
        <v>0</v>
      </c>
      <c r="V20" s="46">
        <f>+'16'!N266</f>
        <v>0</v>
      </c>
      <c r="W20" s="46">
        <f>+'16'!N264</f>
        <v>825</v>
      </c>
      <c r="X20" s="46">
        <f t="shared" si="7"/>
        <v>1740</v>
      </c>
      <c r="Y20" s="46">
        <f>+'16'!N269</f>
        <v>1740</v>
      </c>
      <c r="Z20" s="47">
        <f t="shared" si="3"/>
        <v>0</v>
      </c>
      <c r="AA20" s="47" t="s">
        <v>1383</v>
      </c>
      <c r="AB20" s="47">
        <f t="shared" si="4"/>
        <v>2565</v>
      </c>
      <c r="AC20" s="58">
        <f t="shared" si="5"/>
        <v>2565</v>
      </c>
      <c r="AD20" s="2" t="s">
        <v>1435</v>
      </c>
    </row>
    <row r="21" spans="1:30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34</v>
      </c>
      <c r="G21" s="43">
        <f t="shared" si="9"/>
        <v>34</v>
      </c>
      <c r="H21" s="78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76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0"/>
        <v>2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32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2720</v>
      </c>
      <c r="N21" s="19"/>
      <c r="O21" s="90">
        <v>22.85</v>
      </c>
      <c r="P21" s="79">
        <f t="shared" si="2"/>
        <v>731.2</v>
      </c>
      <c r="Q21" s="45">
        <v>17</v>
      </c>
      <c r="R21" s="46">
        <f>+'17'!N262</f>
        <v>1665</v>
      </c>
      <c r="S21" s="46">
        <f>+'17'!N267</f>
        <v>250</v>
      </c>
      <c r="T21" s="46">
        <f>+'17'!N265</f>
        <v>0</v>
      </c>
      <c r="U21" s="67">
        <f>+'17'!N263</f>
        <v>0</v>
      </c>
      <c r="V21" s="46">
        <f>+'17'!N266</f>
        <v>0</v>
      </c>
      <c r="W21" s="46">
        <f>+'17'!N264</f>
        <v>790</v>
      </c>
      <c r="X21" s="46">
        <f t="shared" si="7"/>
        <v>625</v>
      </c>
      <c r="Y21" s="46">
        <f>+'17'!N269</f>
        <v>625</v>
      </c>
      <c r="Z21" s="47">
        <f t="shared" si="3"/>
        <v>0</v>
      </c>
      <c r="AA21" s="47" t="s">
        <v>1377</v>
      </c>
      <c r="AB21" s="47">
        <f t="shared" si="4"/>
        <v>1415</v>
      </c>
      <c r="AC21" s="58">
        <f t="shared" si="5"/>
        <v>1415</v>
      </c>
      <c r="AD21" s="2" t="s">
        <v>1435</v>
      </c>
    </row>
    <row r="22" spans="1:30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240</v>
      </c>
      <c r="G22" s="43">
        <f t="shared" si="9"/>
        <v>240</v>
      </c>
      <c r="H22" s="78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76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0"/>
        <v>49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191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19100</v>
      </c>
      <c r="N22" s="19"/>
      <c r="O22" s="90">
        <v>26.6</v>
      </c>
      <c r="P22" s="79">
        <f t="shared" si="2"/>
        <v>5080.6000000000004</v>
      </c>
      <c r="Q22" s="45">
        <v>18</v>
      </c>
      <c r="R22" s="46">
        <f>+'18'!N262</f>
        <v>2920</v>
      </c>
      <c r="S22" s="46">
        <f>+'18'!N267</f>
        <v>650</v>
      </c>
      <c r="T22" s="46">
        <f>+'18'!N265</f>
        <v>0</v>
      </c>
      <c r="U22" s="67">
        <f>+'18'!N263</f>
        <v>0</v>
      </c>
      <c r="V22" s="46">
        <f>+'18'!N266</f>
        <v>0</v>
      </c>
      <c r="W22" s="46">
        <f>+'18'!N264</f>
        <v>1275</v>
      </c>
      <c r="X22" s="46">
        <f t="shared" si="7"/>
        <v>995</v>
      </c>
      <c r="Y22" s="46">
        <f>+'18'!N269</f>
        <v>995</v>
      </c>
      <c r="Z22" s="47">
        <f t="shared" si="3"/>
        <v>0</v>
      </c>
      <c r="AA22" s="47" t="s">
        <v>1378</v>
      </c>
      <c r="AB22" s="47">
        <f t="shared" si="4"/>
        <v>2270</v>
      </c>
      <c r="AC22" s="58">
        <f t="shared" si="5"/>
        <v>2270</v>
      </c>
      <c r="AD22" s="2" t="s">
        <v>1435</v>
      </c>
    </row>
    <row r="23" spans="1:30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78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76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90">
        <v>42.24</v>
      </c>
      <c r="P23" s="79">
        <f t="shared" si="2"/>
        <v>0</v>
      </c>
      <c r="Q23" s="45">
        <v>19</v>
      </c>
      <c r="R23" s="46">
        <f>+'19'!N262</f>
        <v>4750</v>
      </c>
      <c r="S23" s="46">
        <f>+'19'!N267</f>
        <v>705</v>
      </c>
      <c r="T23" s="46">
        <f>+'19'!N265</f>
        <v>0</v>
      </c>
      <c r="U23" s="67">
        <f>+'19'!N263</f>
        <v>0</v>
      </c>
      <c r="V23" s="46">
        <f>+'19'!N266</f>
        <v>0</v>
      </c>
      <c r="W23" s="46">
        <f>+'19'!N264</f>
        <v>1275</v>
      </c>
      <c r="X23" s="46">
        <f t="shared" si="7"/>
        <v>2770</v>
      </c>
      <c r="Y23" s="46">
        <f>+'19'!N269</f>
        <v>2770</v>
      </c>
      <c r="Z23" s="47">
        <f t="shared" si="3"/>
        <v>0</v>
      </c>
      <c r="AA23" s="47" t="s">
        <v>1379</v>
      </c>
      <c r="AB23" s="47">
        <f t="shared" si="4"/>
        <v>4045</v>
      </c>
      <c r="AC23" s="58">
        <f t="shared" si="5"/>
        <v>4045</v>
      </c>
      <c r="AD23" s="2" t="s">
        <v>1435</v>
      </c>
    </row>
    <row r="24" spans="1:30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70</v>
      </c>
      <c r="G24" s="43">
        <f t="shared" si="0"/>
        <v>70</v>
      </c>
      <c r="H24" s="78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76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-12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82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8200</v>
      </c>
      <c r="N24" s="19"/>
      <c r="O24" s="90">
        <v>40.51</v>
      </c>
      <c r="P24" s="79">
        <f t="shared" si="2"/>
        <v>3321.8199999999997</v>
      </c>
      <c r="Q24" s="45">
        <v>20</v>
      </c>
      <c r="R24" s="46">
        <f>+'20'!N262</f>
        <v>2115</v>
      </c>
      <c r="S24" s="46">
        <f>+'20'!N267</f>
        <v>0</v>
      </c>
      <c r="T24" s="46">
        <f>+'20'!N265</f>
        <v>0</v>
      </c>
      <c r="U24" s="67">
        <f>+'20'!N263</f>
        <v>0</v>
      </c>
      <c r="V24" s="46">
        <f>+'20'!N266</f>
        <v>0</v>
      </c>
      <c r="W24" s="46">
        <f>+'20'!N264</f>
        <v>720</v>
      </c>
      <c r="X24" s="46">
        <f t="shared" si="7"/>
        <v>1395</v>
      </c>
      <c r="Y24" s="46">
        <f>+'20'!N269</f>
        <v>1395</v>
      </c>
      <c r="Z24" s="47">
        <f t="shared" si="3"/>
        <v>0</v>
      </c>
      <c r="AA24" s="47" t="s">
        <v>1380</v>
      </c>
      <c r="AB24" s="47">
        <f t="shared" si="4"/>
        <v>2115</v>
      </c>
      <c r="AC24" s="58">
        <f t="shared" si="5"/>
        <v>2115</v>
      </c>
      <c r="AD24" s="2" t="s">
        <v>1435</v>
      </c>
    </row>
    <row r="25" spans="1:30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78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76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90">
        <v>39.770000000000003</v>
      </c>
      <c r="P25" s="79">
        <f t="shared" si="2"/>
        <v>0</v>
      </c>
      <c r="Q25" s="45">
        <v>21</v>
      </c>
      <c r="R25" s="46">
        <f>+'21'!N262</f>
        <v>3080</v>
      </c>
      <c r="S25" s="46">
        <f>+'21'!N267</f>
        <v>590</v>
      </c>
      <c r="T25" s="46">
        <f>+'21'!N265</f>
        <v>0</v>
      </c>
      <c r="U25" s="67">
        <f>+'21'!N263</f>
        <v>0</v>
      </c>
      <c r="V25" s="46">
        <f>+'21'!N266</f>
        <v>0</v>
      </c>
      <c r="W25" s="46">
        <f>+'21'!N264</f>
        <v>720</v>
      </c>
      <c r="X25" s="46">
        <f t="shared" si="7"/>
        <v>1770</v>
      </c>
      <c r="Y25" s="46">
        <f>+'21'!N269</f>
        <v>1770</v>
      </c>
      <c r="Z25" s="47">
        <f t="shared" si="3"/>
        <v>0</v>
      </c>
      <c r="AA25" s="99" t="s">
        <v>1381</v>
      </c>
      <c r="AB25" s="47">
        <f t="shared" si="4"/>
        <v>2490</v>
      </c>
      <c r="AC25" s="58">
        <f t="shared" si="5"/>
        <v>2490</v>
      </c>
      <c r="AD25" s="2" t="s">
        <v>1435</v>
      </c>
    </row>
    <row r="26" spans="1:30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0</v>
      </c>
      <c r="G26" s="43">
        <f t="shared" ref="G26:G28" si="11">+E26+F26</f>
        <v>0</v>
      </c>
      <c r="H26" s="78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76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0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0</v>
      </c>
      <c r="N26" s="19"/>
      <c r="O26" s="90">
        <v>35.39</v>
      </c>
      <c r="P26" s="79">
        <f t="shared" si="2"/>
        <v>0</v>
      </c>
      <c r="Q26" s="45">
        <v>22</v>
      </c>
      <c r="R26" s="46">
        <f>+'22'!N262</f>
        <v>4240</v>
      </c>
      <c r="S26" s="46">
        <f>+'22'!N267</f>
        <v>470</v>
      </c>
      <c r="T26" s="46">
        <f>+'22'!N265</f>
        <v>0</v>
      </c>
      <c r="U26" s="67">
        <f>+'22'!N263</f>
        <v>0</v>
      </c>
      <c r="V26" s="46">
        <f>+'22'!N266</f>
        <v>0</v>
      </c>
      <c r="W26" s="46">
        <f>+'22'!N264</f>
        <v>1710</v>
      </c>
      <c r="X26" s="46">
        <f t="shared" si="7"/>
        <v>2060</v>
      </c>
      <c r="Y26" s="46">
        <f>+'22'!N269</f>
        <v>2060</v>
      </c>
      <c r="Z26" s="47">
        <f t="shared" si="3"/>
        <v>0</v>
      </c>
      <c r="AA26" s="99" t="s">
        <v>1382</v>
      </c>
      <c r="AB26" s="47">
        <f t="shared" si="4"/>
        <v>3770</v>
      </c>
      <c r="AC26" s="58">
        <f t="shared" si="5"/>
        <v>3770</v>
      </c>
      <c r="AD26" s="2" t="s">
        <v>1435</v>
      </c>
    </row>
    <row r="27" spans="1:30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11"/>
        <v>0</v>
      </c>
      <c r="H27" s="78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76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90">
        <v>31.62</v>
      </c>
      <c r="P27" s="79">
        <f t="shared" si="2"/>
        <v>0</v>
      </c>
      <c r="Q27" s="45">
        <v>23</v>
      </c>
      <c r="R27" s="46">
        <f>+'23'!N262</f>
        <v>3085</v>
      </c>
      <c r="S27" s="46">
        <f>+'23'!N267</f>
        <v>910</v>
      </c>
      <c r="T27" s="46">
        <f>+'23'!N265</f>
        <v>0</v>
      </c>
      <c r="U27" s="67">
        <f>+'23'!N263</f>
        <v>0</v>
      </c>
      <c r="V27" s="46">
        <f>+'23'!N266</f>
        <v>0</v>
      </c>
      <c r="W27" s="46">
        <f>+'23'!N264</f>
        <v>670</v>
      </c>
      <c r="X27" s="46">
        <f>+R27-S27-T27-U27-V27-W27</f>
        <v>1505</v>
      </c>
      <c r="Y27" s="46">
        <f>+'23'!N269</f>
        <v>1505</v>
      </c>
      <c r="Z27" s="47">
        <f>+Y27-X27</f>
        <v>0</v>
      </c>
      <c r="AA27" s="47" t="s">
        <v>1383</v>
      </c>
      <c r="AB27" s="47">
        <f t="shared" si="4"/>
        <v>2175</v>
      </c>
      <c r="AC27" s="58">
        <f t="shared" si="5"/>
        <v>2175</v>
      </c>
      <c r="AD27" s="2" t="s">
        <v>1435</v>
      </c>
    </row>
    <row r="28" spans="1:30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90</v>
      </c>
      <c r="G28" s="43">
        <f t="shared" si="11"/>
        <v>90</v>
      </c>
      <c r="H28" s="78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76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70" si="12">E28+F28-H28-K28-I28</f>
        <v>8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82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8200</v>
      </c>
      <c r="N28" s="19"/>
      <c r="O28" s="90">
        <v>31.97</v>
      </c>
      <c r="P28" s="79">
        <f t="shared" si="2"/>
        <v>2621.54</v>
      </c>
      <c r="Q28" s="45">
        <v>24</v>
      </c>
      <c r="R28" s="46">
        <f>+'24'!N262</f>
        <v>1720</v>
      </c>
      <c r="S28" s="46">
        <f>+'24'!N267</f>
        <v>370</v>
      </c>
      <c r="T28" s="46">
        <f>+'24'!N265</f>
        <v>0</v>
      </c>
      <c r="U28" s="67">
        <f>+'24'!N263</f>
        <v>0</v>
      </c>
      <c r="V28" s="46">
        <f>+'24'!N266</f>
        <v>0</v>
      </c>
      <c r="W28" s="46">
        <f>+'24'!N264</f>
        <v>265</v>
      </c>
      <c r="X28" s="46">
        <f t="shared" si="7"/>
        <v>1085</v>
      </c>
      <c r="Y28" s="46">
        <f>+'24'!N269</f>
        <v>1085</v>
      </c>
      <c r="Z28" s="47">
        <f t="shared" si="3"/>
        <v>0</v>
      </c>
      <c r="AA28" s="47" t="s">
        <v>1377</v>
      </c>
      <c r="AB28" s="47">
        <f t="shared" si="4"/>
        <v>1350</v>
      </c>
      <c r="AC28" s="58">
        <f t="shared" si="5"/>
        <v>1350</v>
      </c>
      <c r="AD28" s="2" t="s">
        <v>1435</v>
      </c>
    </row>
    <row r="29" spans="1:30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78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76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12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90">
        <v>21.27</v>
      </c>
      <c r="P29" s="79">
        <f t="shared" si="2"/>
        <v>0</v>
      </c>
      <c r="Q29" s="45">
        <v>25</v>
      </c>
      <c r="R29" s="46">
        <f>+'25'!N262</f>
        <v>3580</v>
      </c>
      <c r="S29" s="46">
        <f>+'25'!N267</f>
        <v>1080</v>
      </c>
      <c r="T29" s="46">
        <f>+'25'!N265</f>
        <v>0</v>
      </c>
      <c r="U29" s="67">
        <f>+'25'!N263</f>
        <v>0</v>
      </c>
      <c r="V29" s="46">
        <f>+'25'!N266</f>
        <v>0</v>
      </c>
      <c r="W29" s="46">
        <f>+'25'!N264</f>
        <v>1150</v>
      </c>
      <c r="X29" s="46">
        <f t="shared" si="7"/>
        <v>1350</v>
      </c>
      <c r="Y29" s="46">
        <f>+'25'!N269</f>
        <v>1350</v>
      </c>
      <c r="Z29" s="47">
        <f t="shared" si="3"/>
        <v>0</v>
      </c>
      <c r="AA29" s="47" t="s">
        <v>1378</v>
      </c>
      <c r="AB29" s="47">
        <f t="shared" si="4"/>
        <v>2500</v>
      </c>
      <c r="AC29" s="58">
        <f t="shared" si="5"/>
        <v>2500</v>
      </c>
      <c r="AD29" s="2" t="s">
        <v>1435</v>
      </c>
    </row>
    <row r="30" spans="1:30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78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76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12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90">
        <v>34.26</v>
      </c>
      <c r="P30" s="79">
        <f t="shared" si="2"/>
        <v>0</v>
      </c>
      <c r="Q30" s="45">
        <v>26</v>
      </c>
      <c r="R30" s="46">
        <f>+'26'!N262</f>
        <v>10395</v>
      </c>
      <c r="S30" s="46">
        <f>+'26'!N267</f>
        <v>1375</v>
      </c>
      <c r="T30" s="46">
        <f>+'26'!N265</f>
        <v>0</v>
      </c>
      <c r="U30" s="67">
        <f>+'26'!N263</f>
        <v>0</v>
      </c>
      <c r="V30" s="46">
        <f>+'26'!N266</f>
        <v>0</v>
      </c>
      <c r="W30" s="46">
        <f>+'26'!N264</f>
        <v>3640</v>
      </c>
      <c r="X30" s="46">
        <f t="shared" si="7"/>
        <v>5380</v>
      </c>
      <c r="Y30" s="46">
        <f>+'26'!N269</f>
        <v>5380</v>
      </c>
      <c r="Z30" s="47">
        <f t="shared" si="3"/>
        <v>0</v>
      </c>
      <c r="AA30" s="47" t="s">
        <v>1379</v>
      </c>
      <c r="AB30" s="47">
        <f t="shared" si="4"/>
        <v>9020</v>
      </c>
      <c r="AC30" s="58">
        <f t="shared" si="5"/>
        <v>9020</v>
      </c>
      <c r="AD30" s="2" t="s">
        <v>1435</v>
      </c>
    </row>
    <row r="31" spans="1:30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210</v>
      </c>
      <c r="G31" s="43">
        <f t="shared" si="0"/>
        <v>210</v>
      </c>
      <c r="H31" s="78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1</v>
      </c>
      <c r="I31" s="76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12"/>
        <v>56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153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15300</v>
      </c>
      <c r="N31" s="19"/>
      <c r="O31" s="90">
        <v>38.46</v>
      </c>
      <c r="P31" s="79">
        <f t="shared" si="2"/>
        <v>5884.38</v>
      </c>
      <c r="Q31" s="45">
        <v>27</v>
      </c>
      <c r="R31" s="46">
        <f>+'27'!N262</f>
        <v>10990</v>
      </c>
      <c r="S31" s="46">
        <f>+'27'!N267</f>
        <v>1795</v>
      </c>
      <c r="T31" s="46">
        <f>+'27'!N265</f>
        <v>0</v>
      </c>
      <c r="U31" s="67">
        <f>+'27'!N263</f>
        <v>0</v>
      </c>
      <c r="V31" s="46">
        <f>+'27'!N266</f>
        <v>0</v>
      </c>
      <c r="W31" s="46">
        <f>+'27'!N264</f>
        <v>3890</v>
      </c>
      <c r="X31" s="46">
        <f t="shared" si="7"/>
        <v>5305</v>
      </c>
      <c r="Y31" s="46">
        <f>+'27'!N269</f>
        <v>5305</v>
      </c>
      <c r="Z31" s="47">
        <f t="shared" si="3"/>
        <v>0</v>
      </c>
      <c r="AA31" s="47" t="s">
        <v>1380</v>
      </c>
      <c r="AB31" s="47">
        <f t="shared" si="4"/>
        <v>9195</v>
      </c>
      <c r="AC31" s="58">
        <f t="shared" si="5"/>
        <v>9195</v>
      </c>
      <c r="AD31" s="2" t="s">
        <v>1435</v>
      </c>
    </row>
    <row r="32" spans="1:30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70</v>
      </c>
      <c r="G32" s="43">
        <f t="shared" si="0"/>
        <v>70</v>
      </c>
      <c r="H32" s="78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2</v>
      </c>
      <c r="I32" s="76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12"/>
        <v>12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56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7280</v>
      </c>
      <c r="N32" s="19"/>
      <c r="O32" s="90">
        <v>46.37</v>
      </c>
      <c r="P32" s="79">
        <f t="shared" si="2"/>
        <v>2596.7199999999998</v>
      </c>
      <c r="Q32" s="45">
        <v>28</v>
      </c>
      <c r="R32" s="46">
        <f>+'28'!N262</f>
        <v>26565</v>
      </c>
      <c r="S32" s="46">
        <f>+'28'!N267</f>
        <v>4105</v>
      </c>
      <c r="T32" s="46">
        <f>+'28'!N265</f>
        <v>0</v>
      </c>
      <c r="U32" s="67">
        <f>+'28'!N263</f>
        <v>0</v>
      </c>
      <c r="V32" s="46">
        <f>+'28'!N266</f>
        <v>18</v>
      </c>
      <c r="W32" s="46">
        <f>+'28'!N264</f>
        <v>5345</v>
      </c>
      <c r="X32" s="46">
        <f t="shared" si="7"/>
        <v>17097</v>
      </c>
      <c r="Y32" s="46">
        <f>+'28'!N269</f>
        <v>17097</v>
      </c>
      <c r="Z32" s="47">
        <f t="shared" si="3"/>
        <v>0</v>
      </c>
      <c r="AA32" s="99" t="s">
        <v>1381</v>
      </c>
      <c r="AB32" s="47">
        <f t="shared" si="4"/>
        <v>22442</v>
      </c>
      <c r="AC32" s="58">
        <f t="shared" si="5"/>
        <v>22442</v>
      </c>
      <c r="AD32" s="2" t="s">
        <v>1435</v>
      </c>
    </row>
    <row r="33" spans="1:30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70</v>
      </c>
      <c r="G33" s="43">
        <f t="shared" si="0"/>
        <v>70</v>
      </c>
      <c r="H33" s="78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3</v>
      </c>
      <c r="I33" s="76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12"/>
        <v>2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65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8450</v>
      </c>
      <c r="N33" s="19"/>
      <c r="O33" s="90">
        <v>38.9</v>
      </c>
      <c r="P33" s="79">
        <f t="shared" si="2"/>
        <v>2528.5</v>
      </c>
      <c r="Q33" s="45">
        <v>29</v>
      </c>
      <c r="R33" s="46">
        <f>+'29'!N262</f>
        <v>22840</v>
      </c>
      <c r="S33" s="46">
        <f>+'29'!N267</f>
        <v>2097</v>
      </c>
      <c r="T33" s="46">
        <f>+'28'!N265</f>
        <v>0</v>
      </c>
      <c r="U33" s="67">
        <f>+'29'!N263</f>
        <v>0</v>
      </c>
      <c r="V33" s="46">
        <f>+'29'!N266</f>
        <v>0</v>
      </c>
      <c r="W33" s="46">
        <f>+'29'!N264</f>
        <v>6790</v>
      </c>
      <c r="X33" s="46">
        <f t="shared" ref="X33" si="13">+R33-S33-T33-U33-V33-W33</f>
        <v>13953</v>
      </c>
      <c r="Y33" s="46">
        <f>+'29'!N269</f>
        <v>13953</v>
      </c>
      <c r="Z33" s="47">
        <f t="shared" ref="Z33" si="14">+Y33-X33</f>
        <v>0</v>
      </c>
      <c r="AA33" s="99" t="s">
        <v>1382</v>
      </c>
      <c r="AB33" s="47">
        <f t="shared" si="4"/>
        <v>20743</v>
      </c>
      <c r="AC33" s="58">
        <f t="shared" si="5"/>
        <v>20743</v>
      </c>
      <c r="AD33" s="2" t="s">
        <v>1435</v>
      </c>
    </row>
    <row r="34" spans="1:30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78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76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12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90">
        <v>38.07</v>
      </c>
      <c r="P34" s="79">
        <f t="shared" si="2"/>
        <v>0</v>
      </c>
      <c r="Q34" s="45">
        <v>30</v>
      </c>
      <c r="R34" s="46">
        <f>+'30'!N262</f>
        <v>17258</v>
      </c>
      <c r="S34" s="46">
        <f>+'30'!N267</f>
        <v>1713</v>
      </c>
      <c r="T34" s="46">
        <f>+'30'!N265</f>
        <v>0</v>
      </c>
      <c r="U34" s="67">
        <f>+'30'!N263</f>
        <v>0</v>
      </c>
      <c r="V34" s="46">
        <f>+'30'!N266</f>
        <v>0</v>
      </c>
      <c r="W34" s="46">
        <f>+'30'!N264</f>
        <v>6480</v>
      </c>
      <c r="X34" s="46">
        <f t="shared" si="7"/>
        <v>9065</v>
      </c>
      <c r="Y34" s="46">
        <f>+'30'!N269</f>
        <v>9065</v>
      </c>
      <c r="Z34" s="47">
        <f t="shared" si="3"/>
        <v>0</v>
      </c>
      <c r="AA34" s="47" t="s">
        <v>1383</v>
      </c>
      <c r="AB34" s="47">
        <f t="shared" si="4"/>
        <v>15545</v>
      </c>
      <c r="AC34" s="58">
        <f t="shared" si="5"/>
        <v>15545</v>
      </c>
      <c r="AD34" s="2" t="s">
        <v>1435</v>
      </c>
    </row>
    <row r="35" spans="1:30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25</v>
      </c>
      <c r="G35" s="43">
        <f t="shared" si="0"/>
        <v>25</v>
      </c>
      <c r="H35" s="78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2</v>
      </c>
      <c r="I35" s="76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12"/>
        <v>-2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25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3250</v>
      </c>
      <c r="N35" s="19"/>
      <c r="O35" s="90">
        <v>40.799999999999997</v>
      </c>
      <c r="P35" s="79">
        <f t="shared" si="2"/>
        <v>1019.9999999999999</v>
      </c>
      <c r="Q35" s="45">
        <v>31</v>
      </c>
      <c r="R35" s="46">
        <f>+'31.'!N262</f>
        <v>21610</v>
      </c>
      <c r="S35" s="46">
        <f>+'31.'!N267</f>
        <v>2700</v>
      </c>
      <c r="T35" s="46">
        <f>+'31'!N231</f>
        <v>0</v>
      </c>
      <c r="U35" s="67">
        <f>+'31'!N229</f>
        <v>0</v>
      </c>
      <c r="V35" s="46">
        <f>+'31'!N232</f>
        <v>0</v>
      </c>
      <c r="W35" s="46">
        <f>+'31.'!N264</f>
        <v>7085</v>
      </c>
      <c r="X35" s="46">
        <f>+R35-S35-T35-U35-V35-W35</f>
        <v>11825</v>
      </c>
      <c r="Y35" s="46">
        <f>+'31.'!N269</f>
        <v>11825</v>
      </c>
      <c r="Z35" s="47">
        <f t="shared" si="3"/>
        <v>0</v>
      </c>
      <c r="AA35" s="47" t="s">
        <v>1377</v>
      </c>
      <c r="AB35" s="47">
        <f t="shared" si="4"/>
        <v>18910</v>
      </c>
      <c r="AC35" s="58">
        <f t="shared" si="5"/>
        <v>18910</v>
      </c>
      <c r="AD35" s="2" t="s">
        <v>1435</v>
      </c>
    </row>
    <row r="36" spans="1:30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78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76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12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90"/>
      <c r="P36" s="79">
        <f t="shared" si="2"/>
        <v>0</v>
      </c>
      <c r="Q36" s="45"/>
      <c r="R36" s="48">
        <f t="shared" ref="R36:AA36" si="15">SUM(R5:R35)</f>
        <v>214177</v>
      </c>
      <c r="S36" s="48">
        <f t="shared" si="15"/>
        <v>35304</v>
      </c>
      <c r="T36" s="48">
        <f t="shared" si="15"/>
        <v>0</v>
      </c>
      <c r="U36" s="48">
        <f t="shared" si="15"/>
        <v>0</v>
      </c>
      <c r="V36" s="48">
        <f t="shared" si="15"/>
        <v>36</v>
      </c>
      <c r="W36" s="48">
        <f t="shared" si="15"/>
        <v>64145</v>
      </c>
      <c r="X36" s="48">
        <f t="shared" si="15"/>
        <v>114692</v>
      </c>
      <c r="Y36" s="48">
        <f t="shared" si="15"/>
        <v>114692</v>
      </c>
      <c r="Z36" s="48">
        <f t="shared" si="15"/>
        <v>0</v>
      </c>
      <c r="AA36" s="48">
        <f t="shared" si="15"/>
        <v>0</v>
      </c>
      <c r="AB36" s="48">
        <f>SUM(AB5:AB35)</f>
        <v>178837</v>
      </c>
      <c r="AC36" s="5"/>
    </row>
    <row r="37" spans="1:30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78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76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12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90"/>
      <c r="P37" s="79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</row>
    <row r="38" spans="1:30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0</v>
      </c>
      <c r="G38" s="43">
        <f>+E38+F38</f>
        <v>0</v>
      </c>
      <c r="H38" s="78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76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>E38+F38-H38-K38-I38</f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0</v>
      </c>
      <c r="L38" s="20">
        <v>35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0</v>
      </c>
      <c r="N38" s="19"/>
      <c r="O38" s="121">
        <v>30.43</v>
      </c>
      <c r="P38" s="79">
        <f>+K38*O38</f>
        <v>0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</row>
    <row r="39" spans="1:30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60</v>
      </c>
      <c r="G39" s="43">
        <f t="shared" si="0"/>
        <v>60</v>
      </c>
      <c r="H39" s="78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3</v>
      </c>
      <c r="I39" s="76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12"/>
        <v>-25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82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4100</v>
      </c>
      <c r="N39" s="19"/>
      <c r="O39" s="90">
        <v>27.84</v>
      </c>
      <c r="P39" s="79">
        <f t="shared" si="2"/>
        <v>2282.88</v>
      </c>
      <c r="Q39" s="5"/>
      <c r="R39" s="165" t="s">
        <v>1434</v>
      </c>
      <c r="S39" s="5" t="s">
        <v>1372</v>
      </c>
      <c r="T39" s="97" t="s">
        <v>1373</v>
      </c>
      <c r="U39" s="5"/>
      <c r="V39" s="5"/>
      <c r="W39" s="5"/>
      <c r="X39" s="5"/>
      <c r="Y39" s="5"/>
      <c r="Z39" s="5"/>
      <c r="AA39" s="5"/>
      <c r="AB39" s="5"/>
      <c r="AC39" s="5"/>
    </row>
    <row r="40" spans="1:30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40</v>
      </c>
      <c r="G40" s="43">
        <f t="shared" si="0"/>
        <v>40</v>
      </c>
      <c r="H40" s="78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3</v>
      </c>
      <c r="I40" s="76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12"/>
        <v>-10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47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2350</v>
      </c>
      <c r="N40" s="19"/>
      <c r="O40" s="90">
        <v>27.12</v>
      </c>
      <c r="P40" s="79">
        <f t="shared" si="2"/>
        <v>1274.6400000000001</v>
      </c>
      <c r="Q40" s="5"/>
      <c r="R40" s="165"/>
      <c r="S40" s="5"/>
      <c r="T40" s="97" t="s">
        <v>1389</v>
      </c>
      <c r="U40" s="5"/>
      <c r="V40" s="5"/>
      <c r="W40" s="5"/>
      <c r="X40" s="5"/>
      <c r="Y40" s="5"/>
      <c r="Z40" s="5"/>
      <c r="AA40" s="5"/>
      <c r="AB40" s="5"/>
      <c r="AC40" s="5"/>
    </row>
    <row r="41" spans="1:30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40</v>
      </c>
      <c r="G41" s="43">
        <f t="shared" si="0"/>
        <v>40</v>
      </c>
      <c r="H41" s="78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4</v>
      </c>
      <c r="I41" s="76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12"/>
        <v>-10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46</v>
      </c>
      <c r="L41" s="20">
        <v>50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2300</v>
      </c>
      <c r="N41" s="19"/>
      <c r="O41" s="90">
        <v>15.42</v>
      </c>
      <c r="P41" s="79">
        <f t="shared" si="2"/>
        <v>709.32</v>
      </c>
      <c r="Q41" s="5"/>
      <c r="R41" s="5"/>
      <c r="S41" s="5"/>
      <c r="T41" s="97" t="s">
        <v>1374</v>
      </c>
      <c r="U41" s="5"/>
      <c r="V41" s="5"/>
      <c r="W41" s="98"/>
      <c r="X41" s="5"/>
      <c r="Y41" s="5"/>
      <c r="Z41" s="5"/>
      <c r="AA41" s="5"/>
      <c r="AB41" s="5"/>
      <c r="AC41" s="5"/>
    </row>
    <row r="42" spans="1:30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>+E42+F42</f>
        <v>0</v>
      </c>
      <c r="H42" s="78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76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12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90">
        <v>15.55</v>
      </c>
      <c r="P42" s="79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</row>
    <row r="43" spans="1:30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78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76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12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90">
        <v>15.31</v>
      </c>
      <c r="P43" s="79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</row>
    <row r="44" spans="1:30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78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76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12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25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90">
        <v>15.31</v>
      </c>
      <c r="P44" s="79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</row>
    <row r="45" spans="1:30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0</v>
      </c>
      <c r="G45" s="43">
        <f t="shared" si="0"/>
        <v>0</v>
      </c>
      <c r="H45" s="78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76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12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0</v>
      </c>
      <c r="L45" s="20">
        <v>35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0</v>
      </c>
      <c r="N45" s="19"/>
      <c r="O45" s="90"/>
      <c r="P45" s="79">
        <f t="shared" si="2"/>
        <v>0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</row>
    <row r="46" spans="1:30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20</v>
      </c>
      <c r="G46" s="43">
        <f t="shared" si="0"/>
        <v>20</v>
      </c>
      <c r="H46" s="78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2</v>
      </c>
      <c r="I46" s="76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12"/>
        <v>-2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20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1000</v>
      </c>
      <c r="N46" s="19"/>
      <c r="O46" s="90">
        <v>19.05</v>
      </c>
      <c r="P46" s="79">
        <f t="shared" si="2"/>
        <v>381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</row>
    <row r="47" spans="1:30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6</v>
      </c>
      <c r="G47" s="43">
        <f>+E47+F47</f>
        <v>6</v>
      </c>
      <c r="H47" s="78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4</v>
      </c>
      <c r="I47" s="76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12"/>
        <v>-7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9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450</v>
      </c>
      <c r="N47" s="19"/>
      <c r="O47" s="90">
        <v>19.21</v>
      </c>
      <c r="P47" s="79">
        <f t="shared" si="2"/>
        <v>172.89000000000001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</row>
    <row r="48" spans="1:30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30</v>
      </c>
      <c r="G48" s="43">
        <f>+E48+F48</f>
        <v>30</v>
      </c>
      <c r="H48" s="78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2</v>
      </c>
      <c r="I48" s="76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12"/>
        <v>8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20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1000</v>
      </c>
      <c r="N48" s="19"/>
      <c r="O48" s="90">
        <v>18.88</v>
      </c>
      <c r="P48" s="79">
        <f t="shared" si="2"/>
        <v>377.59999999999997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</row>
    <row r="49" spans="1:28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15</v>
      </c>
      <c r="G49" s="43">
        <f>+E49+F49</f>
        <v>15</v>
      </c>
      <c r="H49" s="78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4</v>
      </c>
      <c r="I49" s="76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12"/>
        <v>-6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17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850</v>
      </c>
      <c r="N49" s="19"/>
      <c r="O49" s="90">
        <v>20.43</v>
      </c>
      <c r="P49" s="79">
        <f t="shared" si="2"/>
        <v>347.31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</row>
    <row r="50" spans="1:28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15</v>
      </c>
      <c r="G50" s="43">
        <f t="shared" si="0"/>
        <v>15</v>
      </c>
      <c r="H50" s="78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2</v>
      </c>
      <c r="I50" s="76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12"/>
        <v>-1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14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700</v>
      </c>
      <c r="N50" s="19"/>
      <c r="O50" s="90">
        <v>21.81</v>
      </c>
      <c r="P50" s="79">
        <f t="shared" si="2"/>
        <v>305.33999999999997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</row>
    <row r="51" spans="1:28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78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76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12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90">
        <v>14.65</v>
      </c>
      <c r="P51" s="79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</row>
    <row r="52" spans="1:28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0</v>
      </c>
      <c r="G52" s="43">
        <f t="shared" si="0"/>
        <v>0</v>
      </c>
      <c r="H52" s="78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76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12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0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0</v>
      </c>
      <c r="N52" s="19"/>
      <c r="O52" s="90">
        <v>18.36</v>
      </c>
      <c r="P52" s="79">
        <f t="shared" si="2"/>
        <v>0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</row>
    <row r="53" spans="1:28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40</v>
      </c>
      <c r="G53" s="43">
        <f t="shared" si="0"/>
        <v>40</v>
      </c>
      <c r="H53" s="78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76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12"/>
        <v>10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30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1500</v>
      </c>
      <c r="N53" s="19"/>
      <c r="O53" s="90">
        <v>17.53</v>
      </c>
      <c r="P53" s="79">
        <f t="shared" si="2"/>
        <v>525.90000000000009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</row>
    <row r="54" spans="1:28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0</v>
      </c>
      <c r="G54" s="43">
        <f t="shared" si="0"/>
        <v>0</v>
      </c>
      <c r="H54" s="78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76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12"/>
        <v>0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0</v>
      </c>
      <c r="L54" s="20">
        <v>50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0</v>
      </c>
      <c r="N54" s="19"/>
      <c r="O54" s="90">
        <v>14.38</v>
      </c>
      <c r="P54" s="79">
        <f t="shared" si="2"/>
        <v>0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</row>
    <row r="55" spans="1:28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53</v>
      </c>
      <c r="G55" s="43">
        <f t="shared" si="0"/>
        <v>53</v>
      </c>
      <c r="H55" s="78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76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12"/>
        <v>9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44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5280</v>
      </c>
      <c r="N55" s="19"/>
      <c r="O55" s="90">
        <v>29.34</v>
      </c>
      <c r="P55" s="79">
        <f t="shared" si="2"/>
        <v>1290.96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</row>
    <row r="56" spans="1:28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11</v>
      </c>
      <c r="G56" s="43">
        <f t="shared" si="0"/>
        <v>11</v>
      </c>
      <c r="H56" s="78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1</v>
      </c>
      <c r="I56" s="76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12"/>
        <v>-1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11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1320</v>
      </c>
      <c r="N56" s="19"/>
      <c r="O56" s="90">
        <v>33.409999999999997</v>
      </c>
      <c r="P56" s="79">
        <f t="shared" si="2"/>
        <v>367.51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</row>
    <row r="57" spans="1:28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76</v>
      </c>
      <c r="G57" s="43">
        <f t="shared" si="0"/>
        <v>76</v>
      </c>
      <c r="H57" s="78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76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12"/>
        <v>22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54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6480</v>
      </c>
      <c r="N57" s="19"/>
      <c r="O57" s="90">
        <v>31.46</v>
      </c>
      <c r="P57" s="79">
        <f t="shared" si="2"/>
        <v>1698.8400000000001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</row>
    <row r="58" spans="1:28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30</v>
      </c>
      <c r="G58" s="43">
        <f t="shared" si="0"/>
        <v>30</v>
      </c>
      <c r="H58" s="78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76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12"/>
        <v>-1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31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3720</v>
      </c>
      <c r="N58" s="19"/>
      <c r="O58" s="90">
        <v>34.56</v>
      </c>
      <c r="P58" s="79">
        <f t="shared" si="2"/>
        <v>1071.3600000000001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</row>
    <row r="59" spans="1:28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10</v>
      </c>
      <c r="G59" s="43">
        <f t="shared" si="0"/>
        <v>10</v>
      </c>
      <c r="H59" s="78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76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12"/>
        <v>-8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18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2160</v>
      </c>
      <c r="N59" s="19"/>
      <c r="O59" s="90">
        <v>32.96</v>
      </c>
      <c r="P59" s="79">
        <f t="shared" si="2"/>
        <v>593.28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</row>
    <row r="60" spans="1:28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78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76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12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90">
        <v>27.25</v>
      </c>
      <c r="P60" s="79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</row>
    <row r="61" spans="1:28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0</v>
      </c>
      <c r="G61" s="43">
        <f t="shared" si="0"/>
        <v>0</v>
      </c>
      <c r="H61" s="78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76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12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0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0</v>
      </c>
      <c r="N61" s="19"/>
      <c r="O61" s="90">
        <v>24.82</v>
      </c>
      <c r="P61" s="79">
        <f t="shared" si="2"/>
        <v>0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</row>
    <row r="62" spans="1:28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65</v>
      </c>
      <c r="G62" s="43">
        <f t="shared" si="0"/>
        <v>65</v>
      </c>
      <c r="H62" s="78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1</v>
      </c>
      <c r="I62" s="76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12"/>
        <v>2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62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7440</v>
      </c>
      <c r="N62" s="19"/>
      <c r="O62" s="90">
        <v>29.82</v>
      </c>
      <c r="P62" s="79">
        <f t="shared" si="2"/>
        <v>1848.84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</row>
    <row r="63" spans="1:28" ht="24.75" customHeight="1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0</v>
      </c>
      <c r="G63" s="43">
        <f t="shared" si="0"/>
        <v>0</v>
      </c>
      <c r="H63" s="78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76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12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0</v>
      </c>
      <c r="L63" s="20">
        <v>120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0</v>
      </c>
      <c r="N63" s="19"/>
      <c r="O63" s="90">
        <v>27.72</v>
      </c>
      <c r="P63" s="79">
        <f t="shared" si="2"/>
        <v>0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</row>
    <row r="64" spans="1:28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78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76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12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90">
        <v>23.69</v>
      </c>
      <c r="P64" s="79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</row>
    <row r="65" spans="1:28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10</v>
      </c>
      <c r="G65" s="43">
        <f t="shared" si="0"/>
        <v>10</v>
      </c>
      <c r="H65" s="78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76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12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10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500</v>
      </c>
      <c r="N65" s="19"/>
      <c r="O65" s="90">
        <v>22.49</v>
      </c>
      <c r="P65" s="79">
        <f t="shared" si="2"/>
        <v>224.89999999999998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</row>
    <row r="66" spans="1:28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10</v>
      </c>
      <c r="G66" s="43">
        <f t="shared" si="0"/>
        <v>10</v>
      </c>
      <c r="H66" s="78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76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12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10</v>
      </c>
      <c r="L66" s="20">
        <v>50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500</v>
      </c>
      <c r="N66" s="19"/>
      <c r="O66" s="90">
        <v>23.12</v>
      </c>
      <c r="P66" s="79">
        <f t="shared" si="2"/>
        <v>231.20000000000002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</row>
    <row r="67" spans="1:28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78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76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12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70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90"/>
      <c r="P67" s="79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</row>
    <row r="68" spans="1:28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78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76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12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80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90"/>
      <c r="P68" s="79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</row>
    <row r="69" spans="1:28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78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76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12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90">
        <v>67.790000000000006</v>
      </c>
      <c r="P69" s="79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</row>
    <row r="70" spans="1:28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78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76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si="12"/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90">
        <v>68.37</v>
      </c>
      <c r="P70" s="79">
        <f t="shared" si="2"/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</row>
    <row r="71" spans="1:28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78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76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ref="J71:J152" si="16">E71+F71-H71-K71-I71</f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150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90">
        <v>67.17</v>
      </c>
      <c r="P71" s="79">
        <f t="shared" ref="P71:P152" si="17">+K71*O71</f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</row>
    <row r="72" spans="1:28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13</v>
      </c>
      <c r="G72" s="43">
        <f t="shared" si="0"/>
        <v>13</v>
      </c>
      <c r="H72" s="78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1</v>
      </c>
      <c r="I72" s="76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6"/>
        <v>1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11</v>
      </c>
      <c r="L72" s="20">
        <v>50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550</v>
      </c>
      <c r="N72" s="19"/>
      <c r="O72" s="90"/>
      <c r="P72" s="79">
        <f t="shared" si="17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</row>
    <row r="73" spans="1:28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0</v>
      </c>
      <c r="G73" s="43">
        <f t="shared" si="0"/>
        <v>0</v>
      </c>
      <c r="H73" s="78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76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6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0</v>
      </c>
      <c r="L73" s="20">
        <v>120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0</v>
      </c>
      <c r="N73" s="19"/>
      <c r="O73" s="90">
        <v>15.4</v>
      </c>
      <c r="P73" s="79">
        <f t="shared" si="17"/>
        <v>0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  <c r="AB73" s="5"/>
    </row>
    <row r="74" spans="1:28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16</v>
      </c>
      <c r="G74" s="43">
        <f t="shared" si="0"/>
        <v>16</v>
      </c>
      <c r="H74" s="78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76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6"/>
        <v>1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15</v>
      </c>
      <c r="L74" s="20">
        <v>50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750</v>
      </c>
      <c r="N74" s="19"/>
      <c r="O74" s="90">
        <v>17.09</v>
      </c>
      <c r="P74" s="79">
        <f t="shared" si="17"/>
        <v>256.35000000000002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</row>
    <row r="75" spans="1:28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0</v>
      </c>
      <c r="G75" s="43">
        <f t="shared" si="0"/>
        <v>0</v>
      </c>
      <c r="H75" s="78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76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6"/>
        <v>0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0</v>
      </c>
      <c r="L75" s="20">
        <v>120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0</v>
      </c>
      <c r="N75" s="19"/>
      <c r="O75" s="90">
        <v>22.51</v>
      </c>
      <c r="P75" s="79">
        <f t="shared" si="17"/>
        <v>0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</row>
    <row r="76" spans="1:2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46">
        <f>+'20'!J82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>+E76+F76</f>
        <v>0</v>
      </c>
      <c r="H76" s="78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76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>E76+F76-H76-K76-I76</f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39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90"/>
      <c r="P76" s="79">
        <f>+K76*O76</f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</row>
    <row r="77" spans="1:28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75</v>
      </c>
      <c r="G77" s="43">
        <f t="shared" si="0"/>
        <v>75</v>
      </c>
      <c r="H77" s="78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1</v>
      </c>
      <c r="I77" s="76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6"/>
        <v>5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69</v>
      </c>
      <c r="L77" s="20">
        <v>50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3450</v>
      </c>
      <c r="N77" s="19"/>
      <c r="O77" s="90">
        <v>25.15</v>
      </c>
      <c r="P77" s="79">
        <f t="shared" si="17"/>
        <v>1735.35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</row>
    <row r="78" spans="1:28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0</v>
      </c>
      <c r="G78" s="43">
        <f t="shared" si="0"/>
        <v>0</v>
      </c>
      <c r="H78" s="78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76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6"/>
        <v>-1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1</v>
      </c>
      <c r="L78" s="20">
        <v>45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35</v>
      </c>
      <c r="N78" s="19"/>
      <c r="O78" s="90"/>
      <c r="P78" s="79">
        <f t="shared" si="17"/>
        <v>0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</row>
    <row r="79" spans="1:28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80</v>
      </c>
      <c r="G79" s="43">
        <f t="shared" si="0"/>
        <v>80</v>
      </c>
      <c r="H79" s="78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76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0</v>
      </c>
      <c r="J79" s="43">
        <f t="shared" si="16"/>
        <v>21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59</v>
      </c>
      <c r="L79" s="20">
        <v>35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2065</v>
      </c>
      <c r="N79" s="19"/>
      <c r="O79" s="90">
        <v>30.84</v>
      </c>
      <c r="P79" s="79">
        <f t="shared" si="17"/>
        <v>1819.56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</row>
    <row r="80" spans="1:28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78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76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6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55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90">
        <v>14.35</v>
      </c>
      <c r="P80" s="79">
        <f t="shared" si="17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</row>
    <row r="81" spans="1:28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78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76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6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55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90">
        <v>11.58</v>
      </c>
      <c r="P81" s="79">
        <f t="shared" si="17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</row>
    <row r="82" spans="1:2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>+E82+F82</f>
        <v>0</v>
      </c>
      <c r="H82" s="78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76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>E82+F82-H82-K82-I82</f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55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90">
        <v>18.95</v>
      </c>
      <c r="P82" s="79">
        <f>+K82*O82</f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</row>
    <row r="83" spans="1:28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13</v>
      </c>
      <c r="G83" s="43">
        <f t="shared" si="0"/>
        <v>13</v>
      </c>
      <c r="H83" s="78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76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6"/>
        <v>-4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17</v>
      </c>
      <c r="L83" s="20">
        <v>50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850</v>
      </c>
      <c r="N83" s="19"/>
      <c r="O83" s="90">
        <v>18.14</v>
      </c>
      <c r="P83" s="79">
        <f t="shared" si="17"/>
        <v>308.38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</row>
    <row r="84" spans="1:28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12</v>
      </c>
      <c r="G84" s="43">
        <f t="shared" si="0"/>
        <v>12</v>
      </c>
      <c r="H84" s="78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76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6"/>
        <v>-2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14</v>
      </c>
      <c r="L84" s="20">
        <v>50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700</v>
      </c>
      <c r="N84" s="19"/>
      <c r="O84" s="90">
        <v>12.94</v>
      </c>
      <c r="P84" s="79">
        <f t="shared" si="17"/>
        <v>181.16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</row>
    <row r="85" spans="1:28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0"/>
        <v>0</v>
      </c>
      <c r="H85" s="78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76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6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35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90"/>
      <c r="P85" s="79">
        <f t="shared" si="17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</row>
    <row r="86" spans="1:28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6" s="43">
        <f t="shared" ref="G86:G87" si="18">+E86+F86</f>
        <v>0</v>
      </c>
      <c r="H86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ref="J86:J87" si="19">E86+F86-H86-K86-I86</f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0</v>
      </c>
      <c r="N86" s="19"/>
      <c r="O86" s="121"/>
      <c r="P86" s="79">
        <f>+K86*O86</f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</row>
    <row r="87" spans="1:28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46">
        <f>+ยกมา!J86</f>
        <v>0</v>
      </c>
      <c r="F87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0</v>
      </c>
      <c r="G87" s="43">
        <f t="shared" si="18"/>
        <v>0</v>
      </c>
      <c r="H87" s="78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7" s="76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7" s="43">
        <f t="shared" si="19"/>
        <v>0</v>
      </c>
      <c r="K87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0</v>
      </c>
      <c r="L87" s="20">
        <v>45</v>
      </c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90"/>
      <c r="P87" s="79">
        <f t="shared" ref="P87" si="20">+K87*O87</f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</row>
    <row r="88" spans="1:28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46">
        <f>+ยกมา!J87</f>
        <v>0</v>
      </c>
      <c r="F88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8" s="43">
        <f t="shared" ref="G88" si="21">+E88+F88</f>
        <v>0</v>
      </c>
      <c r="H88" s="78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8" s="76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8" s="43">
        <f t="shared" ref="J88" si="22">E88+F88-H88-K88-I88</f>
        <v>0</v>
      </c>
      <c r="K88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8" s="20">
        <v>49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2009</v>
      </c>
      <c r="N88" s="19"/>
      <c r="O88" s="90"/>
      <c r="P88" s="79">
        <f t="shared" ref="P88" si="23">+K88*O88</f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</row>
    <row r="89" spans="1:28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>+E89+F89</f>
        <v>0</v>
      </c>
      <c r="H89" s="78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76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>E89+F89-H89-K89-I89</f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35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121"/>
      <c r="P89" s="79">
        <f>+K89*O89</f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</row>
    <row r="90" spans="1:28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>+E90+F90</f>
        <v>0</v>
      </c>
      <c r="H90" s="78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76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>E90+F90-H90-K90-I90</f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121"/>
      <c r="P90" s="79">
        <f>+K90*O90</f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</row>
    <row r="91" spans="1:28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ref="G91:G169" si="24">+E91+F91</f>
        <v>0</v>
      </c>
      <c r="H91" s="78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76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6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45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90">
        <v>30.25</v>
      </c>
      <c r="P91" s="79">
        <f t="shared" si="17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</row>
    <row r="92" spans="1:28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24"/>
        <v>0</v>
      </c>
      <c r="H92" s="78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76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6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45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90">
        <v>18.28</v>
      </c>
      <c r="P92" s="79">
        <f t="shared" si="17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</row>
    <row r="93" spans="1:28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24"/>
        <v>0</v>
      </c>
      <c r="H93" s="78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76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6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90">
        <v>18.63</v>
      </c>
      <c r="P93" s="79">
        <f t="shared" si="17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</row>
    <row r="94" spans="1:28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>+E94+F94</f>
        <v>0</v>
      </c>
      <c r="H94" s="78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76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6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/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90"/>
      <c r="P94" s="79">
        <f t="shared" si="17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</row>
    <row r="95" spans="1:28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24"/>
        <v>0</v>
      </c>
      <c r="H95" s="78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76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6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120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90"/>
      <c r="P95" s="79">
        <f t="shared" si="17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</row>
    <row r="96" spans="1:28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24"/>
        <v>0</v>
      </c>
      <c r="H96" s="78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76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6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45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90"/>
      <c r="P96" s="79">
        <f t="shared" si="17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</row>
    <row r="97" spans="1:28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24"/>
        <v>0</v>
      </c>
      <c r="H97" s="78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76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6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35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90">
        <v>18.09</v>
      </c>
      <c r="P97" s="79">
        <f t="shared" si="17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</row>
    <row r="98" spans="1:28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0</v>
      </c>
      <c r="G98" s="43">
        <f t="shared" si="24"/>
        <v>0</v>
      </c>
      <c r="H98" s="78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76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6"/>
        <v>0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0</v>
      </c>
      <c r="L98" s="20">
        <v>35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0</v>
      </c>
      <c r="N98" s="19"/>
      <c r="O98" s="90">
        <v>15.4</v>
      </c>
      <c r="P98" s="79">
        <f t="shared" si="17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</row>
    <row r="99" spans="1:28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30</v>
      </c>
      <c r="G99" s="43">
        <f t="shared" ref="G99:G105" si="25">+E99+F99</f>
        <v>30</v>
      </c>
      <c r="H99" s="78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76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ref="J99:J105" si="26">E99+F99-H99-K99-I99</f>
        <v>-10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40</v>
      </c>
      <c r="L99" s="20">
        <v>35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1640</v>
      </c>
      <c r="N99" s="19"/>
      <c r="O99" s="121">
        <v>20.350000000000001</v>
      </c>
      <c r="P99" s="79">
        <f t="shared" ref="P99:P105" si="27">+K99*O99</f>
        <v>814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</row>
    <row r="100" spans="1:28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25"/>
        <v>0</v>
      </c>
      <c r="H100" s="78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76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26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35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121"/>
      <c r="P100" s="79">
        <f t="shared" si="27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</row>
    <row r="101" spans="1:28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0</v>
      </c>
      <c r="G101" s="43">
        <f t="shared" si="25"/>
        <v>0</v>
      </c>
      <c r="H101" s="78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76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26"/>
        <v>0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0</v>
      </c>
      <c r="L101" s="20">
        <v>35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0</v>
      </c>
      <c r="N101" s="19"/>
      <c r="O101" s="121"/>
      <c r="P101" s="79">
        <f t="shared" si="27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</row>
    <row r="102" spans="1:28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46">
        <f>+ยกมา!J103</f>
        <v>0</v>
      </c>
      <c r="F102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2" s="43">
        <f t="shared" si="25"/>
        <v>0</v>
      </c>
      <c r="H102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2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2" s="43">
        <f t="shared" si="26"/>
        <v>0</v>
      </c>
      <c r="K102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2" s="20">
        <v>49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0</v>
      </c>
      <c r="N102" s="19"/>
      <c r="O102" s="121"/>
      <c r="P102" s="79">
        <f t="shared" si="27"/>
        <v>0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</row>
    <row r="103" spans="1:2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25"/>
        <v>0</v>
      </c>
      <c r="H103" s="78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76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26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139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90"/>
      <c r="P103" s="79">
        <f t="shared" si="27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</row>
    <row r="104" spans="1:2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25"/>
        <v>0</v>
      </c>
      <c r="H104" s="78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76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26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89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90"/>
      <c r="P104" s="79">
        <f t="shared" si="27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</row>
    <row r="105" spans="1:2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46">
        <f>+'20'!J256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25"/>
        <v>0</v>
      </c>
      <c r="H105" s="78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76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26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72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90"/>
      <c r="P105" s="79">
        <f t="shared" si="27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</row>
    <row r="106" spans="1:28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24"/>
        <v>0</v>
      </c>
      <c r="H106" s="78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76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6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35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90">
        <v>10.98</v>
      </c>
      <c r="P106" s="79">
        <f t="shared" si="17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</row>
    <row r="107" spans="1:28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24"/>
        <v>0</v>
      </c>
      <c r="H107" s="78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76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6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35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90"/>
      <c r="P107" s="79">
        <f t="shared" si="17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</row>
    <row r="108" spans="1:28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24"/>
        <v>0</v>
      </c>
      <c r="H108" s="78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76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6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100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90"/>
      <c r="P108" s="79">
        <f t="shared" si="17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</row>
    <row r="109" spans="1:28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24"/>
        <v>0</v>
      </c>
      <c r="H109" s="78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76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6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250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90"/>
      <c r="P109" s="79">
        <f t="shared" si="17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</row>
    <row r="110" spans="1:28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24"/>
        <v>0</v>
      </c>
      <c r="H110" s="78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76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6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120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90"/>
      <c r="P110" s="79">
        <f t="shared" si="17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</row>
    <row r="111" spans="1:28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24"/>
        <v>0</v>
      </c>
      <c r="H111" s="78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76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6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250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90"/>
      <c r="P111" s="79">
        <f t="shared" si="17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</row>
    <row r="112" spans="1:28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10</v>
      </c>
      <c r="G112" s="43">
        <f>+E112+F112</f>
        <v>10</v>
      </c>
      <c r="H112" s="78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76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6"/>
        <v>-7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17</v>
      </c>
      <c r="L112" s="20">
        <v>100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1700</v>
      </c>
      <c r="N112" s="19"/>
      <c r="O112" s="90">
        <v>30.3</v>
      </c>
      <c r="P112" s="79">
        <f t="shared" si="17"/>
        <v>515.1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</row>
    <row r="113" spans="1:28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10</v>
      </c>
      <c r="G113" s="43">
        <f t="shared" si="24"/>
        <v>10</v>
      </c>
      <c r="H113" s="78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76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6"/>
        <v>7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3</v>
      </c>
      <c r="L113" s="20">
        <v>55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165</v>
      </c>
      <c r="N113" s="19"/>
      <c r="O113" s="90">
        <v>20.58</v>
      </c>
      <c r="P113" s="79">
        <f t="shared" si="17"/>
        <v>61.739999999999995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</row>
    <row r="114" spans="1:28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24"/>
        <v>0</v>
      </c>
      <c r="H114" s="78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76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6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200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90">
        <v>185</v>
      </c>
      <c r="P114" s="79">
        <f t="shared" si="17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</row>
    <row r="115" spans="1:28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20</v>
      </c>
      <c r="G115" s="43">
        <f t="shared" si="24"/>
        <v>20</v>
      </c>
      <c r="H115" s="78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76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6"/>
        <v>-4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24</v>
      </c>
      <c r="L115" s="20">
        <v>60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1440</v>
      </c>
      <c r="N115" s="19"/>
      <c r="O115" s="90">
        <v>23.61</v>
      </c>
      <c r="P115" s="79">
        <f t="shared" si="17"/>
        <v>566.64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</row>
    <row r="116" spans="1:28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0</v>
      </c>
      <c r="G116" s="43">
        <f t="shared" si="24"/>
        <v>0</v>
      </c>
      <c r="H116" s="78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76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6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0</v>
      </c>
      <c r="L116" s="20">
        <v>100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0</v>
      </c>
      <c r="N116" s="19"/>
      <c r="O116" s="90">
        <v>13.03</v>
      </c>
      <c r="P116" s="79">
        <f t="shared" si="17"/>
        <v>0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</row>
    <row r="117" spans="1:28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24"/>
        <v>0</v>
      </c>
      <c r="H117" s="78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4</v>
      </c>
      <c r="I117" s="76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6"/>
        <v>-5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1</v>
      </c>
      <c r="L117" s="20">
        <v>55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55</v>
      </c>
      <c r="N117" s="19"/>
      <c r="O117" s="90">
        <v>11.91</v>
      </c>
      <c r="P117" s="79">
        <f t="shared" si="17"/>
        <v>11.91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</row>
    <row r="118" spans="1:28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0</v>
      </c>
      <c r="G118" s="43">
        <f t="shared" si="24"/>
        <v>0</v>
      </c>
      <c r="H118" s="78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76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6"/>
        <v>0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0</v>
      </c>
      <c r="L118" s="20">
        <v>40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0</v>
      </c>
      <c r="N118" s="19"/>
      <c r="O118" s="90">
        <v>30</v>
      </c>
      <c r="P118" s="79">
        <f t="shared" si="17"/>
        <v>0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</row>
    <row r="119" spans="1:28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24"/>
        <v>0</v>
      </c>
      <c r="H119" s="78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76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6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40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90">
        <v>30</v>
      </c>
      <c r="P119" s="79">
        <f t="shared" si="17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</row>
    <row r="120" spans="1:28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24"/>
        <v>0</v>
      </c>
      <c r="H120" s="78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76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6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40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90">
        <v>30</v>
      </c>
      <c r="P120" s="79">
        <f t="shared" si="17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</row>
    <row r="121" spans="1:28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24"/>
        <v>0</v>
      </c>
      <c r="H121" s="78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76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6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40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90">
        <v>30</v>
      </c>
      <c r="P121" s="79">
        <f t="shared" si="17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</row>
    <row r="122" spans="1:28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24"/>
        <v>0</v>
      </c>
      <c r="H122" s="78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76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6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55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90">
        <v>30</v>
      </c>
      <c r="P122" s="79">
        <f t="shared" si="17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</row>
    <row r="123" spans="1:28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24"/>
        <v>0</v>
      </c>
      <c r="H123" s="78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76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6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60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90">
        <v>30</v>
      </c>
      <c r="P123" s="79">
        <f t="shared" si="17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</row>
    <row r="124" spans="1:28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>+E124+F124</f>
        <v>0</v>
      </c>
      <c r="H124" s="78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76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>E124+F124-H124-K124-I124</f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40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121">
        <v>20.5</v>
      </c>
      <c r="P124" s="79">
        <f>+K124*O124</f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</row>
    <row r="125" spans="1:28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 t="shared" si="24"/>
        <v>0</v>
      </c>
      <c r="H125" s="78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76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6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50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90">
        <v>33</v>
      </c>
      <c r="P125" s="79">
        <f t="shared" si="17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</row>
    <row r="126" spans="1:28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24"/>
        <v>0</v>
      </c>
      <c r="H126" s="78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76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6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90">
        <v>68</v>
      </c>
      <c r="P126" s="79">
        <f t="shared" si="17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</row>
    <row r="127" spans="1:28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24"/>
        <v>0</v>
      </c>
      <c r="H127" s="78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76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6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39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90">
        <v>13.67</v>
      </c>
      <c r="P127" s="79">
        <f t="shared" si="17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</row>
    <row r="128" spans="1:28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24"/>
        <v>0</v>
      </c>
      <c r="H128" s="78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76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6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35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90">
        <v>11.48</v>
      </c>
      <c r="P128" s="79">
        <f t="shared" si="17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</row>
    <row r="129" spans="1:28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24"/>
        <v>0</v>
      </c>
      <c r="H129" s="78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76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6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25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90">
        <v>5.86</v>
      </c>
      <c r="P129" s="79">
        <f t="shared" si="17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</row>
    <row r="130" spans="1:28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24"/>
        <v>0</v>
      </c>
      <c r="H130" s="78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76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6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40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90">
        <v>11.12</v>
      </c>
      <c r="P130" s="79">
        <f t="shared" si="17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</row>
    <row r="131" spans="1:28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24"/>
        <v>0</v>
      </c>
      <c r="H131" s="78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76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6"/>
        <v>-5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5</v>
      </c>
      <c r="L131" s="20">
        <v>50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300</v>
      </c>
      <c r="N131" s="19"/>
      <c r="O131" s="90">
        <v>9.91</v>
      </c>
      <c r="P131" s="79">
        <f t="shared" si="17"/>
        <v>49.55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</row>
    <row r="132" spans="1:28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20</v>
      </c>
      <c r="G132" s="43">
        <f t="shared" si="24"/>
        <v>20</v>
      </c>
      <c r="H132" s="78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76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6"/>
        <v>11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9</v>
      </c>
      <c r="L132" s="20">
        <v>60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540</v>
      </c>
      <c r="N132" s="19"/>
      <c r="O132" s="90">
        <v>16.690000000000001</v>
      </c>
      <c r="P132" s="79">
        <f t="shared" si="17"/>
        <v>150.21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</row>
    <row r="133" spans="1:28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75</v>
      </c>
      <c r="G133" s="43">
        <f t="shared" si="24"/>
        <v>75</v>
      </c>
      <c r="H133" s="78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2</v>
      </c>
      <c r="I133" s="76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6"/>
        <v>6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67</v>
      </c>
      <c r="L133" s="20">
        <v>50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3350</v>
      </c>
      <c r="N133" s="19"/>
      <c r="O133" s="90">
        <v>24.21</v>
      </c>
      <c r="P133" s="79">
        <f t="shared" si="17"/>
        <v>1622.0700000000002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</row>
    <row r="134" spans="1:28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24"/>
        <v>0</v>
      </c>
      <c r="H134" s="78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76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si="16"/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35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121"/>
      <c r="P134" s="79">
        <f t="shared" si="17"/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</row>
    <row r="135" spans="1:28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0</v>
      </c>
      <c r="G135" s="43">
        <f t="shared" si="24"/>
        <v>0</v>
      </c>
      <c r="H135" s="78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76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6"/>
        <v>0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0</v>
      </c>
      <c r="L135" s="20">
        <v>35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0</v>
      </c>
      <c r="N135" s="19"/>
      <c r="O135" s="121"/>
      <c r="P135" s="79">
        <f t="shared" si="17"/>
        <v>0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</row>
    <row r="136" spans="1:28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0</v>
      </c>
      <c r="G136" s="43">
        <f t="shared" si="24"/>
        <v>0</v>
      </c>
      <c r="H136" s="78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76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6"/>
        <v>0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0</v>
      </c>
      <c r="L136" s="20">
        <v>35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0</v>
      </c>
      <c r="N136" s="19"/>
      <c r="O136" s="121"/>
      <c r="P136" s="79">
        <f t="shared" si="17"/>
        <v>0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</row>
    <row r="137" spans="1:28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>+E137+F137</f>
        <v>0</v>
      </c>
      <c r="H137" s="78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76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>E137+F137-H137-K137-I137</f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35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121"/>
      <c r="P137" s="79">
        <f>+K137*O137</f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</row>
    <row r="138" spans="1:28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 t="shared" si="24"/>
        <v>0</v>
      </c>
      <c r="H138" s="78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76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6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90">
        <v>22.91</v>
      </c>
      <c r="P138" s="79">
        <f t="shared" si="17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</row>
    <row r="139" spans="1:28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 t="shared" si="24"/>
        <v>0</v>
      </c>
      <c r="H139" s="78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76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6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35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90">
        <v>3.8</v>
      </c>
      <c r="P139" s="79">
        <f t="shared" si="17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</row>
    <row r="140" spans="1:28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24"/>
        <v>0</v>
      </c>
      <c r="H140" s="78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76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6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10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90">
        <v>2.2200000000000002</v>
      </c>
      <c r="P140" s="79">
        <f t="shared" si="17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</row>
    <row r="141" spans="1:28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24"/>
        <v>0</v>
      </c>
      <c r="H141" s="78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76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6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10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90">
        <v>2.2200000000000002</v>
      </c>
      <c r="P141" s="79">
        <f t="shared" si="17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</row>
    <row r="142" spans="1:28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24"/>
        <v>0</v>
      </c>
      <c r="H142" s="78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76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6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10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90">
        <v>2.17</v>
      </c>
      <c r="P142" s="79">
        <f t="shared" si="17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</row>
    <row r="143" spans="1:28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24"/>
        <v>0</v>
      </c>
      <c r="H143" s="78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76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6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10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90">
        <v>2.35</v>
      </c>
      <c r="P143" s="79">
        <f t="shared" si="17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</row>
    <row r="144" spans="1:28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>+E144+F144</f>
        <v>0</v>
      </c>
      <c r="H144" s="78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76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6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10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90">
        <v>2.12</v>
      </c>
      <c r="P144" s="79">
        <f t="shared" si="17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</row>
    <row r="145" spans="1:28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24"/>
        <v>0</v>
      </c>
      <c r="H145" s="78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76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6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10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90">
        <v>2.17</v>
      </c>
      <c r="P145" s="79">
        <f t="shared" si="17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</row>
    <row r="146" spans="1:28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24"/>
        <v>0</v>
      </c>
      <c r="H146" s="78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76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6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10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90">
        <v>2.17</v>
      </c>
      <c r="P146" s="79">
        <f t="shared" si="17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</row>
    <row r="147" spans="1:28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24"/>
        <v>0</v>
      </c>
      <c r="H147" s="78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76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6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10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90">
        <v>2.2200000000000002</v>
      </c>
      <c r="P147" s="79">
        <f t="shared" si="17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</row>
    <row r="148" spans="1:28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24"/>
        <v>0</v>
      </c>
      <c r="H148" s="78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76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6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40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90"/>
      <c r="P148" s="79">
        <f t="shared" si="17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</row>
    <row r="149" spans="1:28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24"/>
        <v>0</v>
      </c>
      <c r="H149" s="78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76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6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50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90">
        <v>10.48</v>
      </c>
      <c r="P149" s="79">
        <f t="shared" si="17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</row>
    <row r="150" spans="1:28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24"/>
        <v>0</v>
      </c>
      <c r="H150" s="78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76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6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55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90">
        <v>15.28</v>
      </c>
      <c r="P150" s="79">
        <f t="shared" si="17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</row>
    <row r="151" spans="1:28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si="24"/>
        <v>0</v>
      </c>
      <c r="H151" s="78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76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6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55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90">
        <v>15.28</v>
      </c>
      <c r="P151" s="79">
        <f t="shared" si="17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</row>
    <row r="152" spans="1:28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24"/>
        <v>0</v>
      </c>
      <c r="H152" s="78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76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6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55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90">
        <v>10.55</v>
      </c>
      <c r="P152" s="79">
        <f t="shared" si="17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</row>
    <row r="153" spans="1:28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24"/>
        <v>0</v>
      </c>
      <c r="H153" s="78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76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ref="J153:J225" si="28">E153+F153-H153-K153-I153</f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30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90">
        <v>18.5</v>
      </c>
      <c r="P153" s="79">
        <f t="shared" ref="P153:P224" si="29">+K153*O153</f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</row>
    <row r="154" spans="1:28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0</v>
      </c>
      <c r="G154" s="43">
        <f t="shared" si="24"/>
        <v>0</v>
      </c>
      <c r="H154" s="78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76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28"/>
        <v>0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0</v>
      </c>
      <c r="L154" s="20">
        <v>25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0</v>
      </c>
      <c r="N154" s="19"/>
      <c r="O154" s="90">
        <v>16.16</v>
      </c>
      <c r="P154" s="79">
        <f t="shared" si="29"/>
        <v>0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</row>
    <row r="155" spans="1:28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24"/>
        <v>0</v>
      </c>
      <c r="H155" s="78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76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28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25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90">
        <v>18.63</v>
      </c>
      <c r="P155" s="79">
        <f t="shared" si="29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</row>
    <row r="156" spans="1:28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24"/>
        <v>0</v>
      </c>
      <c r="H156" s="78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76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28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90">
        <v>11.39</v>
      </c>
      <c r="P156" s="79">
        <f t="shared" si="29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</row>
    <row r="157" spans="1:28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>+E157+F157</f>
        <v>0</v>
      </c>
      <c r="H157" s="78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76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28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50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90">
        <v>15.6</v>
      </c>
      <c r="P157" s="79">
        <f t="shared" si="29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</row>
    <row r="158" spans="1:28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>+E158+F158</f>
        <v>0</v>
      </c>
      <c r="H158" s="78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76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28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65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90">
        <v>23.53</v>
      </c>
      <c r="P158" s="79">
        <f t="shared" si="29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</row>
    <row r="159" spans="1:28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24"/>
        <v>0</v>
      </c>
      <c r="H159" s="78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76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28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50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90"/>
      <c r="P159" s="79">
        <f t="shared" si="29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</row>
    <row r="160" spans="1:28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24"/>
        <v>0</v>
      </c>
      <c r="H160" s="78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76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28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90"/>
      <c r="P160" s="79">
        <f t="shared" si="29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</row>
    <row r="161" spans="1:28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24"/>
        <v>0</v>
      </c>
      <c r="H161" s="78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76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28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60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90"/>
      <c r="P161" s="79">
        <f t="shared" si="29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</row>
    <row r="162" spans="1:28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24"/>
        <v>0</v>
      </c>
      <c r="H162" s="78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76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28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60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90"/>
      <c r="P162" s="79">
        <f t="shared" si="29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</row>
    <row r="163" spans="1:28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24"/>
        <v>0</v>
      </c>
      <c r="H163" s="78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76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28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25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90"/>
      <c r="P163" s="79">
        <f t="shared" si="29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</row>
    <row r="164" spans="1:28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24"/>
        <v>0</v>
      </c>
      <c r="H164" s="78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76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28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45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90">
        <v>12.95</v>
      </c>
      <c r="P164" s="79">
        <f t="shared" si="29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</row>
    <row r="165" spans="1:28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24"/>
        <v>0</v>
      </c>
      <c r="H165" s="78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76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28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45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90">
        <v>10.61</v>
      </c>
      <c r="P165" s="79">
        <f t="shared" si="29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</row>
    <row r="166" spans="1:28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24"/>
        <v>0</v>
      </c>
      <c r="H166" s="78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76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28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45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90">
        <v>11.97</v>
      </c>
      <c r="P166" s="79">
        <f t="shared" si="29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</row>
    <row r="167" spans="1:28" ht="24" customHeight="1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24"/>
        <v>0</v>
      </c>
      <c r="H167" s="78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76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28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45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90">
        <v>12.21</v>
      </c>
      <c r="P167" s="79">
        <f t="shared" si="29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</row>
    <row r="168" spans="1:28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24"/>
        <v>0</v>
      </c>
      <c r="H168" s="78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76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28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45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90">
        <v>14.27</v>
      </c>
      <c r="P168" s="79">
        <f t="shared" si="29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</row>
    <row r="169" spans="1:28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24"/>
        <v>0</v>
      </c>
      <c r="H169" s="78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76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28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45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90">
        <v>14.95</v>
      </c>
      <c r="P169" s="79">
        <f t="shared" si="29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</row>
    <row r="170" spans="1:28" ht="24.75" customHeight="1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ref="G170:G234" si="30">+E170+F170</f>
        <v>0</v>
      </c>
      <c r="H170" s="78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76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28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35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90">
        <v>17.36</v>
      </c>
      <c r="P170" s="79">
        <f t="shared" si="29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</row>
    <row r="171" spans="1:28" ht="24.75" customHeight="1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30"/>
        <v>0</v>
      </c>
      <c r="H171" s="78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76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28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25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90"/>
      <c r="P171" s="79">
        <f t="shared" si="29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</row>
    <row r="172" spans="1:28" ht="24.75" customHeight="1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30"/>
        <v>0</v>
      </c>
      <c r="H172" s="78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76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28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100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90"/>
      <c r="P172" s="79">
        <f t="shared" si="29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</row>
    <row r="173" spans="1:2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28</v>
      </c>
      <c r="G173" s="43">
        <f>+E173+F173</f>
        <v>28</v>
      </c>
      <c r="H173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4</v>
      </c>
      <c r="I173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>E173+F173-H173-K173-I173</f>
        <v>-12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36</v>
      </c>
      <c r="L173" s="20">
        <v>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1260</v>
      </c>
      <c r="N173" s="19"/>
      <c r="O173" s="90"/>
      <c r="P173" s="79">
        <f>+K173*O173</f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</row>
    <row r="174" spans="1:28" ht="24.6" customHeight="1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46">
        <f>+ยกมา!J173</f>
        <v>0</v>
      </c>
      <c r="F174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28</v>
      </c>
      <c r="G174" s="43">
        <f t="shared" ref="G174" si="31">+E174+F174</f>
        <v>28</v>
      </c>
      <c r="H174" s="78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4</v>
      </c>
      <c r="I174" s="76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4" s="43">
        <f t="shared" ref="J174" si="32">E174+F174-H174-K174-I174</f>
        <v>-12</v>
      </c>
      <c r="K174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36</v>
      </c>
      <c r="L174" s="20">
        <v>65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90">
        <v>29.96</v>
      </c>
      <c r="P174" s="79">
        <f t="shared" ref="P174" si="33">+K174*O174</f>
        <v>1078.56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</row>
    <row r="175" spans="1:28" ht="24.6" customHeight="1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20</v>
      </c>
      <c r="G175" s="43">
        <f t="shared" si="30"/>
        <v>20</v>
      </c>
      <c r="H175" s="78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2</v>
      </c>
      <c r="I175" s="76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28"/>
        <v>-4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22</v>
      </c>
      <c r="L175" s="20">
        <v>50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1100</v>
      </c>
      <c r="N175" s="19"/>
      <c r="O175" s="90">
        <v>29.96</v>
      </c>
      <c r="P175" s="79">
        <f t="shared" si="29"/>
        <v>659.12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</row>
    <row r="176" spans="1:28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 t="shared" ref="G176" si="34">+E176+F176</f>
        <v>0</v>
      </c>
      <c r="H176" s="78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76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>E176+F176-H176-K176-I176</f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35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121"/>
      <c r="P176" s="79">
        <f>+K176*O176</f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</row>
    <row r="177" spans="1:28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 t="shared" si="30"/>
        <v>0</v>
      </c>
      <c r="H177" s="78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76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28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55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90"/>
      <c r="P177" s="79">
        <f t="shared" si="29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</row>
    <row r="178" spans="1:28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30"/>
        <v>0</v>
      </c>
      <c r="H178" s="78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76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28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55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90">
        <v>38</v>
      </c>
      <c r="P178" s="79">
        <f t="shared" si="29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</row>
    <row r="179" spans="1:28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30"/>
        <v>0</v>
      </c>
      <c r="H179" s="78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76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28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10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90">
        <v>6.82</v>
      </c>
      <c r="P179" s="79">
        <f t="shared" si="29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</row>
    <row r="180" spans="1:28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30"/>
        <v>0</v>
      </c>
      <c r="H180" s="78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76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28"/>
        <v>-14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14</v>
      </c>
      <c r="L180" s="20">
        <v>35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490</v>
      </c>
      <c r="N180" s="19"/>
      <c r="O180" s="90"/>
      <c r="P180" s="79">
        <f t="shared" si="29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</row>
    <row r="181" spans="1:28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30"/>
        <v>0</v>
      </c>
      <c r="H181" s="78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76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28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90">
        <v>28.14</v>
      </c>
      <c r="P181" s="79">
        <f t="shared" si="29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</row>
    <row r="182" spans="1:28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30"/>
        <v>0</v>
      </c>
      <c r="H182" s="78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76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28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40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90">
        <v>20</v>
      </c>
      <c r="P182" s="79">
        <f t="shared" si="29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</row>
    <row r="183" spans="1:28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30"/>
        <v>0</v>
      </c>
      <c r="H183" s="78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76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28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65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90">
        <v>44</v>
      </c>
      <c r="P183" s="79">
        <f t="shared" si="29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</row>
    <row r="184" spans="1:28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30"/>
        <v>0</v>
      </c>
      <c r="H184" s="78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76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28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50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90">
        <v>24.99</v>
      </c>
      <c r="P184" s="79">
        <f t="shared" si="29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</row>
    <row r="185" spans="1:28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30"/>
        <v>0</v>
      </c>
      <c r="H185" s="78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76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28"/>
        <v>-37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37</v>
      </c>
      <c r="L185" s="20">
        <v>80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2960</v>
      </c>
      <c r="N185" s="19"/>
      <c r="O185" s="90">
        <v>63</v>
      </c>
      <c r="P185" s="79">
        <f t="shared" si="29"/>
        <v>2331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</row>
    <row r="186" spans="1:28" x14ac:dyDescent="0.55000000000000004">
      <c r="A186" s="10">
        <v>182</v>
      </c>
      <c r="B186" s="10"/>
      <c r="C186" s="19" t="s">
        <v>1388</v>
      </c>
      <c r="D186" s="10" t="s">
        <v>566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ref="G186" si="35">+E186+F186</f>
        <v>0</v>
      </c>
      <c r="H186" s="78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76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ref="J186" si="36">E186+F186-H186-K186-I186</f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15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90">
        <v>3.5</v>
      </c>
      <c r="P186" s="79">
        <f t="shared" ref="P186" si="37">+K186*O186</f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</row>
    <row r="187" spans="1:2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ref="G187:G189" si="38">+E187+F187</f>
        <v>0</v>
      </c>
      <c r="H187" s="78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76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ref="J187:J189" si="39">E187+F187-H187-K187-I187</f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15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90">
        <v>3.5</v>
      </c>
      <c r="P187" s="79">
        <f>+K187*O187</f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</row>
    <row r="188" spans="1:2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38"/>
        <v>0</v>
      </c>
      <c r="H188" s="78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76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39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15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90">
        <v>3.5</v>
      </c>
      <c r="P188" s="79">
        <f>+K188*O188</f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</row>
    <row r="189" spans="1:2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38"/>
        <v>0</v>
      </c>
      <c r="H189" s="78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76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39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15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90">
        <v>3.5</v>
      </c>
      <c r="P189" s="79">
        <f>+K189*O189</f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</row>
    <row r="190" spans="1:28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ref="G190" si="40">+E190+F190</f>
        <v>0</v>
      </c>
      <c r="H190" s="78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76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ref="J190" si="41">E190+F190-H190-K190-I190</f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80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90"/>
      <c r="P190" s="79">
        <f t="shared" ref="P190" si="42">+K190*O190</f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</row>
    <row r="191" spans="1:28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 t="shared" si="30"/>
        <v>0</v>
      </c>
      <c r="H191" s="78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76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 t="shared" si="28"/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35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90">
        <v>40.28</v>
      </c>
      <c r="P191" s="79">
        <f t="shared" si="29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</row>
    <row r="192" spans="1:28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30"/>
        <v>0</v>
      </c>
      <c r="H192" s="78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76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28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35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90"/>
      <c r="P192" s="79">
        <f t="shared" si="29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</row>
    <row r="193" spans="1:28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105</v>
      </c>
      <c r="G193" s="43">
        <f t="shared" si="30"/>
        <v>105</v>
      </c>
      <c r="H193" s="78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76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28"/>
        <v>22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83</v>
      </c>
      <c r="L193" s="20">
        <v>60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4980</v>
      </c>
      <c r="N193" s="19"/>
      <c r="O193" s="90">
        <v>38</v>
      </c>
      <c r="P193" s="79">
        <f t="shared" si="29"/>
        <v>3154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</row>
    <row r="194" spans="1:28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130</v>
      </c>
      <c r="G194" s="43">
        <f t="shared" si="30"/>
        <v>130</v>
      </c>
      <c r="H194" s="78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76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28"/>
        <v>38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92</v>
      </c>
      <c r="L194" s="20">
        <v>120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11040</v>
      </c>
      <c r="N194" s="19"/>
      <c r="O194" s="90">
        <v>73</v>
      </c>
      <c r="P194" s="79">
        <f t="shared" si="29"/>
        <v>6716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</row>
    <row r="195" spans="1:28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45</v>
      </c>
      <c r="G195" s="43">
        <f t="shared" si="30"/>
        <v>45</v>
      </c>
      <c r="H195" s="78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76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28"/>
        <v>3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42</v>
      </c>
      <c r="L195" s="20">
        <v>60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2580</v>
      </c>
      <c r="N195" s="19"/>
      <c r="O195" s="90">
        <v>38</v>
      </c>
      <c r="P195" s="79">
        <f t="shared" si="29"/>
        <v>1596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</row>
    <row r="196" spans="1:28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45</v>
      </c>
      <c r="G196" s="43">
        <f t="shared" si="30"/>
        <v>45</v>
      </c>
      <c r="H196" s="78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76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28"/>
        <v>15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30</v>
      </c>
      <c r="L196" s="20">
        <v>120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3600</v>
      </c>
      <c r="N196" s="19"/>
      <c r="O196" s="90">
        <v>73</v>
      </c>
      <c r="P196" s="79">
        <f t="shared" si="29"/>
        <v>2190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</row>
    <row r="197" spans="1:28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30"/>
        <v>0</v>
      </c>
      <c r="H197" s="78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76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28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50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90">
        <v>23.74</v>
      </c>
      <c r="P197" s="79">
        <f t="shared" si="29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</row>
    <row r="198" spans="1:28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74</v>
      </c>
      <c r="G198" s="43">
        <f t="shared" si="30"/>
        <v>74</v>
      </c>
      <c r="H198" s="78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9</v>
      </c>
      <c r="I198" s="76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28"/>
        <v>14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51</v>
      </c>
      <c r="L198" s="20">
        <v>150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7650</v>
      </c>
      <c r="N198" s="19"/>
      <c r="O198" s="90">
        <v>64.38</v>
      </c>
      <c r="P198" s="79">
        <f t="shared" si="29"/>
        <v>3283.3799999999997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</row>
    <row r="199" spans="1:28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30"/>
        <v>0</v>
      </c>
      <c r="H199" s="78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76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si="28"/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135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90">
        <v>105</v>
      </c>
      <c r="P199" s="79">
        <f t="shared" si="29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</row>
    <row r="200" spans="1:28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30"/>
        <v>0</v>
      </c>
      <c r="H200" s="78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76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28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100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90">
        <v>73</v>
      </c>
      <c r="P200" s="79">
        <f t="shared" si="29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</row>
    <row r="201" spans="1:28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30"/>
        <v>0</v>
      </c>
      <c r="H201" s="78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76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28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90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90">
        <v>60</v>
      </c>
      <c r="P201" s="79">
        <f t="shared" si="29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</row>
    <row r="202" spans="1:28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>+E202+F202</f>
        <v>0</v>
      </c>
      <c r="H202" s="78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76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28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90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90">
        <v>60</v>
      </c>
      <c r="P202" s="79">
        <f t="shared" si="29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</row>
    <row r="203" spans="1:28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>+E203+F203</f>
        <v>0</v>
      </c>
      <c r="H203" s="78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76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28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90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90">
        <v>60</v>
      </c>
      <c r="P203" s="79">
        <f t="shared" si="29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</row>
    <row r="204" spans="1:28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30"/>
        <v>0</v>
      </c>
      <c r="H204" s="78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76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28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90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90">
        <v>60</v>
      </c>
      <c r="P204" s="79">
        <f t="shared" si="29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</row>
    <row r="205" spans="1:28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30"/>
        <v>0</v>
      </c>
      <c r="H205" s="78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76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28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55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90">
        <v>40</v>
      </c>
      <c r="P205" s="79">
        <f t="shared" si="29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</row>
    <row r="206" spans="1:28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30"/>
        <v>0</v>
      </c>
      <c r="H206" s="78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76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28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85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90">
        <v>60</v>
      </c>
      <c r="P206" s="79">
        <f t="shared" si="29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</row>
    <row r="207" spans="1:2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46">
        <f>+'20'!J173</f>
        <v>6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ref="G207" si="43">+E207+F207</f>
        <v>6</v>
      </c>
      <c r="H207" s="78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76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ref="J207" si="44">E207+F207-H207-K207-I207</f>
        <v>6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90"/>
      <c r="P207" s="79">
        <f t="shared" ref="P207" si="45">+K207*O207</f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</row>
    <row r="208" spans="1:28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30"/>
        <v>0</v>
      </c>
      <c r="H208" s="78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76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28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50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90">
        <v>33</v>
      </c>
      <c r="P208" s="79">
        <f t="shared" si="29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</row>
    <row r="209" spans="1:28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30"/>
        <v>0</v>
      </c>
      <c r="H209" s="78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76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28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90">
        <v>83</v>
      </c>
      <c r="P209" s="79">
        <f t="shared" si="29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</row>
    <row r="210" spans="1:28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30"/>
        <v>0</v>
      </c>
      <c r="H210" s="78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76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28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25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90">
        <v>15</v>
      </c>
      <c r="P210" s="79">
        <f t="shared" si="29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</row>
    <row r="211" spans="1:28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30"/>
        <v>0</v>
      </c>
      <c r="H211" s="78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76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28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25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90">
        <v>15</v>
      </c>
      <c r="P211" s="79">
        <f t="shared" si="29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</row>
    <row r="212" spans="1:28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30"/>
        <v>0</v>
      </c>
      <c r="H212" s="78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76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28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25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90">
        <v>15</v>
      </c>
      <c r="P212" s="79">
        <f t="shared" si="29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</row>
    <row r="213" spans="1:28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30"/>
        <v>0</v>
      </c>
      <c r="H213" s="78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76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28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25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90">
        <v>15</v>
      </c>
      <c r="P213" s="79">
        <f t="shared" si="29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</row>
    <row r="214" spans="1:28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30"/>
        <v>0</v>
      </c>
      <c r="H214" s="78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76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28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>
        <v>25</v>
      </c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90">
        <v>15</v>
      </c>
      <c r="P214" s="79">
        <f t="shared" si="29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</row>
    <row r="215" spans="1:28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30"/>
        <v>0</v>
      </c>
      <c r="H215" s="78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76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28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>
        <v>10</v>
      </c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90">
        <v>10.4</v>
      </c>
      <c r="P215" s="79">
        <f t="shared" si="29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</row>
    <row r="216" spans="1:28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30"/>
        <v>0</v>
      </c>
      <c r="H216" s="78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76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28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>
        <v>10</v>
      </c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90">
        <v>9</v>
      </c>
      <c r="P216" s="79">
        <f t="shared" si="29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</row>
    <row r="217" spans="1:28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si="30"/>
        <v>0</v>
      </c>
      <c r="H217" s="78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76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28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>
        <v>10</v>
      </c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90"/>
      <c r="P217" s="79">
        <f t="shared" si="29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</row>
    <row r="218" spans="1:28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>+E218+F218</f>
        <v>0</v>
      </c>
      <c r="H218" s="78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76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>E218+F218-H218-K218-I218</f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>
        <v>20</v>
      </c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90">
        <v>16.670000000000002</v>
      </c>
      <c r="P218" s="79">
        <f t="shared" si="29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</row>
    <row r="219" spans="1:28" x14ac:dyDescent="0.55000000000000004">
      <c r="A219" s="10">
        <v>215</v>
      </c>
      <c r="B219" s="10"/>
      <c r="C219" s="19" t="s">
        <v>283</v>
      </c>
      <c r="D219" s="10" t="s">
        <v>441</v>
      </c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30"/>
        <v>0</v>
      </c>
      <c r="H219" s="78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76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28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>
        <v>800</v>
      </c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90"/>
      <c r="P219" s="79">
        <f t="shared" si="29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</row>
    <row r="220" spans="1:28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30"/>
        <v>0</v>
      </c>
      <c r="H220" s="78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76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28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>
        <v>150</v>
      </c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90">
        <v>85</v>
      </c>
      <c r="P220" s="79">
        <f t="shared" si="29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</row>
    <row r="221" spans="1:28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30"/>
        <v>0</v>
      </c>
      <c r="H221" s="78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76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28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>
        <v>200</v>
      </c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90">
        <v>100</v>
      </c>
      <c r="P221" s="79">
        <f t="shared" si="29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</row>
    <row r="222" spans="1:28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30"/>
        <v>0</v>
      </c>
      <c r="H222" s="78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76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28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>
        <v>250</v>
      </c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90">
        <v>250</v>
      </c>
      <c r="P222" s="79">
        <f t="shared" si="29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</row>
    <row r="223" spans="1:28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si="30"/>
        <v>0</v>
      </c>
      <c r="H223" s="78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76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si="28"/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>
        <v>50</v>
      </c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90"/>
      <c r="P223" s="79">
        <f t="shared" si="29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</row>
    <row r="224" spans="1:28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30"/>
        <v>0</v>
      </c>
      <c r="H224" s="78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76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8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>
        <v>0</v>
      </c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90"/>
      <c r="P224" s="79">
        <f t="shared" si="29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</row>
    <row r="225" spans="1:28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46">
        <f>+ยกมา!J225</f>
        <v>0</v>
      </c>
      <c r="F225" s="44">
        <f>+'1'!F225+'2'!F225+'3'!F225+'4'!F225+'5'!F225+'6'!F225+'7'!F225+'8'!F225+'9'!F225+'10'!F225+'11'!F225+'12'!F225+'13'!F225+'14'!F225+'15'!F225+'16'!F225+'17'!F225+'18'!F225+'19'!F225+'20'!F225+'21'!F225+'22'!F225+'23'!F225+'24'!F225+'25'!F225+'26'!F225+'27'!F225+'28'!F225+'29'!F225+'30'!F225+'31.'!F225</f>
        <v>0</v>
      </c>
      <c r="G225" s="43">
        <f t="shared" si="30"/>
        <v>0</v>
      </c>
      <c r="H225" s="78">
        <f>+'1'!H225+'2'!H225+'3'!H225+'4'!H225+'5'!H225+'6'!H225+'7'!H225+'8'!H225+'9'!H225+'10'!H225+'11'!H225+'12'!H225+'13'!H225+'14'!H225+'15'!H225+'16'!H225+'17'!H225+'18'!H225+'19'!H225+'20'!H225+'21'!H225+'22'!H225+'23'!H225+'24'!H225+'25'!H225+'26'!H225+'27'!H225+'28'!H225+'29'!H225+'30'!H225+'31.'!H225</f>
        <v>0</v>
      </c>
      <c r="I225" s="76">
        <f>+'1'!I225+'2'!I225+'3'!I225+'4'!I225+'5'!I225+'6'!I225+'7'!I225+'8'!I225+'9'!I225+'10'!I225+'11'!I225+'12'!I225+'13'!I225+'14'!I225+'15'!I225+'16'!I225+'17'!I225+'18'!I225+'19'!I225+'20'!I225+'21'!I225+'22'!I225+'23'!I225+'24'!I225+'25'!I225+'26'!I225+'27'!I225+'28'!I225+'29'!I225+'30'!I225+'31.'!I225</f>
        <v>0</v>
      </c>
      <c r="J225" s="43">
        <f t="shared" si="28"/>
        <v>0</v>
      </c>
      <c r="K225" s="44">
        <f>+'1'!K225+'2'!K225+'3'!K225+'4'!K225+'5'!K225+'6'!K225+'7'!K225+'8'!K225+'9'!K225+'10'!K225+'11'!K225+'12'!K225+'13'!K225+'14'!K225+'15'!K225+'16'!K225+'17'!K225+'18'!K225+'19'!K225+'20'!K225+'21'!K225+'22'!K225+'23'!K225+'24'!K225+'25'!K225+'26'!K225+'27'!K225+'28'!K225+'29'!K225+'30'!K225+'31.'!K225</f>
        <v>0</v>
      </c>
      <c r="L225" s="20">
        <v>45</v>
      </c>
      <c r="M225" s="44">
        <f>+'1'!M225+'2'!M225+'3'!M225+'4'!M225+'5'!M225+'6'!M225+'7'!M225+'8'!M225+'9'!M225+'10'!M225+'11'!M225+'12'!M225+'13'!M225+'14'!M225+'15'!M225+'16'!M225+'17'!M225+'18'!M225+'19'!M225+'20'!M225+'21'!M225+'22'!M225+'23'!M225+'24'!M225+'25'!M225+'26'!M225+'27'!M225+'28'!M225+'29'!M225+'30'!M225+'31.'!M225</f>
        <v>0</v>
      </c>
      <c r="N225" s="19"/>
      <c r="O225" s="90">
        <v>28.59</v>
      </c>
      <c r="P225" s="79">
        <f t="shared" ref="P225:P259" si="46">+K225*O225</f>
        <v>0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</row>
    <row r="226" spans="1:28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46">
        <f>+ยกมา!J226</f>
        <v>0</v>
      </c>
      <c r="F226" s="44">
        <f>+'1'!F226+'2'!F226+'3'!F226+'4'!F226+'5'!F226+'6'!F226+'7'!F226+'8'!F226+'9'!F226+'10'!F226+'11'!F226+'12'!F226+'13'!F226+'14'!F226+'15'!F226+'16'!F226+'17'!F226+'18'!F226+'19'!F226+'20'!F226+'21'!F226+'22'!F226+'23'!F226+'24'!F226+'25'!F226+'26'!F226+'27'!F226+'28'!F226+'29'!F226+'30'!F226+'31.'!F226</f>
        <v>0</v>
      </c>
      <c r="G226" s="43">
        <f t="shared" si="30"/>
        <v>0</v>
      </c>
      <c r="H226" s="78">
        <f>+'1'!H226+'2'!H226+'3'!H226+'4'!H226+'5'!H226+'6'!H226+'7'!H226+'8'!H226+'9'!H226+'10'!H226+'11'!H226+'12'!H226+'13'!H226+'14'!H226+'15'!H226+'16'!H226+'17'!H226+'18'!H226+'19'!H226+'20'!H226+'21'!H226+'22'!H226+'23'!H226+'24'!H226+'25'!H226+'26'!H226+'27'!H226+'28'!H226+'29'!H226+'30'!H226+'31.'!H226</f>
        <v>0</v>
      </c>
      <c r="I226" s="76">
        <f>+'1'!I226+'2'!I226+'3'!I226+'4'!I226+'5'!I226+'6'!I226+'7'!I226+'8'!I226+'9'!I226+'10'!I226+'11'!I226+'12'!I226+'13'!I226+'14'!I226+'15'!I226+'16'!I226+'17'!I226+'18'!I226+'19'!I226+'20'!I226+'21'!I226+'22'!I226+'23'!I226+'24'!I226+'25'!I226+'26'!I226+'27'!I226+'28'!I226+'29'!I226+'30'!I226+'31.'!I226</f>
        <v>0</v>
      </c>
      <c r="J226" s="43">
        <f t="shared" ref="J226:J234" si="47">E226+F226-H226-K226-I226</f>
        <v>0</v>
      </c>
      <c r="K226" s="44">
        <f>+'1'!K226+'2'!K226+'3'!K226+'4'!K226+'5'!K226+'6'!K226+'7'!K226+'8'!K226+'9'!K226+'10'!K226+'11'!K226+'12'!K226+'13'!K226+'14'!K226+'15'!K226+'16'!K226+'17'!K226+'18'!K226+'19'!K226+'20'!K226+'21'!K226+'22'!K226+'23'!K226+'24'!K226+'25'!K226+'26'!K226+'27'!K226+'28'!K226+'29'!K226+'30'!K226+'31.'!K226</f>
        <v>0</v>
      </c>
      <c r="L226" s="20">
        <v>35</v>
      </c>
      <c r="M226" s="44">
        <f>+'1'!M226+'2'!M226+'3'!M226+'4'!M226+'5'!M226+'6'!M226+'7'!M226+'8'!M226+'9'!M226+'10'!M226+'11'!M226+'12'!M226+'13'!M226+'14'!M226+'15'!M226+'16'!M226+'17'!M226+'18'!M226+'19'!M226+'20'!M226+'21'!M226+'22'!M226+'23'!M226+'24'!M226+'25'!M226+'26'!M226+'27'!M226+'28'!M226+'29'!M226+'30'!M226+'31.'!M226</f>
        <v>0</v>
      </c>
      <c r="N226" s="19"/>
      <c r="O226" s="90">
        <v>23.7</v>
      </c>
      <c r="P226" s="79">
        <f t="shared" si="46"/>
        <v>0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</row>
    <row r="227" spans="1:28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46">
        <f>+ยกมา!J227</f>
        <v>0</v>
      </c>
      <c r="F227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27" s="43">
        <f t="shared" si="30"/>
        <v>0</v>
      </c>
      <c r="H227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27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27" s="43">
        <f t="shared" si="47"/>
        <v>0</v>
      </c>
      <c r="K227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27" s="20">
        <v>25</v>
      </c>
      <c r="M227" s="44">
        <f>+'1'!M227+'2'!M227+'3'!M227+'4'!M227+'5'!M227+'6'!M227+'7'!M227+'8'!M227+'9'!M227+'10'!M227+'11'!M227+'12'!M227+'13'!M227+'14'!M227+'15'!M227+'16'!M227+'17'!M227+'18'!M227+'19'!M227+'20'!M227+'21'!M227+'22'!M227+'23'!M227+'24'!M227+'25'!M227+'26'!M227+'27'!M227+'28'!M227+'29'!M227+'30'!M227+'31.'!M227</f>
        <v>0</v>
      </c>
      <c r="N227" s="19"/>
      <c r="O227" s="90">
        <v>20.36</v>
      </c>
      <c r="P227" s="79">
        <f t="shared" si="46"/>
        <v>0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</row>
    <row r="228" spans="1:28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46">
        <f>+ยกมา!J228</f>
        <v>0</v>
      </c>
      <c r="F228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28" s="43">
        <f t="shared" si="30"/>
        <v>0</v>
      </c>
      <c r="H228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28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28" s="43">
        <f t="shared" si="47"/>
        <v>0</v>
      </c>
      <c r="K228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28" s="20">
        <v>50</v>
      </c>
      <c r="M228" s="44">
        <f>+'1'!M228+'2'!M228+'3'!M228+'4'!M228+'5'!M228+'6'!M228+'7'!M228+'8'!M228+'9'!M228+'10'!M228+'11'!M228+'12'!M228+'13'!M228+'14'!M228+'15'!M228+'16'!M228+'17'!M228+'18'!M228+'19'!M228+'20'!M228+'21'!M228+'22'!M228+'23'!M228+'24'!M228+'25'!M228+'26'!M228+'27'!M228+'28'!M228+'29'!M228+'30'!M228+'31.'!M228</f>
        <v>0</v>
      </c>
      <c r="N228" s="19"/>
      <c r="O228" s="90"/>
      <c r="P228" s="79">
        <f t="shared" si="46"/>
        <v>0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</row>
    <row r="229" spans="1:28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46">
        <f>+ยกมา!J229</f>
        <v>0</v>
      </c>
      <c r="F229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29" s="43">
        <f t="shared" si="30"/>
        <v>0</v>
      </c>
      <c r="H229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29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29" s="43">
        <f t="shared" si="47"/>
        <v>0</v>
      </c>
      <c r="K229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29" s="20">
        <v>60</v>
      </c>
      <c r="M229" s="44">
        <f>+'1'!M229+'2'!M229+'3'!M229+'4'!M229+'5'!M229+'6'!M229+'7'!M229+'8'!M229+'9'!M229+'10'!M229+'11'!M229+'12'!M229+'13'!M229+'14'!M229+'15'!M229+'16'!M229+'17'!M229+'18'!M229+'19'!M229+'20'!M229+'21'!M229+'22'!M229+'23'!M229+'24'!M229+'25'!M229+'26'!M229+'27'!M229+'28'!M229+'29'!M229+'30'!M229+'31.'!M229</f>
        <v>0</v>
      </c>
      <c r="N229" s="19"/>
      <c r="O229" s="90"/>
      <c r="P229" s="79">
        <f t="shared" si="46"/>
        <v>0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</row>
    <row r="230" spans="1:28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46">
        <f>+ยกมา!J230</f>
        <v>0</v>
      </c>
      <c r="F230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0" s="43">
        <f t="shared" si="30"/>
        <v>0</v>
      </c>
      <c r="H230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0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0" s="43">
        <f t="shared" si="47"/>
        <v>0</v>
      </c>
      <c r="K230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0" s="20">
        <v>250</v>
      </c>
      <c r="M230" s="44">
        <f>+'1'!M230+'2'!M230+'3'!M230+'4'!M230+'5'!M230+'6'!M230+'7'!M230+'8'!M230+'9'!M230+'10'!M230+'11'!M230+'12'!M230+'13'!M230+'14'!M230+'15'!M230+'16'!M230+'17'!M230+'18'!M230+'19'!M230+'20'!M230+'21'!M230+'22'!M230+'23'!M230+'24'!M230+'25'!M230+'26'!M230+'27'!M230+'28'!M230+'29'!M230+'30'!M230+'31.'!M230</f>
        <v>0</v>
      </c>
      <c r="N230" s="19"/>
      <c r="O230" s="90"/>
      <c r="P230" s="79">
        <f t="shared" si="46"/>
        <v>0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</row>
    <row r="231" spans="1:28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46">
        <f>+ยกมา!J231</f>
        <v>0</v>
      </c>
      <c r="F231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1" s="43">
        <f t="shared" si="30"/>
        <v>0</v>
      </c>
      <c r="H231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1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1" s="43">
        <f t="shared" si="47"/>
        <v>0</v>
      </c>
      <c r="K231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1" s="20">
        <v>100</v>
      </c>
      <c r="M231" s="44">
        <f>+'1'!M231+'2'!M231+'3'!M231+'4'!M231+'5'!M231+'6'!M231+'7'!M231+'8'!M231+'9'!M231+'10'!M231+'11'!M231+'12'!M231+'13'!M231+'14'!M231+'15'!M231+'16'!M231+'17'!M231+'18'!M231+'19'!M231+'20'!M231+'21'!M231+'22'!M231+'23'!M231+'24'!M231+'25'!M231+'26'!M231+'27'!M231+'28'!M231+'29'!M231+'30'!M231+'31.'!M231</f>
        <v>0</v>
      </c>
      <c r="N231" s="19"/>
      <c r="O231" s="90"/>
      <c r="P231" s="79">
        <f t="shared" si="46"/>
        <v>0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</row>
    <row r="232" spans="1:28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46">
        <f>+ยกมา!J232</f>
        <v>0</v>
      </c>
      <c r="F232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32" s="43">
        <f t="shared" si="30"/>
        <v>0</v>
      </c>
      <c r="H232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32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32" s="43">
        <f t="shared" si="47"/>
        <v>0</v>
      </c>
      <c r="K232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32" s="20">
        <v>350</v>
      </c>
      <c r="M232" s="44">
        <f>+'1'!M232+'2'!M232+'3'!M232+'4'!M232+'5'!M232+'6'!M232+'7'!M232+'8'!M232+'9'!M232+'10'!M232+'11'!M232+'12'!M232+'13'!M232+'14'!M232+'15'!M232+'16'!M232+'17'!M232+'18'!M232+'19'!M232+'20'!M232+'21'!M232+'22'!M232+'23'!M232+'24'!M232+'25'!M232+'26'!M232+'27'!M232+'28'!M232+'29'!M232+'30'!M232+'31.'!M232</f>
        <v>0</v>
      </c>
      <c r="N232" s="19"/>
      <c r="O232" s="90"/>
      <c r="P232" s="79">
        <f t="shared" si="46"/>
        <v>0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</row>
    <row r="233" spans="1:28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46">
        <f>+ยกมา!J233</f>
        <v>0</v>
      </c>
      <c r="F233" s="44">
        <f>+'1'!F233+'2'!F233+'3'!F233+'4'!F233+'5'!F233+'6'!F233+'7'!F233+'8'!F233+'9'!F233+'10'!F233+'11'!F233+'12'!F233+'13'!F233+'14'!F233+'15'!F233+'16'!F233+'17'!F233+'18'!F233+'19'!F233+'20'!F233+'21'!F233+'22'!F233+'23'!F233+'24'!F233+'25'!F233+'26'!F233+'27'!F233+'28'!F233+'29'!F233+'30'!F233+'31.'!F233</f>
        <v>0</v>
      </c>
      <c r="G233" s="43">
        <f t="shared" si="30"/>
        <v>0</v>
      </c>
      <c r="H233" s="78">
        <f>+'1'!H233+'2'!H233+'3'!H233+'4'!H233+'5'!H233+'6'!H233+'7'!H233+'8'!H233+'9'!H233+'10'!H233+'11'!H233+'12'!H233+'13'!H233+'14'!H233+'15'!H233+'16'!H233+'17'!H233+'18'!H233+'19'!H233+'20'!H233+'21'!H233+'22'!H233+'23'!H233+'24'!H233+'25'!H233+'26'!H233+'27'!H233+'28'!H233+'29'!H233+'30'!H233+'31.'!H233</f>
        <v>0</v>
      </c>
      <c r="I233" s="76">
        <f>+'1'!I233+'2'!I233+'3'!I233+'4'!I233+'5'!I233+'6'!I233+'7'!I233+'8'!I233+'9'!I233+'10'!I233+'11'!I233+'12'!I233+'13'!I233+'14'!I233+'15'!I233+'16'!I233+'17'!I233+'18'!I233+'19'!I233+'20'!I233+'21'!I233+'22'!I233+'23'!I233+'24'!I233+'25'!I233+'26'!I233+'27'!I233+'28'!I233+'29'!I233+'30'!I233+'31.'!I233</f>
        <v>0</v>
      </c>
      <c r="J233" s="43">
        <f t="shared" si="47"/>
        <v>0</v>
      </c>
      <c r="K233" s="44">
        <f>+'1'!K233+'2'!K233+'3'!K233+'4'!K233+'5'!K233+'6'!K233+'7'!K233+'8'!K233+'9'!K233+'10'!K233+'11'!K233+'12'!K233+'13'!K233+'14'!K233+'15'!K233+'16'!K233+'17'!K233+'18'!K233+'19'!K233+'20'!K233+'21'!K233+'22'!K233+'23'!K233+'24'!K233+'25'!K233+'26'!K233+'27'!K233+'28'!K233+'29'!K233+'30'!K233+'31.'!K233</f>
        <v>0</v>
      </c>
      <c r="L233" s="20">
        <v>60</v>
      </c>
      <c r="M233" s="44">
        <f>+'1'!M233+'2'!M233+'3'!M233+'4'!M233+'5'!M233+'6'!M233+'7'!M233+'8'!M233+'9'!M233+'10'!M233+'11'!M233+'12'!M233+'13'!M233+'14'!M233+'15'!M233+'16'!M233+'17'!M233+'18'!M233+'19'!M233+'20'!M233+'21'!M233+'22'!M233+'23'!M233+'24'!M233+'25'!M233+'26'!M233+'27'!M233+'28'!M233+'29'!M233+'30'!M233+'31.'!M233</f>
        <v>0</v>
      </c>
      <c r="N233" s="19"/>
      <c r="O233" s="90"/>
      <c r="P233" s="79">
        <f t="shared" si="46"/>
        <v>0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</row>
    <row r="234" spans="1:28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46">
        <f>+ยกมา!J234</f>
        <v>0</v>
      </c>
      <c r="F234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34" s="43">
        <f t="shared" si="30"/>
        <v>0</v>
      </c>
      <c r="H234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34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34" s="43">
        <f t="shared" si="47"/>
        <v>0</v>
      </c>
      <c r="K234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34" s="20">
        <v>50</v>
      </c>
      <c r="M234" s="44">
        <f>+'1'!M234+'2'!M234+'3'!M234+'4'!M234+'5'!M234+'6'!M234+'7'!M234+'8'!M234+'9'!M234+'10'!M234+'11'!M234+'12'!M234+'13'!M234+'14'!M234+'15'!M234+'16'!M234+'17'!M234+'18'!M234+'19'!M234+'20'!M234+'21'!M234+'22'!M234+'23'!M234+'24'!M234+'25'!M234+'26'!M234+'27'!M234+'28'!M234+'29'!M234+'30'!M234+'31.'!M234</f>
        <v>0</v>
      </c>
      <c r="N234" s="19"/>
      <c r="O234" s="90"/>
      <c r="P234" s="79">
        <f t="shared" si="46"/>
        <v>0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</row>
    <row r="235" spans="1:28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46">
        <f>+ยกมา!J227</f>
        <v>0</v>
      </c>
      <c r="F235" s="44">
        <f>+'1'!F227+'2'!F227+'3'!F227+'4'!F227+'5'!F227+'6'!F227+'7'!F227+'8'!F227+'9'!F227+'10'!F227+'11'!F227+'12'!F227+'13'!F227+'14'!F227+'15'!F227+'16'!F227+'17'!F227+'18'!F227+'19'!F227+'20'!F227+'21'!F227+'22'!F227+'23'!F227+'24'!F227+'25'!F227+'26'!F227+'27'!F227+'28'!F227+'29'!F227+'30'!F227+'31.'!F227</f>
        <v>0</v>
      </c>
      <c r="G235" s="43">
        <f t="shared" ref="G235:G247" si="48">+E235+F235</f>
        <v>0</v>
      </c>
      <c r="H235" s="78">
        <f>+'1'!H227+'2'!H227+'3'!H227+'4'!H227+'5'!H227+'6'!H227+'7'!H227+'8'!H227+'9'!H227+'10'!H227+'11'!H227+'12'!H227+'13'!H227+'14'!H227+'15'!H227+'16'!H227+'17'!H227+'18'!H227+'19'!H227+'20'!H227+'21'!H227+'22'!H227+'23'!H227+'24'!H227+'25'!H227+'26'!H227+'27'!H227+'28'!H227+'29'!H227+'30'!H227+'31.'!H227</f>
        <v>0</v>
      </c>
      <c r="I235" s="76">
        <f>+'1'!I227+'2'!I227+'3'!I227+'4'!I227+'5'!I227+'6'!I227+'7'!I227+'8'!I227+'9'!I227+'10'!I227+'11'!I227+'12'!I227+'13'!I227+'14'!I227+'15'!I227+'16'!I227+'17'!I227+'18'!I227+'19'!I227+'20'!I227+'21'!I227+'22'!I227+'23'!I227+'24'!I227+'25'!I227+'26'!I227+'27'!I227+'28'!I227+'29'!I227+'30'!I227+'31.'!I227</f>
        <v>0</v>
      </c>
      <c r="J235" s="43">
        <f t="shared" ref="J235:J247" si="49">E235+F235-H235-K235-I235</f>
        <v>0</v>
      </c>
      <c r="K235" s="44">
        <f>+'1'!K227+'2'!K227+'3'!K227+'4'!K227+'5'!K227+'6'!K227+'7'!K227+'8'!K227+'9'!K227+'10'!K227+'11'!K227+'12'!K227+'13'!K227+'14'!K227+'15'!K227+'16'!K227+'17'!K227+'18'!K227+'19'!K227+'20'!K227+'21'!K227+'22'!K227+'23'!K227+'24'!K227+'25'!K227+'26'!K227+'27'!K227+'28'!K227+'29'!K227+'30'!K227+'31.'!K227</f>
        <v>0</v>
      </c>
      <c r="L235" s="20">
        <v>100</v>
      </c>
      <c r="M235" s="44">
        <f>+'1'!M235+'2'!M235+'3'!M235+'4'!M235+'5'!M235+'6'!M235+'7'!M235+'8'!M235+'9'!M235+'10'!M235+'11'!M235+'12'!M235+'13'!M235+'14'!M235+'15'!M235+'16'!M235+'17'!M235+'18'!M235+'19'!M235+'20'!M235+'21'!M235+'22'!M235+'23'!M235+'24'!M235+'25'!M235+'26'!M235+'27'!M235+'28'!M235+'29'!M235+'30'!M235+'31.'!M235</f>
        <v>0</v>
      </c>
      <c r="N235" s="19"/>
      <c r="O235" s="90"/>
      <c r="P235" s="79">
        <f t="shared" ref="P235:P247" si="50">+K235*O235</f>
        <v>0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</row>
    <row r="236" spans="1:28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46">
        <f>+ยกมา!J228</f>
        <v>0</v>
      </c>
      <c r="F236" s="44">
        <f>+'1'!F228+'2'!F228+'3'!F228+'4'!F228+'5'!F228+'6'!F228+'7'!F228+'8'!F228+'9'!F228+'10'!F228+'11'!F228+'12'!F228+'13'!F228+'14'!F228+'15'!F228+'16'!F228+'17'!F228+'18'!F228+'19'!F228+'20'!F228+'21'!F228+'22'!F228+'23'!F228+'24'!F228+'25'!F228+'26'!F228+'27'!F228+'28'!F228+'29'!F228+'30'!F228+'31.'!F228</f>
        <v>0</v>
      </c>
      <c r="G236" s="43">
        <f t="shared" si="48"/>
        <v>0</v>
      </c>
      <c r="H236" s="78">
        <f>+'1'!H228+'2'!H228+'3'!H228+'4'!H228+'5'!H228+'6'!H228+'7'!H228+'8'!H228+'9'!H228+'10'!H228+'11'!H228+'12'!H228+'13'!H228+'14'!H228+'15'!H228+'16'!H228+'17'!H228+'18'!H228+'19'!H228+'20'!H228+'21'!H228+'22'!H228+'23'!H228+'24'!H228+'25'!H228+'26'!H228+'27'!H228+'28'!H228+'29'!H228+'30'!H228+'31.'!H228</f>
        <v>0</v>
      </c>
      <c r="I236" s="76">
        <f>+'1'!I228+'2'!I228+'3'!I228+'4'!I228+'5'!I228+'6'!I228+'7'!I228+'8'!I228+'9'!I228+'10'!I228+'11'!I228+'12'!I228+'13'!I228+'14'!I228+'15'!I228+'16'!I228+'17'!I228+'18'!I228+'19'!I228+'20'!I228+'21'!I228+'22'!I228+'23'!I228+'24'!I228+'25'!I228+'26'!I228+'27'!I228+'28'!I228+'29'!I228+'30'!I228+'31.'!I228</f>
        <v>0</v>
      </c>
      <c r="J236" s="43">
        <f t="shared" si="49"/>
        <v>0</v>
      </c>
      <c r="K236" s="44">
        <f>+'1'!K228+'2'!K228+'3'!K228+'4'!K228+'5'!K228+'6'!K228+'7'!K228+'8'!K228+'9'!K228+'10'!K228+'11'!K228+'12'!K228+'13'!K228+'14'!K228+'15'!K228+'16'!K228+'17'!K228+'18'!K228+'19'!K228+'20'!K228+'21'!K228+'22'!K228+'23'!K228+'24'!K228+'25'!K228+'26'!K228+'27'!K228+'28'!K228+'29'!K228+'30'!K228+'31.'!K228</f>
        <v>0</v>
      </c>
      <c r="L236" s="20">
        <v>120</v>
      </c>
      <c r="M236" s="44">
        <f>+'1'!M236+'2'!M236+'3'!M236+'4'!M236+'5'!M236+'6'!M236+'7'!M236+'8'!M236+'9'!M236+'10'!M236+'11'!M236+'12'!M236+'13'!M236+'14'!M236+'15'!M236+'16'!M236+'17'!M236+'18'!M236+'19'!M236+'20'!M236+'21'!M236+'22'!M236+'23'!M236+'24'!M236+'25'!M236+'26'!M236+'27'!M236+'28'!M236+'29'!M236+'30'!M236+'31.'!M236</f>
        <v>0</v>
      </c>
      <c r="N236" s="19"/>
      <c r="O236" s="90"/>
      <c r="P236" s="79">
        <f t="shared" si="50"/>
        <v>0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</row>
    <row r="237" spans="1:28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46">
        <f>+ยกมา!J229</f>
        <v>0</v>
      </c>
      <c r="F237" s="44">
        <f>+'1'!F229+'2'!F229+'3'!F229+'4'!F229+'5'!F229+'6'!F229+'7'!F229+'8'!F229+'9'!F229+'10'!F229+'11'!F229+'12'!F229+'13'!F229+'14'!F229+'15'!F229+'16'!F229+'17'!F229+'18'!F229+'19'!F229+'20'!F229+'21'!F229+'22'!F229+'23'!F229+'24'!F229+'25'!F229+'26'!F229+'27'!F229+'28'!F229+'29'!F229+'30'!F229+'31.'!F229</f>
        <v>0</v>
      </c>
      <c r="G237" s="43">
        <f t="shared" si="48"/>
        <v>0</v>
      </c>
      <c r="H237" s="78">
        <f>+'1'!H229+'2'!H229+'3'!H229+'4'!H229+'5'!H229+'6'!H229+'7'!H229+'8'!H229+'9'!H229+'10'!H229+'11'!H229+'12'!H229+'13'!H229+'14'!H229+'15'!H229+'16'!H229+'17'!H229+'18'!H229+'19'!H229+'20'!H229+'21'!H229+'22'!H229+'23'!H229+'24'!H229+'25'!H229+'26'!H229+'27'!H229+'28'!H229+'29'!H229+'30'!H229+'31.'!H229</f>
        <v>0</v>
      </c>
      <c r="I237" s="76">
        <f>+'1'!I229+'2'!I229+'3'!I229+'4'!I229+'5'!I229+'6'!I229+'7'!I229+'8'!I229+'9'!I229+'10'!I229+'11'!I229+'12'!I229+'13'!I229+'14'!I229+'15'!I229+'16'!I229+'17'!I229+'18'!I229+'19'!I229+'20'!I229+'21'!I229+'22'!I229+'23'!I229+'24'!I229+'25'!I229+'26'!I229+'27'!I229+'28'!I229+'29'!I229+'30'!I229+'31.'!I229</f>
        <v>0</v>
      </c>
      <c r="J237" s="43">
        <f t="shared" si="49"/>
        <v>0</v>
      </c>
      <c r="K237" s="44">
        <f>+'1'!K229+'2'!K229+'3'!K229+'4'!K229+'5'!K229+'6'!K229+'7'!K229+'8'!K229+'9'!K229+'10'!K229+'11'!K229+'12'!K229+'13'!K229+'14'!K229+'15'!K229+'16'!K229+'17'!K229+'18'!K229+'19'!K229+'20'!K229+'21'!K229+'22'!K229+'23'!K229+'24'!K229+'25'!K229+'26'!K229+'27'!K229+'28'!K229+'29'!K229+'30'!K229+'31.'!K229</f>
        <v>0</v>
      </c>
      <c r="L237" s="20">
        <v>60</v>
      </c>
      <c r="M237" s="44">
        <f>+'1'!M237+'2'!M237+'3'!M237+'4'!M237+'5'!M237+'6'!M237+'7'!M237+'8'!M237+'9'!M237+'10'!M237+'11'!M237+'12'!M237+'13'!M237+'14'!M237+'15'!M237+'16'!M237+'17'!M237+'18'!M237+'19'!M237+'20'!M237+'21'!M237+'22'!M237+'23'!M237+'24'!M237+'25'!M237+'26'!M237+'27'!M237+'28'!M237+'29'!M237+'30'!M237+'31.'!M237</f>
        <v>0</v>
      </c>
      <c r="N237" s="19"/>
      <c r="O237" s="90"/>
      <c r="P237" s="79">
        <f t="shared" si="50"/>
        <v>0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</row>
    <row r="238" spans="1:28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46">
        <f>+ยกมา!J230</f>
        <v>0</v>
      </c>
      <c r="F238" s="44">
        <f>+'1'!F230+'2'!F230+'3'!F230+'4'!F230+'5'!F230+'6'!F230+'7'!F230+'8'!F230+'9'!F230+'10'!F230+'11'!F230+'12'!F230+'13'!F230+'14'!F230+'15'!F230+'16'!F230+'17'!F230+'18'!F230+'19'!F230+'20'!F230+'21'!F230+'22'!F230+'23'!F230+'24'!F230+'25'!F230+'26'!F230+'27'!F230+'28'!F230+'29'!F230+'30'!F230+'31.'!F230</f>
        <v>0</v>
      </c>
      <c r="G238" s="43">
        <f t="shared" si="48"/>
        <v>0</v>
      </c>
      <c r="H238" s="78">
        <f>+'1'!H230+'2'!H230+'3'!H230+'4'!H230+'5'!H230+'6'!H230+'7'!H230+'8'!H230+'9'!H230+'10'!H230+'11'!H230+'12'!H230+'13'!H230+'14'!H230+'15'!H230+'16'!H230+'17'!H230+'18'!H230+'19'!H230+'20'!H230+'21'!H230+'22'!H230+'23'!H230+'24'!H230+'25'!H230+'26'!H230+'27'!H230+'28'!H230+'29'!H230+'30'!H230+'31.'!H230</f>
        <v>0</v>
      </c>
      <c r="I238" s="76">
        <f>+'1'!I230+'2'!I230+'3'!I230+'4'!I230+'5'!I230+'6'!I230+'7'!I230+'8'!I230+'9'!I230+'10'!I230+'11'!I230+'12'!I230+'13'!I230+'14'!I230+'15'!I230+'16'!I230+'17'!I230+'18'!I230+'19'!I230+'20'!I230+'21'!I230+'22'!I230+'23'!I230+'24'!I230+'25'!I230+'26'!I230+'27'!I230+'28'!I230+'29'!I230+'30'!I230+'31.'!I230</f>
        <v>0</v>
      </c>
      <c r="J238" s="43">
        <f t="shared" si="49"/>
        <v>0</v>
      </c>
      <c r="K238" s="44">
        <f>+'1'!K230+'2'!K230+'3'!K230+'4'!K230+'5'!K230+'6'!K230+'7'!K230+'8'!K230+'9'!K230+'10'!K230+'11'!K230+'12'!K230+'13'!K230+'14'!K230+'15'!K230+'16'!K230+'17'!K230+'18'!K230+'19'!K230+'20'!K230+'21'!K230+'22'!K230+'23'!K230+'24'!K230+'25'!K230+'26'!K230+'27'!K230+'28'!K230+'29'!K230+'30'!K230+'31.'!K230</f>
        <v>0</v>
      </c>
      <c r="L238" s="20">
        <v>150</v>
      </c>
      <c r="M238" s="44">
        <f>+'1'!M238+'2'!M238+'3'!M238+'4'!M238+'5'!M238+'6'!M238+'7'!M238+'8'!M238+'9'!M238+'10'!M238+'11'!M238+'12'!M238+'13'!M238+'14'!M238+'15'!M238+'16'!M238+'17'!M238+'18'!M238+'19'!M238+'20'!M238+'21'!M238+'22'!M238+'23'!M238+'24'!M238+'25'!M238+'26'!M238+'27'!M238+'28'!M238+'29'!M238+'30'!M238+'31.'!M238</f>
        <v>0</v>
      </c>
      <c r="N238" s="19"/>
      <c r="O238" s="90"/>
      <c r="P238" s="79">
        <f t="shared" si="50"/>
        <v>0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</row>
    <row r="239" spans="1:28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46">
        <f>+ยกมา!J231</f>
        <v>0</v>
      </c>
      <c r="F239" s="44">
        <f>+'1'!F231+'2'!F231+'3'!F231+'4'!F231+'5'!F231+'6'!F231+'7'!F231+'8'!F231+'9'!F231+'10'!F231+'11'!F231+'12'!F231+'13'!F231+'14'!F231+'15'!F231+'16'!F231+'17'!F231+'18'!F231+'19'!F231+'20'!F231+'21'!F231+'22'!F231+'23'!F231+'24'!F231+'25'!F231+'26'!F231+'27'!F231+'28'!F231+'29'!F231+'30'!F231+'31.'!F231</f>
        <v>0</v>
      </c>
      <c r="G239" s="43">
        <f t="shared" si="48"/>
        <v>0</v>
      </c>
      <c r="H239" s="78">
        <f>+'1'!H231+'2'!H231+'3'!H231+'4'!H231+'5'!H231+'6'!H231+'7'!H231+'8'!H231+'9'!H231+'10'!H231+'11'!H231+'12'!H231+'13'!H231+'14'!H231+'15'!H231+'16'!H231+'17'!H231+'18'!H231+'19'!H231+'20'!H231+'21'!H231+'22'!H231+'23'!H231+'24'!H231+'25'!H231+'26'!H231+'27'!H231+'28'!H231+'29'!H231+'30'!H231+'31.'!H231</f>
        <v>0</v>
      </c>
      <c r="I239" s="76">
        <f>+'1'!I231+'2'!I231+'3'!I231+'4'!I231+'5'!I231+'6'!I231+'7'!I231+'8'!I231+'9'!I231+'10'!I231+'11'!I231+'12'!I231+'13'!I231+'14'!I231+'15'!I231+'16'!I231+'17'!I231+'18'!I231+'19'!I231+'20'!I231+'21'!I231+'22'!I231+'23'!I231+'24'!I231+'25'!I231+'26'!I231+'27'!I231+'28'!I231+'29'!I231+'30'!I231+'31.'!I231</f>
        <v>0</v>
      </c>
      <c r="J239" s="43">
        <f t="shared" si="49"/>
        <v>0</v>
      </c>
      <c r="K239" s="44">
        <f>+'1'!K231+'2'!K231+'3'!K231+'4'!K231+'5'!K231+'6'!K231+'7'!K231+'8'!K231+'9'!K231+'10'!K231+'11'!K231+'12'!K231+'13'!K231+'14'!K231+'15'!K231+'16'!K231+'17'!K231+'18'!K231+'19'!K231+'20'!K231+'21'!K231+'22'!K231+'23'!K231+'24'!K231+'25'!K231+'26'!K231+'27'!K231+'28'!K231+'29'!K231+'30'!K231+'31.'!K231</f>
        <v>0</v>
      </c>
      <c r="L239" s="20">
        <v>150</v>
      </c>
      <c r="M239" s="44">
        <f>+'1'!M239+'2'!M239+'3'!M239+'4'!M239+'5'!M239+'6'!M239+'7'!M239+'8'!M239+'9'!M239+'10'!M239+'11'!M239+'12'!M239+'13'!M239+'14'!M239+'15'!M239+'16'!M239+'17'!M239+'18'!M239+'19'!M239+'20'!M239+'21'!M239+'22'!M239+'23'!M239+'24'!M239+'25'!M239+'26'!M239+'27'!M239+'28'!M239+'29'!M239+'30'!M239+'31.'!M239</f>
        <v>0</v>
      </c>
      <c r="N239" s="19"/>
      <c r="O239" s="90"/>
      <c r="P239" s="79">
        <f t="shared" si="50"/>
        <v>0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</row>
    <row r="240" spans="1:2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46">
        <f>+ยกมา!J232</f>
        <v>0</v>
      </c>
      <c r="F240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0" s="43">
        <f t="shared" si="48"/>
        <v>0</v>
      </c>
      <c r="H240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0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0" s="43">
        <f t="shared" si="49"/>
        <v>0</v>
      </c>
      <c r="K240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0" s="20">
        <v>200</v>
      </c>
      <c r="M240" s="44">
        <f>+'1'!M240+'2'!M240+'3'!M240+'4'!M240+'5'!M240+'6'!M240+'7'!M240+'8'!M240+'9'!M240+'10'!M240+'11'!M240+'12'!M240+'13'!M240+'14'!M240+'15'!M240+'16'!M240+'17'!M240+'18'!M240+'19'!M240+'20'!M240+'21'!M240+'22'!M240+'23'!M240+'24'!M240+'25'!M240+'26'!M240+'27'!M240+'28'!M240+'29'!M240+'30'!M240+'31.'!M240</f>
        <v>0</v>
      </c>
      <c r="N240" s="19"/>
      <c r="O240" s="90"/>
      <c r="P240" s="79">
        <f t="shared" si="50"/>
        <v>0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</row>
    <row r="241" spans="1:28" ht="24" customHeight="1" x14ac:dyDescent="0.55000000000000004">
      <c r="A241" s="10">
        <v>237</v>
      </c>
      <c r="B241" s="10"/>
      <c r="C241" s="19" t="s">
        <v>271</v>
      </c>
      <c r="D241" s="10"/>
      <c r="E241" s="46">
        <f>+ยกมา!J232</f>
        <v>0</v>
      </c>
      <c r="F241" s="44">
        <f>+'1'!F232+'2'!F232+'3'!F232+'4'!F232+'5'!F232+'6'!F232+'7'!F232+'8'!F232+'9'!F232+'10'!F232+'11'!F232+'12'!F232+'13'!F232+'14'!F232+'15'!F232+'16'!F232+'17'!F232+'18'!F232+'19'!F232+'20'!F232+'21'!F232+'22'!F232+'23'!F232+'24'!F232+'25'!F232+'26'!F232+'27'!F232+'28'!F232+'29'!F232+'30'!F232+'31.'!F232</f>
        <v>0</v>
      </c>
      <c r="G241" s="43">
        <f t="shared" si="48"/>
        <v>0</v>
      </c>
      <c r="H241" s="78">
        <f>+'1'!H232+'2'!H232+'3'!H232+'4'!H232+'5'!H232+'6'!H232+'7'!H232+'8'!H232+'9'!H232+'10'!H232+'11'!H232+'12'!H232+'13'!H232+'14'!H232+'15'!H232+'16'!H232+'17'!H232+'18'!H232+'19'!H232+'20'!H232+'21'!H232+'22'!H232+'23'!H232+'24'!H232+'25'!H232+'26'!H232+'27'!H232+'28'!H232+'29'!H232+'30'!H232+'31.'!H232</f>
        <v>0</v>
      </c>
      <c r="I241" s="76">
        <f>+'1'!I232+'2'!I232+'3'!I232+'4'!I232+'5'!I232+'6'!I232+'7'!I232+'8'!I232+'9'!I232+'10'!I232+'11'!I232+'12'!I232+'13'!I232+'14'!I232+'15'!I232+'16'!I232+'17'!I232+'18'!I232+'19'!I232+'20'!I232+'21'!I232+'22'!I232+'23'!I232+'24'!I232+'25'!I232+'26'!I232+'27'!I232+'28'!I232+'29'!I232+'30'!I232+'31.'!I232</f>
        <v>0</v>
      </c>
      <c r="J241" s="43">
        <f t="shared" si="49"/>
        <v>0</v>
      </c>
      <c r="K241" s="44">
        <f>+'1'!K232+'2'!K232+'3'!K232+'4'!K232+'5'!K232+'6'!K232+'7'!K232+'8'!K232+'9'!K232+'10'!K232+'11'!K232+'12'!K232+'13'!K232+'14'!K232+'15'!K232+'16'!K232+'17'!K232+'18'!K232+'19'!K232+'20'!K232+'21'!K232+'22'!K232+'23'!K232+'24'!K232+'25'!K232+'26'!K232+'27'!K232+'28'!K232+'29'!K232+'30'!K232+'31.'!K232</f>
        <v>0</v>
      </c>
      <c r="L241" s="20"/>
      <c r="M241" s="44">
        <f>+'1'!M241+'2'!M241+'3'!M241+'4'!M241+'5'!M241+'6'!M241+'7'!M241+'8'!M241+'9'!M241+'10'!M241+'11'!M241+'12'!M241+'13'!M241+'14'!M241+'15'!M241+'16'!M241+'17'!M241+'18'!M241+'19'!M241+'20'!M241+'21'!M241+'22'!M241+'23'!M241+'24'!M241+'25'!M241+'26'!M241+'27'!M241+'28'!M241+'29'!M241+'30'!M241+'31.'!M241</f>
        <v>0</v>
      </c>
      <c r="N241" s="19"/>
      <c r="O241" s="90"/>
      <c r="P241" s="79">
        <f t="shared" si="50"/>
        <v>0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</row>
    <row r="242" spans="1:28" x14ac:dyDescent="0.55000000000000004">
      <c r="A242" s="10">
        <v>238</v>
      </c>
      <c r="B242" s="10"/>
      <c r="C242" s="19"/>
      <c r="D242" s="10"/>
      <c r="E242" s="46">
        <f>+ยกมา!J247</f>
        <v>0</v>
      </c>
      <c r="F242" s="44">
        <f>+'1'!F247+'2'!F247+'3'!F247+'4'!F247+'5'!F247+'6'!F247+'7'!F247+'8'!F247+'9'!F247+'10'!F247+'11'!F247+'12'!F247+'13'!F247+'14'!F247+'15'!F247+'16'!F247+'17'!F247+'18'!F247+'19'!F247+'20'!F247+'21'!F247+'22'!F247+'23'!F247+'24'!F247+'25'!F247+'26'!F247+'27'!F247+'28'!F247+'29'!F247+'30'!F247+'31.'!F247</f>
        <v>0</v>
      </c>
      <c r="G242" s="43">
        <f t="shared" si="48"/>
        <v>0</v>
      </c>
      <c r="H242" s="78">
        <f>+'1'!H247+'2'!H247+'3'!H247+'4'!H247+'5'!H247+'6'!H247+'7'!H247+'8'!H247+'9'!H247+'10'!H247+'11'!H247+'12'!H247+'13'!H247+'14'!H247+'15'!H247+'16'!H247+'17'!H247+'18'!H247+'19'!H247+'20'!H247+'21'!H247+'22'!H247+'23'!H247+'24'!H247+'25'!H247+'26'!H247+'27'!H247+'28'!H247+'29'!H247+'30'!H247+'31.'!H247</f>
        <v>0</v>
      </c>
      <c r="I242" s="76">
        <f>+'1'!I247+'2'!I247+'3'!I247+'4'!I247+'5'!I247+'6'!I247+'7'!I247+'8'!I247+'9'!I247+'10'!I247+'11'!I247+'12'!I247+'13'!I247+'14'!I247+'15'!I247+'16'!I247+'17'!I247+'18'!I247+'19'!I247+'20'!I247+'21'!I247+'22'!I247+'23'!I247+'24'!I247+'25'!I247+'26'!I247+'27'!I247+'28'!I247+'29'!I247+'30'!I247+'31.'!I247</f>
        <v>0</v>
      </c>
      <c r="J242" s="43">
        <f t="shared" si="49"/>
        <v>0</v>
      </c>
      <c r="K242" s="44">
        <f>+'1'!K247+'2'!K247+'3'!K247+'4'!K247+'5'!K247+'6'!K247+'7'!K247+'8'!K247+'9'!K247+'10'!K247+'11'!K247+'12'!K247+'13'!K247+'14'!K247+'15'!K247+'16'!K247+'17'!K247+'18'!K247+'19'!K247+'20'!K247+'21'!K247+'22'!K247+'23'!K247+'24'!K247+'25'!K247+'26'!K247+'27'!K247+'28'!K247+'29'!K247+'30'!K247+'31.'!K247</f>
        <v>0</v>
      </c>
      <c r="L242" s="20"/>
      <c r="M242" s="44">
        <f>+'1'!M242+'2'!M242+'3'!M242+'4'!M242+'5'!M242+'6'!M242+'7'!M242+'8'!M242+'9'!M242+'10'!M242+'11'!M242+'12'!M242+'13'!M242+'14'!M242+'15'!M242+'16'!M242+'17'!M242+'18'!M242+'19'!M242+'20'!M242+'21'!M242+'22'!M242+'23'!M242+'24'!M242+'25'!M242+'26'!M242+'27'!M242+'28'!M242+'29'!M242+'30'!M242+'31.'!M242</f>
        <v>0</v>
      </c>
      <c r="N242" s="19"/>
      <c r="O242" s="90"/>
      <c r="P242" s="79">
        <f t="shared" si="50"/>
        <v>0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</row>
    <row r="243" spans="1:28" x14ac:dyDescent="0.55000000000000004">
      <c r="A243" s="10">
        <v>239</v>
      </c>
      <c r="B243" s="10"/>
      <c r="C243" s="19"/>
      <c r="D243" s="10"/>
      <c r="E243" s="46">
        <f>+ยกมา!J235</f>
        <v>0</v>
      </c>
      <c r="F243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3" s="43">
        <f t="shared" ref="G243:G246" si="51">+E243+F243</f>
        <v>0</v>
      </c>
      <c r="H243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3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3" s="43">
        <f t="shared" ref="J243:J246" si="52">E243+F243-H243-K243-I243</f>
        <v>0</v>
      </c>
      <c r="K243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3" s="20"/>
      <c r="M243" s="44">
        <f>+'1'!M243+'2'!M243+'3'!M243+'4'!M243+'5'!M243+'6'!M243+'7'!M243+'8'!M243+'9'!M243+'10'!M243+'11'!M243+'12'!M243+'13'!M243+'14'!M243+'15'!M243+'16'!M243+'17'!M243+'18'!M243+'19'!M243+'20'!M243+'21'!M243+'22'!M243+'23'!M243+'24'!M243+'25'!M243+'26'!M243+'27'!M243+'28'!M243+'29'!M243+'30'!M243+'31.'!M243</f>
        <v>630</v>
      </c>
      <c r="N243" s="19"/>
      <c r="O243" s="90"/>
      <c r="P243" s="79">
        <f t="shared" ref="P243:P246" si="53">+K243*O243</f>
        <v>0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</row>
    <row r="244" spans="1:28" x14ac:dyDescent="0.55000000000000004">
      <c r="A244" s="10">
        <v>240</v>
      </c>
      <c r="B244" s="10"/>
      <c r="C244" s="19"/>
      <c r="D244" s="10"/>
      <c r="E244" s="46">
        <f>+ยกมา!J236</f>
        <v>0</v>
      </c>
      <c r="F244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4" s="43">
        <f t="shared" si="51"/>
        <v>0</v>
      </c>
      <c r="H244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4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4" s="43">
        <f t="shared" si="52"/>
        <v>0</v>
      </c>
      <c r="K244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4" s="20"/>
      <c r="M244" s="44">
        <f>+'1'!M244+'2'!M244+'3'!M244+'4'!M244+'5'!M244+'6'!M244+'7'!M244+'8'!M244+'9'!M244+'10'!M244+'11'!M244+'12'!M244+'13'!M244+'14'!M244+'15'!M244+'16'!M244+'17'!M244+'18'!M244+'19'!M244+'20'!M244+'21'!M244+'22'!M244+'23'!M244+'24'!M244+'25'!M244+'26'!M244+'27'!M244+'28'!M244+'29'!M244+'30'!M244+'31.'!M244</f>
        <v>2205</v>
      </c>
      <c r="N244" s="19"/>
      <c r="O244" s="90"/>
      <c r="P244" s="79">
        <f t="shared" si="53"/>
        <v>0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</row>
    <row r="245" spans="1:28" x14ac:dyDescent="0.55000000000000004">
      <c r="A245" s="10">
        <v>241</v>
      </c>
      <c r="B245" s="10"/>
      <c r="C245" s="19"/>
      <c r="D245" s="10"/>
      <c r="E245" s="46">
        <f>+ยกมา!J237</f>
        <v>0</v>
      </c>
      <c r="F245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45" s="43">
        <f t="shared" si="51"/>
        <v>0</v>
      </c>
      <c r="H245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45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45" s="43">
        <f t="shared" si="52"/>
        <v>0</v>
      </c>
      <c r="K245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45" s="20"/>
      <c r="M245" s="44">
        <f>+'1'!M245+'2'!M245+'3'!M245+'4'!M245+'5'!M245+'6'!M245+'7'!M245+'8'!M245+'9'!M245+'10'!M245+'11'!M245+'12'!M245+'13'!M245+'14'!M245+'15'!M245+'16'!M245+'17'!M245+'18'!M245+'19'!M245+'20'!M245+'21'!M245+'22'!M245+'23'!M245+'24'!M245+'25'!M245+'26'!M245+'27'!M245+'28'!M245+'29'!M245+'30'!M245+'31.'!M245</f>
        <v>675</v>
      </c>
      <c r="N245" s="19"/>
      <c r="O245" s="90"/>
      <c r="P245" s="79">
        <f t="shared" si="53"/>
        <v>0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</row>
    <row r="246" spans="1:28" x14ac:dyDescent="0.55000000000000004">
      <c r="A246" s="10">
        <v>242</v>
      </c>
      <c r="B246" s="10"/>
      <c r="C246" s="19"/>
      <c r="D246" s="10"/>
      <c r="E246" s="46">
        <f>+ยกมา!J238</f>
        <v>0</v>
      </c>
      <c r="F246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46" s="43">
        <f t="shared" si="51"/>
        <v>0</v>
      </c>
      <c r="H246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46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46" s="43">
        <f t="shared" si="52"/>
        <v>0</v>
      </c>
      <c r="K246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46" s="20"/>
      <c r="M246" s="44">
        <f>+'1'!M246+'2'!M246+'3'!M246+'4'!M246+'5'!M246+'6'!M246+'7'!M246+'8'!M246+'9'!M246+'10'!M246+'11'!M246+'12'!M246+'13'!M246+'14'!M246+'15'!M246+'16'!M246+'17'!M246+'18'!M246+'19'!M246+'20'!M246+'21'!M246+'22'!M246+'23'!M246+'24'!M246+'25'!M246+'26'!M246+'27'!M246+'28'!M246+'29'!M246+'30'!M246+'31.'!M246</f>
        <v>0</v>
      </c>
      <c r="N246" s="19"/>
      <c r="O246" s="90"/>
      <c r="P246" s="79">
        <f t="shared" si="53"/>
        <v>0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</row>
    <row r="247" spans="1:28" ht="24" customHeight="1" x14ac:dyDescent="0.55000000000000004">
      <c r="A247" s="10">
        <v>243</v>
      </c>
      <c r="B247" s="10"/>
      <c r="C247" s="19"/>
      <c r="D247" s="10"/>
      <c r="E247" s="46">
        <f>+ยกมา!J234</f>
        <v>0</v>
      </c>
      <c r="F247" s="44">
        <f>+'1'!F234+'2'!F234+'3'!F234+'4'!F234+'5'!F234+'6'!F234+'7'!F234+'8'!F234+'9'!F234+'10'!F234+'11'!F234+'12'!F234+'13'!F234+'14'!F234+'15'!F234+'16'!F234+'17'!F234+'18'!F234+'19'!F234+'20'!F234+'21'!F234+'22'!F234+'23'!F234+'24'!F234+'25'!F234+'26'!F234+'27'!F234+'28'!F234+'29'!F234+'30'!F234+'31.'!F234</f>
        <v>0</v>
      </c>
      <c r="G247" s="43">
        <f t="shared" si="48"/>
        <v>0</v>
      </c>
      <c r="H247" s="78">
        <f>+'1'!H234+'2'!H234+'3'!H234+'4'!H234+'5'!H234+'6'!H234+'7'!H234+'8'!H234+'9'!H234+'10'!H234+'11'!H234+'12'!H234+'13'!H234+'14'!H234+'15'!H234+'16'!H234+'17'!H234+'18'!H234+'19'!H234+'20'!H234+'21'!H234+'22'!H234+'23'!H234+'24'!H234+'25'!H234+'26'!H234+'27'!H234+'28'!H234+'29'!H234+'30'!H234+'31.'!H234</f>
        <v>0</v>
      </c>
      <c r="I247" s="76">
        <f>+'1'!I234+'2'!I234+'3'!I234+'4'!I234+'5'!I234+'6'!I234+'7'!I234+'8'!I234+'9'!I234+'10'!I234+'11'!I234+'12'!I234+'13'!I234+'14'!I234+'15'!I234+'16'!I234+'17'!I234+'18'!I234+'19'!I234+'20'!I234+'21'!I234+'22'!I234+'23'!I234+'24'!I234+'25'!I234+'26'!I234+'27'!I234+'28'!I234+'29'!I234+'30'!I234+'31.'!I234</f>
        <v>0</v>
      </c>
      <c r="J247" s="43">
        <f t="shared" si="49"/>
        <v>0</v>
      </c>
      <c r="K247" s="44">
        <f>+'1'!K234+'2'!K234+'3'!K234+'4'!K234+'5'!K234+'6'!K234+'7'!K234+'8'!K234+'9'!K234+'10'!K234+'11'!K234+'12'!K234+'13'!K234+'14'!K234+'15'!K234+'16'!K234+'17'!K234+'18'!K234+'19'!K234+'20'!K234+'21'!K234+'22'!K234+'23'!K234+'24'!K234+'25'!K234+'26'!K234+'27'!K234+'28'!K234+'29'!K234+'30'!K234+'31.'!K234</f>
        <v>0</v>
      </c>
      <c r="L247" s="20"/>
      <c r="M247" s="44">
        <f>+'1'!M247+'2'!M247+'3'!M247+'4'!M247+'5'!M247+'6'!M247+'7'!M247+'8'!M247+'9'!M247+'10'!M247+'11'!M247+'12'!M247+'13'!M247+'14'!M247+'15'!M247+'16'!M247+'17'!M247+'18'!M247+'19'!M247+'20'!M247+'21'!M247+'22'!M247+'23'!M247+'24'!M247+'25'!M247+'26'!M247+'27'!M247+'28'!M247+'29'!M247+'30'!M247+'31.'!M247</f>
        <v>0</v>
      </c>
      <c r="N247" s="19"/>
      <c r="O247" s="90"/>
      <c r="P247" s="79">
        <f t="shared" si="50"/>
        <v>0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</row>
    <row r="248" spans="1:28" x14ac:dyDescent="0.55000000000000004">
      <c r="A248" s="10">
        <v>244</v>
      </c>
      <c r="B248" s="10"/>
      <c r="C248" s="19"/>
      <c r="D248" s="10"/>
      <c r="E248" s="46">
        <f>+ยกมา!J235</f>
        <v>0</v>
      </c>
      <c r="F248" s="44">
        <f>+'1'!F235+'2'!F235+'3'!F235+'4'!F235+'5'!F235+'6'!F235+'7'!F235+'8'!F235+'9'!F235+'10'!F235+'11'!F235+'12'!F235+'13'!F235+'14'!F235+'15'!F235+'16'!F235+'17'!F235+'18'!F235+'19'!F235+'20'!F235+'21'!F235+'22'!F235+'23'!F235+'24'!F235+'25'!F235+'26'!F235+'27'!F235+'28'!F235+'29'!F235+'30'!F235+'31.'!F235</f>
        <v>0</v>
      </c>
      <c r="G248" s="43">
        <f t="shared" ref="G248:G259" si="54">+E248+F248</f>
        <v>0</v>
      </c>
      <c r="H248" s="78">
        <f>+'1'!H235+'2'!H235+'3'!H235+'4'!H235+'5'!H235+'6'!H235+'7'!H235+'8'!H235+'9'!H235+'10'!H235+'11'!H235+'12'!H235+'13'!H235+'14'!H235+'15'!H235+'16'!H235+'17'!H235+'18'!H235+'19'!H235+'20'!H235+'21'!H235+'22'!H235+'23'!H235+'24'!H235+'25'!H235+'26'!H235+'27'!H235+'28'!H235+'29'!H235+'30'!H235+'31.'!H235</f>
        <v>0</v>
      </c>
      <c r="I248" s="76">
        <f>+'1'!I235+'2'!I235+'3'!I235+'4'!I235+'5'!I235+'6'!I235+'7'!I235+'8'!I235+'9'!I235+'10'!I235+'11'!I235+'12'!I235+'13'!I235+'14'!I235+'15'!I235+'16'!I235+'17'!I235+'18'!I235+'19'!I235+'20'!I235+'21'!I235+'22'!I235+'23'!I235+'24'!I235+'25'!I235+'26'!I235+'27'!I235+'28'!I235+'29'!I235+'30'!I235+'31.'!I235</f>
        <v>0</v>
      </c>
      <c r="J248" s="43">
        <f t="shared" ref="J248:J259" si="55">E248+F248-H248-K248-I248</f>
        <v>0</v>
      </c>
      <c r="K248" s="44">
        <f>+'1'!K235+'2'!K235+'3'!K235+'4'!K235+'5'!K235+'6'!K235+'7'!K235+'8'!K235+'9'!K235+'10'!K235+'11'!K235+'12'!K235+'13'!K235+'14'!K235+'15'!K235+'16'!K235+'17'!K235+'18'!K235+'19'!K235+'20'!K235+'21'!K235+'22'!K235+'23'!K235+'24'!K235+'25'!K235+'26'!K235+'27'!K235+'28'!K235+'29'!K235+'30'!K235+'31.'!K235</f>
        <v>0</v>
      </c>
      <c r="L248" s="20"/>
      <c r="M248" s="44">
        <f>+'1'!M248+'2'!M248+'3'!M248+'4'!M248+'5'!M248+'6'!M248+'7'!M248+'8'!M248+'9'!M248+'10'!M248+'11'!M248+'12'!M248+'13'!M248+'14'!M248+'15'!M248+'16'!M248+'17'!M248+'18'!M248+'19'!M248+'20'!M248+'21'!M248+'22'!M248+'23'!M248+'24'!M248+'25'!M248+'26'!M248+'27'!M248+'28'!M248+'29'!M248+'30'!M248+'31.'!M248</f>
        <v>0</v>
      </c>
      <c r="N248" s="19"/>
      <c r="O248" s="90"/>
      <c r="P248" s="79">
        <f t="shared" si="46"/>
        <v>0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</row>
    <row r="249" spans="1:28" x14ac:dyDescent="0.55000000000000004">
      <c r="A249" s="10">
        <v>245</v>
      </c>
      <c r="B249" s="10"/>
      <c r="C249" s="19"/>
      <c r="D249" s="10"/>
      <c r="E249" s="46">
        <f>+ยกมา!J236</f>
        <v>0</v>
      </c>
      <c r="F249" s="44">
        <f>+'1'!F236+'2'!F236+'3'!F236+'4'!F236+'5'!F236+'6'!F236+'7'!F236+'8'!F236+'9'!F236+'10'!F236+'11'!F236+'12'!F236+'13'!F236+'14'!F236+'15'!F236+'16'!F236+'17'!F236+'18'!F236+'19'!F236+'20'!F236+'21'!F236+'22'!F236+'23'!F236+'24'!F236+'25'!F236+'26'!F236+'27'!F236+'28'!F236+'29'!F236+'30'!F236+'31.'!F236</f>
        <v>0</v>
      </c>
      <c r="G249" s="43">
        <f t="shared" si="54"/>
        <v>0</v>
      </c>
      <c r="H249" s="78">
        <f>+'1'!H236+'2'!H236+'3'!H236+'4'!H236+'5'!H236+'6'!H236+'7'!H236+'8'!H236+'9'!H236+'10'!H236+'11'!H236+'12'!H236+'13'!H236+'14'!H236+'15'!H236+'16'!H236+'17'!H236+'18'!H236+'19'!H236+'20'!H236+'21'!H236+'22'!H236+'23'!H236+'24'!H236+'25'!H236+'26'!H236+'27'!H236+'28'!H236+'29'!H236+'30'!H236+'31.'!H236</f>
        <v>0</v>
      </c>
      <c r="I249" s="76">
        <f>+'1'!I236+'2'!I236+'3'!I236+'4'!I236+'5'!I236+'6'!I236+'7'!I236+'8'!I236+'9'!I236+'10'!I236+'11'!I236+'12'!I236+'13'!I236+'14'!I236+'15'!I236+'16'!I236+'17'!I236+'18'!I236+'19'!I236+'20'!I236+'21'!I236+'22'!I236+'23'!I236+'24'!I236+'25'!I236+'26'!I236+'27'!I236+'28'!I236+'29'!I236+'30'!I236+'31.'!I236</f>
        <v>0</v>
      </c>
      <c r="J249" s="43">
        <f t="shared" si="55"/>
        <v>0</v>
      </c>
      <c r="K249" s="44">
        <f>+'1'!K236+'2'!K236+'3'!K236+'4'!K236+'5'!K236+'6'!K236+'7'!K236+'8'!K236+'9'!K236+'10'!K236+'11'!K236+'12'!K236+'13'!K236+'14'!K236+'15'!K236+'16'!K236+'17'!K236+'18'!K236+'19'!K236+'20'!K236+'21'!K236+'22'!K236+'23'!K236+'24'!K236+'25'!K236+'26'!K236+'27'!K236+'28'!K236+'29'!K236+'30'!K236+'31.'!K236</f>
        <v>0</v>
      </c>
      <c r="L249" s="20"/>
      <c r="M249" s="44">
        <f>+'1'!M249+'2'!M249+'3'!M249+'4'!M249+'5'!M249+'6'!M249+'7'!M249+'8'!M249+'9'!M249+'10'!M249+'11'!M249+'12'!M249+'13'!M249+'14'!M249+'15'!M249+'16'!M249+'17'!M249+'18'!M249+'19'!M249+'20'!M249+'21'!M249+'22'!M249+'23'!M249+'24'!M249+'25'!M249+'26'!M249+'27'!M249+'28'!M249+'29'!M249+'30'!M249+'31.'!M249</f>
        <v>0</v>
      </c>
      <c r="N249" s="19"/>
      <c r="O249" s="90"/>
      <c r="P249" s="79">
        <f t="shared" si="46"/>
        <v>0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</row>
    <row r="250" spans="1:28" x14ac:dyDescent="0.55000000000000004">
      <c r="A250" s="10">
        <v>246</v>
      </c>
      <c r="B250" s="10"/>
      <c r="C250" s="19"/>
      <c r="D250" s="10"/>
      <c r="E250" s="46">
        <f>+ยกมา!J237</f>
        <v>0</v>
      </c>
      <c r="F250" s="44">
        <f>+'1'!F237+'2'!F237+'3'!F237+'4'!F237+'5'!F237+'6'!F237+'7'!F237+'8'!F237+'9'!F237+'10'!F237+'11'!F237+'12'!F237+'13'!F237+'14'!F237+'15'!F237+'16'!F237+'17'!F237+'18'!F237+'19'!F237+'20'!F237+'21'!F237+'22'!F237+'23'!F237+'24'!F237+'25'!F237+'26'!F237+'27'!F237+'28'!F237+'29'!F237+'30'!F237+'31.'!F237</f>
        <v>0</v>
      </c>
      <c r="G250" s="43">
        <f t="shared" si="54"/>
        <v>0</v>
      </c>
      <c r="H250" s="78">
        <f>+'1'!H237+'2'!H237+'3'!H237+'4'!H237+'5'!H237+'6'!H237+'7'!H237+'8'!H237+'9'!H237+'10'!H237+'11'!H237+'12'!H237+'13'!H237+'14'!H237+'15'!H237+'16'!H237+'17'!H237+'18'!H237+'19'!H237+'20'!H237+'21'!H237+'22'!H237+'23'!H237+'24'!H237+'25'!H237+'26'!H237+'27'!H237+'28'!H237+'29'!H237+'30'!H237+'31.'!H237</f>
        <v>0</v>
      </c>
      <c r="I250" s="76">
        <f>+'1'!I237+'2'!I237+'3'!I237+'4'!I237+'5'!I237+'6'!I237+'7'!I237+'8'!I237+'9'!I237+'10'!I237+'11'!I237+'12'!I237+'13'!I237+'14'!I237+'15'!I237+'16'!I237+'17'!I237+'18'!I237+'19'!I237+'20'!I237+'21'!I237+'22'!I237+'23'!I237+'24'!I237+'25'!I237+'26'!I237+'27'!I237+'28'!I237+'29'!I237+'30'!I237+'31.'!I237</f>
        <v>0</v>
      </c>
      <c r="J250" s="43">
        <f t="shared" si="55"/>
        <v>0</v>
      </c>
      <c r="K250" s="44">
        <f>+'1'!K237+'2'!K237+'3'!K237+'4'!K237+'5'!K237+'6'!K237+'7'!K237+'8'!K237+'9'!K237+'10'!K237+'11'!K237+'12'!K237+'13'!K237+'14'!K237+'15'!K237+'16'!K237+'17'!K237+'18'!K237+'19'!K237+'20'!K237+'21'!K237+'22'!K237+'23'!K237+'24'!K237+'25'!K237+'26'!K237+'27'!K237+'28'!K237+'29'!K237+'30'!K237+'31.'!K237</f>
        <v>0</v>
      </c>
      <c r="L250" s="20"/>
      <c r="M250" s="44">
        <f>+'1'!M250+'2'!M250+'3'!M250+'4'!M250+'5'!M250+'6'!M250+'7'!M250+'8'!M250+'9'!M250+'10'!M250+'11'!M250+'12'!M250+'13'!M250+'14'!M250+'15'!M250+'16'!M250+'17'!M250+'18'!M250+'19'!M250+'20'!M250+'21'!M250+'22'!M250+'23'!M250+'24'!M250+'25'!M250+'26'!M250+'27'!M250+'28'!M250+'29'!M250+'30'!M250+'31.'!M250</f>
        <v>0</v>
      </c>
      <c r="N250" s="19"/>
      <c r="O250" s="90"/>
      <c r="P250" s="79">
        <f t="shared" si="46"/>
        <v>0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</row>
    <row r="251" spans="1:28" x14ac:dyDescent="0.55000000000000004">
      <c r="A251" s="10">
        <v>247</v>
      </c>
      <c r="B251" s="10"/>
      <c r="C251" s="19"/>
      <c r="D251" s="10"/>
      <c r="E251" s="46">
        <f>+ยกมา!J238</f>
        <v>0</v>
      </c>
      <c r="F251" s="44">
        <f>+'1'!F238+'2'!F238+'3'!F238+'4'!F238+'5'!F238+'6'!F238+'7'!F238+'8'!F238+'9'!F238+'10'!F238+'11'!F238+'12'!F238+'13'!F238+'14'!F238+'15'!F238+'16'!F238+'17'!F238+'18'!F238+'19'!F238+'20'!F238+'21'!F238+'22'!F238+'23'!F238+'24'!F238+'25'!F238+'26'!F238+'27'!F238+'28'!F238+'29'!F238+'30'!F238+'31.'!F238</f>
        <v>0</v>
      </c>
      <c r="G251" s="43">
        <f t="shared" si="54"/>
        <v>0</v>
      </c>
      <c r="H251" s="78">
        <f>+'1'!H238+'2'!H238+'3'!H238+'4'!H238+'5'!H238+'6'!H238+'7'!H238+'8'!H238+'9'!H238+'10'!H238+'11'!H238+'12'!H238+'13'!H238+'14'!H238+'15'!H238+'16'!H238+'17'!H238+'18'!H238+'19'!H238+'20'!H238+'21'!H238+'22'!H238+'23'!H238+'24'!H238+'25'!H238+'26'!H238+'27'!H238+'28'!H238+'29'!H238+'30'!H238+'31.'!H238</f>
        <v>0</v>
      </c>
      <c r="I251" s="76">
        <f>+'1'!I238+'2'!I238+'3'!I238+'4'!I238+'5'!I238+'6'!I238+'7'!I238+'8'!I238+'9'!I238+'10'!I238+'11'!I238+'12'!I238+'13'!I238+'14'!I238+'15'!I238+'16'!I238+'17'!I238+'18'!I238+'19'!I238+'20'!I238+'21'!I238+'22'!I238+'23'!I238+'24'!I238+'25'!I238+'26'!I238+'27'!I238+'28'!I238+'29'!I238+'30'!I238+'31.'!I238</f>
        <v>0</v>
      </c>
      <c r="J251" s="43">
        <f t="shared" si="55"/>
        <v>0</v>
      </c>
      <c r="K251" s="44">
        <f>+'1'!K238+'2'!K238+'3'!K238+'4'!K238+'5'!K238+'6'!K238+'7'!K238+'8'!K238+'9'!K238+'10'!K238+'11'!K238+'12'!K238+'13'!K238+'14'!K238+'15'!K238+'16'!K238+'17'!K238+'18'!K238+'19'!K238+'20'!K238+'21'!K238+'22'!K238+'23'!K238+'24'!K238+'25'!K238+'26'!K238+'27'!K238+'28'!K238+'29'!K238+'30'!K238+'31.'!K238</f>
        <v>0</v>
      </c>
      <c r="L251" s="20"/>
      <c r="M251" s="44">
        <f>+'1'!M251+'2'!M251+'3'!M251+'4'!M251+'5'!M251+'6'!M251+'7'!M251+'8'!M251+'9'!M251+'10'!M251+'11'!M251+'12'!M251+'13'!M251+'14'!M251+'15'!M251+'16'!M251+'17'!M251+'18'!M251+'19'!M251+'20'!M251+'21'!M251+'22'!M251+'23'!M251+'24'!M251+'25'!M251+'26'!M251+'27'!M251+'28'!M251+'29'!M251+'30'!M251+'31.'!M251</f>
        <v>0</v>
      </c>
      <c r="N251" s="19"/>
      <c r="O251" s="90"/>
      <c r="P251" s="79">
        <f t="shared" si="46"/>
        <v>0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</row>
    <row r="252" spans="1:28" ht="24" customHeight="1" x14ac:dyDescent="0.55000000000000004">
      <c r="A252" s="10">
        <v>248</v>
      </c>
      <c r="B252" s="10"/>
      <c r="C252" s="19"/>
      <c r="D252" s="10"/>
      <c r="E252" s="46">
        <f>+ยกมา!J239</f>
        <v>0</v>
      </c>
      <c r="F252" s="44">
        <f>+'1'!F239+'2'!F239+'3'!F239+'4'!F239+'5'!F239+'6'!F239+'7'!F239+'8'!F239+'9'!F239+'10'!F239+'11'!F239+'12'!F239+'13'!F239+'14'!F239+'15'!F239+'16'!F239+'17'!F239+'18'!F239+'19'!F239+'20'!F239+'21'!F239+'22'!F239+'23'!F239+'24'!F239+'25'!F239+'26'!F239+'27'!F239+'28'!F239+'29'!F239+'30'!F239+'31.'!F239</f>
        <v>0</v>
      </c>
      <c r="G252" s="43">
        <f t="shared" si="54"/>
        <v>0</v>
      </c>
      <c r="H252" s="78">
        <f>+'1'!H239+'2'!H239+'3'!H239+'4'!H239+'5'!H239+'6'!H239+'7'!H239+'8'!H239+'9'!H239+'10'!H239+'11'!H239+'12'!H239+'13'!H239+'14'!H239+'15'!H239+'16'!H239+'17'!H239+'18'!H239+'19'!H239+'20'!H239+'21'!H239+'22'!H239+'23'!H239+'24'!H239+'25'!H239+'26'!H239+'27'!H239+'28'!H239+'29'!H239+'30'!H239+'31.'!H239</f>
        <v>0</v>
      </c>
      <c r="I252" s="76">
        <f>+'1'!I239+'2'!I239+'3'!I239+'4'!I239+'5'!I239+'6'!I239+'7'!I239+'8'!I239+'9'!I239+'10'!I239+'11'!I239+'12'!I239+'13'!I239+'14'!I239+'15'!I239+'16'!I239+'17'!I239+'18'!I239+'19'!I239+'20'!I239+'21'!I239+'22'!I239+'23'!I239+'24'!I239+'25'!I239+'26'!I239+'27'!I239+'28'!I239+'29'!I239+'30'!I239+'31.'!I239</f>
        <v>0</v>
      </c>
      <c r="J252" s="43">
        <f t="shared" si="55"/>
        <v>0</v>
      </c>
      <c r="K252" s="44">
        <f>+'1'!K239+'2'!K239+'3'!K239+'4'!K239+'5'!K239+'6'!K239+'7'!K239+'8'!K239+'9'!K239+'10'!K239+'11'!K239+'12'!K239+'13'!K239+'14'!K239+'15'!K239+'16'!K239+'17'!K239+'18'!K239+'19'!K239+'20'!K239+'21'!K239+'22'!K239+'23'!K239+'24'!K239+'25'!K239+'26'!K239+'27'!K239+'28'!K239+'29'!K239+'30'!K239+'31.'!K239</f>
        <v>0</v>
      </c>
      <c r="L252" s="20"/>
      <c r="M252" s="44">
        <f>+'1'!M252+'2'!M252+'3'!M252+'4'!M252+'5'!M252+'6'!M252+'7'!M252+'8'!M252+'9'!M252+'10'!M252+'11'!M252+'12'!M252+'13'!M252+'14'!M252+'15'!M252+'16'!M252+'17'!M252+'18'!M252+'19'!M252+'20'!M252+'21'!M252+'22'!M252+'23'!M252+'24'!M252+'25'!M252+'26'!M252+'27'!M252+'28'!M252+'29'!M252+'30'!M252+'31.'!M252</f>
        <v>0</v>
      </c>
      <c r="N252" s="19"/>
      <c r="O252" s="90"/>
      <c r="P252" s="79">
        <f t="shared" si="46"/>
        <v>0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</row>
    <row r="253" spans="1:28" x14ac:dyDescent="0.55000000000000004">
      <c r="A253" s="10">
        <v>249</v>
      </c>
      <c r="B253" s="10"/>
      <c r="C253" s="19"/>
      <c r="D253" s="10"/>
      <c r="E253" s="46">
        <f>+ยกมา!J240</f>
        <v>0</v>
      </c>
      <c r="F253" s="44">
        <f>+'1'!F240+'2'!F240+'3'!F240+'4'!F240+'5'!F240+'6'!F240+'7'!F240+'8'!F240+'9'!F240+'10'!F240+'11'!F240+'12'!F240+'13'!F240+'14'!F240+'15'!F240+'16'!F240+'17'!F240+'18'!F240+'19'!F240+'20'!F240+'21'!F240+'22'!F240+'23'!F240+'24'!F240+'25'!F240+'26'!F240+'27'!F240+'28'!F240+'29'!F240+'30'!F240+'31.'!F240</f>
        <v>0</v>
      </c>
      <c r="G253" s="43">
        <f t="shared" si="54"/>
        <v>0</v>
      </c>
      <c r="H253" s="78">
        <f>+'1'!H240+'2'!H240+'3'!H240+'4'!H240+'5'!H240+'6'!H240+'7'!H240+'8'!H240+'9'!H240+'10'!H240+'11'!H240+'12'!H240+'13'!H240+'14'!H240+'15'!H240+'16'!H240+'17'!H240+'18'!H240+'19'!H240+'20'!H240+'21'!H240+'22'!H240+'23'!H240+'24'!H240+'25'!H240+'26'!H240+'27'!H240+'28'!H240+'29'!H240+'30'!H240+'31.'!H240</f>
        <v>0</v>
      </c>
      <c r="I253" s="76">
        <f>+'1'!I240+'2'!I240+'3'!I240+'4'!I240+'5'!I240+'6'!I240+'7'!I240+'8'!I240+'9'!I240+'10'!I240+'11'!I240+'12'!I240+'13'!I240+'14'!I240+'15'!I240+'16'!I240+'17'!I240+'18'!I240+'19'!I240+'20'!I240+'21'!I240+'22'!I240+'23'!I240+'24'!I240+'25'!I240+'26'!I240+'27'!I240+'28'!I240+'29'!I240+'30'!I240+'31.'!I240</f>
        <v>0</v>
      </c>
      <c r="J253" s="43">
        <f t="shared" si="55"/>
        <v>0</v>
      </c>
      <c r="K253" s="44">
        <f>+'1'!K240+'2'!K240+'3'!K240+'4'!K240+'5'!K240+'6'!K240+'7'!K240+'8'!K240+'9'!K240+'10'!K240+'11'!K240+'12'!K240+'13'!K240+'14'!K240+'15'!K240+'16'!K240+'17'!K240+'18'!K240+'19'!K240+'20'!K240+'21'!K240+'22'!K240+'23'!K240+'24'!K240+'25'!K240+'26'!K240+'27'!K240+'28'!K240+'29'!K240+'30'!K240+'31.'!K240</f>
        <v>0</v>
      </c>
      <c r="L253" s="20"/>
      <c r="M253" s="44">
        <f>+'1'!M253+'2'!M253+'3'!M253+'4'!M253+'5'!M253+'6'!M253+'7'!M253+'8'!M253+'9'!M253+'10'!M253+'11'!M253+'12'!M253+'13'!M253+'14'!M253+'15'!M253+'16'!M253+'17'!M253+'18'!M253+'19'!M253+'20'!M253+'21'!M253+'22'!M253+'23'!M253+'24'!M253+'25'!M253+'26'!M253+'27'!M253+'28'!M253+'29'!M253+'30'!M253+'31.'!M253</f>
        <v>0</v>
      </c>
      <c r="N253" s="19"/>
      <c r="O253" s="90"/>
      <c r="P253" s="79">
        <f t="shared" ref="P253" si="56">+K253*O253</f>
        <v>0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</row>
    <row r="254" spans="1:28" x14ac:dyDescent="0.55000000000000004">
      <c r="A254" s="10">
        <v>250</v>
      </c>
      <c r="B254" s="10"/>
      <c r="C254" s="19"/>
      <c r="D254" s="10"/>
      <c r="E254" s="46">
        <f>+ยกมา!J241</f>
        <v>0</v>
      </c>
      <c r="F254" s="44">
        <f>+'1'!F241+'2'!F241+'3'!F241+'4'!F241+'5'!F241+'6'!F241+'7'!F241+'8'!F241+'9'!F241+'10'!F241+'11'!F241+'12'!F241+'13'!F241+'14'!F241+'15'!F241+'16'!F241+'17'!F241+'18'!F241+'19'!F241+'20'!F241+'21'!F241+'22'!F241+'23'!F241+'24'!F241+'25'!F241+'26'!F241+'27'!F241+'28'!F241+'29'!F241+'30'!F241+'31.'!F241</f>
        <v>0</v>
      </c>
      <c r="G254" s="43">
        <f t="shared" si="54"/>
        <v>0</v>
      </c>
      <c r="H254" s="78">
        <f>+'1'!H241+'2'!H241+'3'!H241+'4'!H241+'5'!H241+'6'!H241+'7'!H241+'8'!H241+'9'!H241+'10'!H241+'11'!H241+'12'!H241+'13'!H241+'14'!H241+'15'!H241+'16'!H241+'17'!H241+'18'!H241+'19'!H241+'20'!H241+'21'!H241+'22'!H241+'23'!H241+'24'!H241+'25'!H241+'26'!H241+'27'!H241+'28'!H241+'29'!H241+'30'!H241+'31.'!H241</f>
        <v>0</v>
      </c>
      <c r="I254" s="76">
        <f>+'1'!I241+'2'!I241+'3'!I241+'4'!I241+'5'!I241+'6'!I241+'7'!I241+'8'!I241+'9'!I241+'10'!I241+'11'!I241+'12'!I241+'13'!I241+'14'!I241+'15'!I241+'16'!I241+'17'!I241+'18'!I241+'19'!I241+'20'!I241+'21'!I241+'22'!I241+'23'!I241+'24'!I241+'25'!I241+'26'!I241+'27'!I241+'28'!I241+'29'!I241+'30'!I241+'31.'!I241</f>
        <v>0</v>
      </c>
      <c r="J254" s="43">
        <f t="shared" si="55"/>
        <v>0</v>
      </c>
      <c r="K254" s="44">
        <f>+'1'!K241+'2'!K241+'3'!K241+'4'!K241+'5'!K241+'6'!K241+'7'!K241+'8'!K241+'9'!K241+'10'!K241+'11'!K241+'12'!K241+'13'!K241+'14'!K241+'15'!K241+'16'!K241+'17'!K241+'18'!K241+'19'!K241+'20'!K241+'21'!K241+'22'!K241+'23'!K241+'24'!K241+'25'!K241+'26'!K241+'27'!K241+'28'!K241+'29'!K241+'30'!K241+'31.'!K241</f>
        <v>0</v>
      </c>
      <c r="L254" s="20"/>
      <c r="M254" s="44">
        <f>+'1'!M254+'2'!M254+'3'!M254+'4'!M254+'5'!M254+'6'!M254+'7'!M254+'8'!M254+'9'!M254+'10'!M254+'11'!M254+'12'!M254+'13'!M254+'14'!M254+'15'!M254+'16'!M254+'17'!M254+'18'!M254+'19'!M254+'20'!M254+'21'!M254+'22'!M254+'23'!M254+'24'!M254+'25'!M254+'26'!M254+'27'!M254+'28'!M254+'29'!M254+'30'!M254+'31.'!M254</f>
        <v>0</v>
      </c>
      <c r="N254" s="19"/>
      <c r="O254" s="90"/>
      <c r="P254" s="79">
        <f t="shared" si="46"/>
        <v>0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</row>
    <row r="255" spans="1:28" x14ac:dyDescent="0.55000000000000004">
      <c r="A255" s="10">
        <v>251</v>
      </c>
      <c r="B255" s="10"/>
      <c r="C255" s="19"/>
      <c r="D255" s="10"/>
      <c r="E255" s="46">
        <f>+ยกมา!J242</f>
        <v>0</v>
      </c>
      <c r="F255" s="44">
        <f>+'1'!F242+'2'!F242+'3'!F242+'4'!F242+'5'!F242+'6'!F242+'7'!F242+'8'!F242+'9'!F242+'10'!F242+'11'!F242+'12'!F242+'13'!F242+'14'!F242+'15'!F242+'16'!F242+'17'!F242+'18'!F242+'19'!F242+'20'!F242+'21'!F242+'22'!F242+'23'!F242+'24'!F242+'25'!F242+'26'!F242+'27'!F242+'28'!F242+'29'!F242+'30'!F242+'31.'!F242</f>
        <v>0</v>
      </c>
      <c r="G255" s="43">
        <f t="shared" si="54"/>
        <v>0</v>
      </c>
      <c r="H255" s="78">
        <f>+'1'!H242+'2'!H242+'3'!H242+'4'!H242+'5'!H242+'6'!H242+'7'!H242+'8'!H242+'9'!H242+'10'!H242+'11'!H242+'12'!H242+'13'!H242+'14'!H242+'15'!H242+'16'!H242+'17'!H242+'18'!H242+'19'!H242+'20'!H242+'21'!H242+'22'!H242+'23'!H242+'24'!H242+'25'!H242+'26'!H242+'27'!H242+'28'!H242+'29'!H242+'30'!H242+'31.'!H242</f>
        <v>0</v>
      </c>
      <c r="I255" s="76">
        <f>+'1'!I242+'2'!I242+'3'!I242+'4'!I242+'5'!I242+'6'!I242+'7'!I242+'8'!I242+'9'!I242+'10'!I242+'11'!I242+'12'!I242+'13'!I242+'14'!I242+'15'!I242+'16'!I242+'17'!I242+'18'!I242+'19'!I242+'20'!I242+'21'!I242+'22'!I242+'23'!I242+'24'!I242+'25'!I242+'26'!I242+'27'!I242+'28'!I242+'29'!I242+'30'!I242+'31.'!I242</f>
        <v>0</v>
      </c>
      <c r="J255" s="43">
        <f t="shared" si="55"/>
        <v>0</v>
      </c>
      <c r="K255" s="44">
        <f>+'1'!K242+'2'!K242+'3'!K242+'4'!K242+'5'!K242+'6'!K242+'7'!K242+'8'!K242+'9'!K242+'10'!K242+'11'!K242+'12'!K242+'13'!K242+'14'!K242+'15'!K242+'16'!K242+'17'!K242+'18'!K242+'19'!K242+'20'!K242+'21'!K242+'22'!K242+'23'!K242+'24'!K242+'25'!K242+'26'!K242+'27'!K242+'28'!K242+'29'!K242+'30'!K242+'31.'!K242</f>
        <v>0</v>
      </c>
      <c r="L255" s="20"/>
      <c r="M255" s="44">
        <f>+'1'!M255+'2'!M255+'3'!M255+'4'!M255+'5'!M255+'6'!M255+'7'!M255+'8'!M255+'9'!M255+'10'!M255+'11'!M255+'12'!M255+'13'!M255+'14'!M255+'15'!M255+'16'!M255+'17'!M255+'18'!M255+'19'!M255+'20'!M255+'21'!M255+'22'!M255+'23'!M255+'24'!M255+'25'!M255+'26'!M255+'27'!M255+'28'!M255+'29'!M255+'30'!M255+'31.'!M255</f>
        <v>0</v>
      </c>
      <c r="N255" s="19"/>
      <c r="O255" s="90"/>
      <c r="P255" s="79">
        <f t="shared" si="46"/>
        <v>0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</row>
    <row r="256" spans="1:28" x14ac:dyDescent="0.55000000000000004">
      <c r="A256" s="10">
        <v>252</v>
      </c>
      <c r="B256" s="10"/>
      <c r="C256" s="19"/>
      <c r="D256" s="10"/>
      <c r="E256" s="46">
        <f>+ยกมา!J243</f>
        <v>0</v>
      </c>
      <c r="F256" s="44">
        <f>+'1'!F243+'2'!F243+'3'!F243+'4'!F243+'5'!F243+'6'!F243+'7'!F243+'8'!F243+'9'!F243+'10'!F243+'11'!F243+'12'!F243+'13'!F243+'14'!F243+'15'!F243+'16'!F243+'17'!F243+'18'!F243+'19'!F243+'20'!F243+'21'!F243+'22'!F243+'23'!F243+'24'!F243+'25'!F243+'26'!F243+'27'!F243+'28'!F243+'29'!F243+'30'!F243+'31.'!F243</f>
        <v>197</v>
      </c>
      <c r="G256" s="43">
        <f t="shared" si="54"/>
        <v>197</v>
      </c>
      <c r="H256" s="78">
        <f>+'1'!H243+'2'!H243+'3'!H243+'4'!H243+'5'!H243+'6'!H243+'7'!H243+'8'!H243+'9'!H243+'10'!H243+'11'!H243+'12'!H243+'13'!H243+'14'!H243+'15'!H243+'16'!H243+'17'!H243+'18'!H243+'19'!H243+'20'!H243+'21'!H243+'22'!H243+'23'!H243+'24'!H243+'25'!H243+'26'!H243+'27'!H243+'28'!H243+'29'!H243+'30'!H243+'31.'!H243</f>
        <v>0</v>
      </c>
      <c r="I256" s="76">
        <f>+'1'!I243+'2'!I243+'3'!I243+'4'!I243+'5'!I243+'6'!I243+'7'!I243+'8'!I243+'9'!I243+'10'!I243+'11'!I243+'12'!I243+'13'!I243+'14'!I243+'15'!I243+'16'!I243+'17'!I243+'18'!I243+'19'!I243+'20'!I243+'21'!I243+'22'!I243+'23'!I243+'24'!I243+'25'!I243+'26'!I243+'27'!I243+'28'!I243+'29'!I243+'30'!I243+'31.'!I243</f>
        <v>0</v>
      </c>
      <c r="J256" s="43">
        <f t="shared" si="55"/>
        <v>179</v>
      </c>
      <c r="K256" s="44">
        <f>+'1'!K243+'2'!K243+'3'!K243+'4'!K243+'5'!K243+'6'!K243+'7'!K243+'8'!K243+'9'!K243+'10'!K243+'11'!K243+'12'!K243+'13'!K243+'14'!K243+'15'!K243+'16'!K243+'17'!K243+'18'!K243+'19'!K243+'20'!K243+'21'!K243+'22'!K243+'23'!K243+'24'!K243+'25'!K243+'26'!K243+'27'!K243+'28'!K243+'29'!K243+'30'!K243+'31.'!K243</f>
        <v>18</v>
      </c>
      <c r="L256" s="20"/>
      <c r="M256" s="44">
        <f>+'1'!M256+'2'!M256+'3'!M256+'4'!M256+'5'!M256+'6'!M256+'7'!M256+'8'!M256+'9'!M256+'10'!M256+'11'!M256+'12'!M256+'13'!M256+'14'!M256+'15'!M256+'16'!M256+'17'!M256+'18'!M256+'19'!M256+'20'!M256+'21'!M256+'22'!M256+'23'!M256+'24'!M256+'25'!M256+'26'!M256+'27'!M256+'28'!M256+'29'!M256+'30'!M256+'31.'!M256</f>
        <v>0</v>
      </c>
      <c r="N256" s="19"/>
      <c r="O256" s="90"/>
      <c r="P256" s="79">
        <f t="shared" si="46"/>
        <v>0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</row>
    <row r="257" spans="1:29" x14ac:dyDescent="0.55000000000000004">
      <c r="A257" s="10">
        <v>253</v>
      </c>
      <c r="B257" s="10"/>
      <c r="C257" s="19"/>
      <c r="D257" s="10"/>
      <c r="E257" s="46">
        <f>+ยกมา!J244</f>
        <v>0</v>
      </c>
      <c r="F257" s="44">
        <f>+'1'!F244+'2'!F244+'3'!F244+'4'!F244+'5'!F244+'6'!F244+'7'!F244+'8'!F244+'9'!F244+'10'!F244+'11'!F244+'12'!F244+'13'!F244+'14'!F244+'15'!F244+'16'!F244+'17'!F244+'18'!F244+'19'!F244+'20'!F244+'21'!F244+'22'!F244+'23'!F244+'24'!F244+'25'!F244+'26'!F244+'27'!F244+'28'!F244+'29'!F244+'30'!F244+'31.'!F244</f>
        <v>98</v>
      </c>
      <c r="G257" s="43">
        <f t="shared" si="54"/>
        <v>98</v>
      </c>
      <c r="H257" s="78">
        <f>+'1'!H244+'2'!H244+'3'!H244+'4'!H244+'5'!H244+'6'!H244+'7'!H244+'8'!H244+'9'!H244+'10'!H244+'11'!H244+'12'!H244+'13'!H244+'14'!H244+'15'!H244+'16'!H244+'17'!H244+'18'!H244+'19'!H244+'20'!H244+'21'!H244+'22'!H244+'23'!H244+'24'!H244+'25'!H244+'26'!H244+'27'!H244+'28'!H244+'29'!H244+'30'!H244+'31.'!H244</f>
        <v>0</v>
      </c>
      <c r="I257" s="76">
        <f>+'1'!I244+'2'!I244+'3'!I244+'4'!I244+'5'!I244+'6'!I244+'7'!I244+'8'!I244+'9'!I244+'10'!I244+'11'!I244+'12'!I244+'13'!I244+'14'!I244+'15'!I244+'16'!I244+'17'!I244+'18'!I244+'19'!I244+'20'!I244+'21'!I244+'22'!I244+'23'!I244+'24'!I244+'25'!I244+'26'!I244+'27'!I244+'28'!I244+'29'!I244+'30'!I244+'31.'!I244</f>
        <v>0</v>
      </c>
      <c r="J257" s="43">
        <f t="shared" si="55"/>
        <v>49</v>
      </c>
      <c r="K257" s="44">
        <f>+'1'!K244+'2'!K244+'3'!K244+'4'!K244+'5'!K244+'6'!K244+'7'!K244+'8'!K244+'9'!K244+'10'!K244+'11'!K244+'12'!K244+'13'!K244+'14'!K244+'15'!K244+'16'!K244+'17'!K244+'18'!K244+'19'!K244+'20'!K244+'21'!K244+'22'!K244+'23'!K244+'24'!K244+'25'!K244+'26'!K244+'27'!K244+'28'!K244+'29'!K244+'30'!K244+'31.'!K244</f>
        <v>49</v>
      </c>
      <c r="L257" s="20"/>
      <c r="M257" s="44">
        <f>+'1'!M257+'2'!M257+'3'!M257+'4'!M257+'5'!M257+'6'!M257+'7'!M257+'8'!M257+'9'!M257+'10'!M257+'11'!M257+'12'!M257+'13'!M257+'14'!M257+'15'!M257+'16'!M257+'17'!M257+'18'!M257+'19'!M257+'20'!M257+'21'!M257+'22'!M257+'23'!M257+'24'!M257+'25'!M257+'26'!M257+'27'!M257+'28'!M257+'29'!M257+'30'!M257+'31.'!M257</f>
        <v>0</v>
      </c>
      <c r="N257" s="19"/>
      <c r="O257" s="90"/>
      <c r="P257" s="79">
        <f t="shared" ref="P257" si="57">+K257*O257</f>
        <v>0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</row>
    <row r="258" spans="1:29" x14ac:dyDescent="0.55000000000000004">
      <c r="A258" s="10">
        <v>254</v>
      </c>
      <c r="B258" s="10"/>
      <c r="C258" s="19"/>
      <c r="D258" s="10"/>
      <c r="E258" s="46">
        <f>+ยกมา!J245</f>
        <v>0</v>
      </c>
      <c r="F258" s="44">
        <f>+'1'!F245+'2'!F245+'3'!F245+'4'!F245+'5'!F245+'6'!F245+'7'!F245+'8'!F245+'9'!F245+'10'!F245+'11'!F245+'12'!F245+'13'!F245+'14'!F245+'15'!F245+'16'!F245+'17'!F245+'18'!F245+'19'!F245+'20'!F245+'21'!F245+'22'!F245+'23'!F245+'24'!F245+'25'!F245+'26'!F245+'27'!F245+'28'!F245+'29'!F245+'30'!F245+'31.'!F245</f>
        <v>43</v>
      </c>
      <c r="G258" s="43">
        <f t="shared" si="54"/>
        <v>43</v>
      </c>
      <c r="H258" s="78">
        <f>+'1'!H245+'2'!H245+'3'!H245+'4'!H245+'5'!H245+'6'!H245+'7'!H245+'8'!H245+'9'!H245+'10'!H245+'11'!H245+'12'!H245+'13'!H245+'14'!H245+'15'!H245+'16'!H245+'17'!H245+'18'!H245+'19'!H245+'20'!H245+'21'!H245+'22'!H245+'23'!H245+'24'!H245+'25'!H245+'26'!H245+'27'!H245+'28'!H245+'29'!H245+'30'!H245+'31.'!H245</f>
        <v>0</v>
      </c>
      <c r="I258" s="76">
        <f>+'1'!I245+'2'!I245+'3'!I245+'4'!I245+'5'!I245+'6'!I245+'7'!I245+'8'!I245+'9'!I245+'10'!I245+'11'!I245+'12'!I245+'13'!I245+'14'!I245+'15'!I245+'16'!I245+'17'!I245+'18'!I245+'19'!I245+'20'!I245+'21'!I245+'22'!I245+'23'!I245+'24'!I245+'25'!I245+'26'!I245+'27'!I245+'28'!I245+'29'!I245+'30'!I245+'31.'!I245</f>
        <v>0</v>
      </c>
      <c r="J258" s="43">
        <f t="shared" si="55"/>
        <v>28</v>
      </c>
      <c r="K258" s="44">
        <f>+'1'!K245+'2'!K245+'3'!K245+'4'!K245+'5'!K245+'6'!K245+'7'!K245+'8'!K245+'9'!K245+'10'!K245+'11'!K245+'12'!K245+'13'!K245+'14'!K245+'15'!K245+'16'!K245+'17'!K245+'18'!K245+'19'!K245+'20'!K245+'21'!K245+'22'!K245+'23'!K245+'24'!K245+'25'!K245+'26'!K245+'27'!K245+'28'!K245+'29'!K245+'30'!K245+'31.'!K245</f>
        <v>15</v>
      </c>
      <c r="L258" s="20"/>
      <c r="M258" s="44">
        <f>+'1'!M258+'2'!M258+'3'!M258+'4'!M258+'5'!M258+'6'!M258+'7'!M258+'8'!M258+'9'!M258+'10'!M258+'11'!M258+'12'!M258+'13'!M258+'14'!M258+'15'!M258+'16'!M258+'17'!M258+'18'!M258+'19'!M258+'20'!M258+'21'!M258+'22'!M258+'23'!M258+'24'!M258+'25'!M258+'26'!M258+'27'!M258+'28'!M258+'29'!M258+'30'!M258+'31.'!M258</f>
        <v>0</v>
      </c>
      <c r="N258" s="19"/>
      <c r="O258" s="90"/>
      <c r="P258" s="79">
        <f t="shared" si="46"/>
        <v>0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</row>
    <row r="259" spans="1:29" ht="24" customHeight="1" x14ac:dyDescent="0.55000000000000004">
      <c r="A259" s="10">
        <v>255</v>
      </c>
      <c r="B259" s="10"/>
      <c r="C259" s="19"/>
      <c r="D259" s="10"/>
      <c r="E259" s="46">
        <f>+ยกมา!J246</f>
        <v>0</v>
      </c>
      <c r="F259" s="44">
        <f>+'1'!F246+'2'!F246+'3'!F246+'4'!F246+'5'!F246+'6'!F246+'7'!F246+'8'!F246+'9'!F246+'10'!F246+'11'!F246+'12'!F246+'13'!F246+'14'!F246+'15'!F246+'16'!F246+'17'!F246+'18'!F246+'19'!F246+'20'!F246+'21'!F246+'22'!F246+'23'!F246+'24'!F246+'25'!F246+'26'!F246+'27'!F246+'28'!F246+'29'!F246+'30'!F246+'31.'!F246</f>
        <v>0</v>
      </c>
      <c r="G259" s="43">
        <f t="shared" si="54"/>
        <v>0</v>
      </c>
      <c r="H259" s="78">
        <f>+'1'!H246+'2'!H246+'3'!H246+'4'!H246+'5'!H246+'6'!H246+'7'!H246+'8'!H246+'9'!H246+'10'!H246+'11'!H246+'12'!H246+'13'!H246+'14'!H246+'15'!H246+'16'!H246+'17'!H246+'18'!H246+'19'!H246+'20'!H246+'21'!H246+'22'!H246+'23'!H246+'24'!H246+'25'!H246+'26'!H246+'27'!H246+'28'!H246+'29'!H246+'30'!H246+'31.'!H246</f>
        <v>0</v>
      </c>
      <c r="I259" s="76">
        <f>+'1'!I246+'2'!I246+'3'!I246+'4'!I246+'5'!I246+'6'!I246+'7'!I246+'8'!I246+'9'!I246+'10'!I246+'11'!I246+'12'!I246+'13'!I246+'14'!I246+'15'!I246+'16'!I246+'17'!I246+'18'!I246+'19'!I246+'20'!I246+'21'!I246+'22'!I246+'23'!I246+'24'!I246+'25'!I246+'26'!I246+'27'!I246+'28'!I246+'29'!I246+'30'!I246+'31.'!I246</f>
        <v>0</v>
      </c>
      <c r="J259" s="43">
        <f t="shared" si="55"/>
        <v>0</v>
      </c>
      <c r="K259" s="44">
        <f>+'1'!K246+'2'!K246+'3'!K246+'4'!K246+'5'!K246+'6'!K246+'7'!K246+'8'!K246+'9'!K246+'10'!K246+'11'!K246+'12'!K246+'13'!K246+'14'!K246+'15'!K246+'16'!K246+'17'!K246+'18'!K246+'19'!K246+'20'!K246+'21'!K246+'22'!K246+'23'!K246+'24'!K246+'25'!K246+'26'!K246+'27'!K246+'28'!K246+'29'!K246+'30'!K246+'31.'!K246</f>
        <v>0</v>
      </c>
      <c r="L259" s="20"/>
      <c r="M259" s="44">
        <f>+'1'!M259+'2'!M259+'3'!M259+'4'!M259+'5'!M259+'6'!M259+'7'!M259+'8'!M259+'9'!M259+'10'!M259+'11'!M259+'12'!M259+'13'!M259+'14'!M259+'15'!M259+'16'!M259+'17'!M259+'18'!M259+'19'!M259+'20'!M259+'21'!M259+'22'!M259+'23'!M259+'24'!M259+'25'!M259+'26'!M259+'27'!M259+'28'!M259+'29'!M259+'30'!M259+'31.'!M259</f>
        <v>0</v>
      </c>
      <c r="N259" s="19"/>
      <c r="O259" s="90"/>
      <c r="P259" s="79">
        <f t="shared" si="46"/>
        <v>0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</row>
    <row r="260" spans="1:29" s="49" customFormat="1" ht="25.5" customHeight="1" x14ac:dyDescent="0.55000000000000004">
      <c r="A260" s="145" t="s">
        <v>223</v>
      </c>
      <c r="B260" s="146"/>
      <c r="C260" s="146"/>
      <c r="D260" s="147"/>
      <c r="E260" s="151" t="s">
        <v>239</v>
      </c>
      <c r="F260" s="152"/>
      <c r="G260" s="148" t="s">
        <v>224</v>
      </c>
      <c r="H260" s="149"/>
      <c r="I260" s="150"/>
      <c r="J260" s="153" t="s">
        <v>225</v>
      </c>
      <c r="K260" s="153"/>
      <c r="L260" s="153"/>
      <c r="M260" s="51">
        <f>SUM(M5:M259)</f>
        <v>214177</v>
      </c>
      <c r="N260" s="52" t="s">
        <v>219</v>
      </c>
      <c r="O260" s="2"/>
      <c r="P260" s="2"/>
      <c r="Q260" s="50"/>
      <c r="R260" s="58"/>
      <c r="S260" s="5"/>
      <c r="T260" s="5"/>
      <c r="U260" s="5"/>
      <c r="V260" s="5"/>
      <c r="W260" s="5"/>
      <c r="X260" s="5"/>
      <c r="Y260" s="5"/>
      <c r="Z260" s="2"/>
      <c r="AA260" s="2"/>
      <c r="AB260" s="2"/>
      <c r="AC260" s="50"/>
    </row>
    <row r="261" spans="1:29" s="50" customFormat="1" ht="24.75" customHeight="1" x14ac:dyDescent="0.55000000000000004">
      <c r="A261" s="154" t="s">
        <v>226</v>
      </c>
      <c r="B261" s="155"/>
      <c r="C261" s="160">
        <f>+M263</f>
        <v>214177</v>
      </c>
      <c r="D261" s="161"/>
      <c r="E261" s="53" t="s">
        <v>227</v>
      </c>
      <c r="F261" s="54">
        <f>+M260</f>
        <v>214177</v>
      </c>
      <c r="G261" s="55" t="s">
        <v>217</v>
      </c>
      <c r="H261" s="142">
        <f>SUM(U36)</f>
        <v>0</v>
      </c>
      <c r="I261" s="143"/>
      <c r="J261" s="135"/>
      <c r="K261" s="135"/>
      <c r="L261" s="135"/>
      <c r="M261" s="57"/>
      <c r="N261" s="57">
        <f>+W36</f>
        <v>64145</v>
      </c>
      <c r="O261" s="2"/>
      <c r="P261" s="2"/>
      <c r="Q261" s="2"/>
      <c r="R261" s="1"/>
      <c r="S261" s="1"/>
      <c r="T261" s="1"/>
      <c r="U261" s="1"/>
      <c r="V261" s="1"/>
      <c r="W261" s="1"/>
      <c r="X261" s="1"/>
      <c r="Y261" s="1"/>
      <c r="Z261" s="2"/>
      <c r="AA261" s="2"/>
      <c r="AB261" s="2"/>
    </row>
    <row r="262" spans="1:29" s="50" customFormat="1" ht="24.75" customHeight="1" x14ac:dyDescent="0.55000000000000004">
      <c r="A262" s="154"/>
      <c r="B262" s="155"/>
      <c r="C262" s="160"/>
      <c r="D262" s="161"/>
      <c r="E262" s="53" t="s">
        <v>228</v>
      </c>
      <c r="F262" s="54">
        <f>N263</f>
        <v>35304</v>
      </c>
      <c r="G262" s="55"/>
      <c r="H262" s="142">
        <v>0</v>
      </c>
      <c r="I262" s="143"/>
      <c r="J262" s="135" t="s">
        <v>229</v>
      </c>
      <c r="K262" s="135"/>
      <c r="L262" s="135"/>
      <c r="M262" s="57">
        <f>-T36</f>
        <v>0</v>
      </c>
      <c r="N262" s="57" t="s">
        <v>228</v>
      </c>
      <c r="O262" s="2"/>
      <c r="P262" s="2"/>
      <c r="Q262" s="2"/>
      <c r="R262" s="1"/>
      <c r="S262" s="1"/>
      <c r="T262" s="1"/>
      <c r="U262" s="1"/>
      <c r="V262" s="1"/>
      <c r="W262" s="1"/>
      <c r="X262" s="1"/>
      <c r="Y262" s="1"/>
      <c r="Z262" s="2"/>
      <c r="AA262" s="2"/>
      <c r="AB262" s="2"/>
    </row>
    <row r="263" spans="1:29" s="50" customFormat="1" ht="24.75" customHeight="1" x14ac:dyDescent="0.55000000000000004">
      <c r="A263" s="156" t="s">
        <v>10</v>
      </c>
      <c r="B263" s="157"/>
      <c r="C263" s="160">
        <f>+F262</f>
        <v>35304</v>
      </c>
      <c r="D263" s="161"/>
      <c r="E263" s="53"/>
      <c r="F263" s="54"/>
      <c r="G263" s="55" t="s">
        <v>230</v>
      </c>
      <c r="H263" s="142">
        <f>+V36</f>
        <v>36</v>
      </c>
      <c r="I263" s="143"/>
      <c r="J263" s="136" t="s">
        <v>231</v>
      </c>
      <c r="K263" s="137"/>
      <c r="L263" s="138"/>
      <c r="M263" s="57">
        <f>+M260-M261</f>
        <v>214177</v>
      </c>
      <c r="N263" s="59">
        <f>+S36</f>
        <v>35304</v>
      </c>
      <c r="O263" s="2"/>
      <c r="P263" s="2"/>
      <c r="Q263" s="2"/>
      <c r="R263" s="1"/>
      <c r="S263" s="1"/>
      <c r="T263" s="1"/>
      <c r="U263" s="1"/>
      <c r="V263" s="1"/>
      <c r="W263" s="1"/>
      <c r="X263" s="1"/>
      <c r="Y263" s="1"/>
      <c r="Z263" s="2"/>
      <c r="AA263" s="2"/>
      <c r="AB263" s="2"/>
    </row>
    <row r="264" spans="1:29" s="50" customFormat="1" ht="24.75" customHeight="1" x14ac:dyDescent="0.55000000000000004">
      <c r="A264" s="158" t="s">
        <v>232</v>
      </c>
      <c r="B264" s="159"/>
      <c r="C264" s="160">
        <f>+C261-C263</f>
        <v>178873</v>
      </c>
      <c r="D264" s="161"/>
      <c r="E264" s="53" t="s">
        <v>232</v>
      </c>
      <c r="F264" s="54">
        <f>+F261-F262</f>
        <v>178873</v>
      </c>
      <c r="G264" s="55" t="s">
        <v>233</v>
      </c>
      <c r="H264" s="142">
        <f>SUM(H261:H263)</f>
        <v>36</v>
      </c>
      <c r="I264" s="143"/>
      <c r="J264" s="135" t="s">
        <v>206</v>
      </c>
      <c r="K264" s="135"/>
      <c r="L264" s="135"/>
      <c r="M264" s="57">
        <f>H264</f>
        <v>36</v>
      </c>
      <c r="N264" s="56"/>
      <c r="O264" s="2"/>
      <c r="P264" s="2"/>
      <c r="Q264" s="2"/>
      <c r="R264" s="1"/>
      <c r="S264" s="1"/>
      <c r="T264" s="1"/>
      <c r="U264" s="1"/>
      <c r="V264" s="1"/>
      <c r="W264" s="1"/>
      <c r="X264" s="1"/>
      <c r="Y264" s="1"/>
      <c r="Z264" s="2"/>
      <c r="AA264" s="2"/>
      <c r="AB264" s="2"/>
    </row>
    <row r="265" spans="1:29" s="50" customFormat="1" ht="24.75" customHeight="1" x14ac:dyDescent="0.55000000000000004">
      <c r="A265" s="60"/>
      <c r="B265" s="120"/>
      <c r="C265" s="60"/>
      <c r="D265" s="60"/>
      <c r="E265" s="53" t="s">
        <v>234</v>
      </c>
      <c r="F265" s="54">
        <v>100000</v>
      </c>
      <c r="J265" s="139" t="s">
        <v>208</v>
      </c>
      <c r="K265" s="140"/>
      <c r="L265" s="141"/>
      <c r="M265" s="57">
        <f>M263-M264-N261-N263</f>
        <v>114692</v>
      </c>
      <c r="N265" s="56"/>
      <c r="O265" s="2"/>
      <c r="P265" s="2"/>
      <c r="Q265" s="2"/>
      <c r="R265" s="1"/>
      <c r="S265" s="1"/>
      <c r="T265" s="1"/>
      <c r="U265" s="1"/>
      <c r="V265" s="1"/>
      <c r="W265" s="1"/>
      <c r="X265" s="1"/>
      <c r="Y265" s="1"/>
      <c r="Z265" s="2"/>
      <c r="AA265" s="2"/>
      <c r="AB265" s="2"/>
    </row>
    <row r="266" spans="1:29" s="50" customFormat="1" ht="24.75" customHeight="1" x14ac:dyDescent="0.55000000000000004">
      <c r="A266" s="60"/>
      <c r="B266" s="120"/>
      <c r="C266" s="60"/>
      <c r="D266" s="60"/>
      <c r="E266" s="53" t="s">
        <v>235</v>
      </c>
      <c r="F266" s="54">
        <f>F264-F265</f>
        <v>78873</v>
      </c>
      <c r="J266" s="139" t="s">
        <v>209</v>
      </c>
      <c r="K266" s="140"/>
      <c r="L266" s="141"/>
      <c r="M266" s="57">
        <f>+Y36</f>
        <v>114692</v>
      </c>
      <c r="N266" s="56"/>
      <c r="O266" s="2"/>
      <c r="P266" s="2"/>
      <c r="Q266" s="2"/>
      <c r="R266" s="1"/>
      <c r="S266" s="1"/>
      <c r="T266" s="1"/>
      <c r="U266" s="1"/>
      <c r="V266" s="1"/>
      <c r="W266" s="1"/>
      <c r="X266" s="1"/>
      <c r="Y266" s="1"/>
      <c r="Z266" s="2"/>
      <c r="AA266" s="2"/>
      <c r="AB266" s="2"/>
      <c r="AC266" s="2"/>
    </row>
    <row r="267" spans="1:29" s="50" customFormat="1" ht="24.75" customHeight="1" x14ac:dyDescent="0.55000000000000004">
      <c r="A267" s="60"/>
      <c r="B267" s="120"/>
      <c r="C267" s="60"/>
      <c r="D267" s="60"/>
      <c r="E267" s="53" t="s">
        <v>236</v>
      </c>
      <c r="F267" s="54">
        <v>0</v>
      </c>
      <c r="J267" s="139" t="s">
        <v>210</v>
      </c>
      <c r="K267" s="140"/>
      <c r="L267" s="141"/>
      <c r="M267" s="57">
        <v>0</v>
      </c>
      <c r="N267" s="56"/>
      <c r="O267" s="2"/>
      <c r="P267" s="2"/>
      <c r="Q267" s="2"/>
      <c r="R267" s="1"/>
      <c r="S267" s="1"/>
      <c r="T267" s="1"/>
      <c r="U267" s="1"/>
      <c r="V267" s="1"/>
      <c r="W267" s="1"/>
      <c r="X267" s="1"/>
      <c r="Y267" s="1"/>
      <c r="Z267" s="2"/>
      <c r="AA267" s="2"/>
      <c r="AB267" s="2"/>
      <c r="AC267" s="2"/>
    </row>
    <row r="268" spans="1:29" ht="24.75" customHeight="1" thickBot="1" x14ac:dyDescent="0.6">
      <c r="A268" s="60"/>
      <c r="B268" s="120"/>
      <c r="C268" s="60"/>
      <c r="D268" s="60"/>
      <c r="E268" s="101" t="s">
        <v>1384</v>
      </c>
      <c r="F268" s="102">
        <v>0</v>
      </c>
      <c r="J268" s="144" t="s">
        <v>211</v>
      </c>
      <c r="K268" s="144"/>
      <c r="L268" s="144"/>
      <c r="M268" s="61">
        <f>+M266-M265</f>
        <v>0</v>
      </c>
      <c r="N268" s="66"/>
    </row>
    <row r="269" spans="1:29" ht="24.75" customHeight="1" thickBot="1" x14ac:dyDescent="0.6">
      <c r="H269" s="132" t="s">
        <v>237</v>
      </c>
      <c r="I269" s="133"/>
      <c r="J269" s="133"/>
      <c r="K269" s="133"/>
      <c r="L269" s="133"/>
      <c r="M269" s="133"/>
      <c r="N269" s="134"/>
    </row>
    <row r="270" spans="1:29" x14ac:dyDescent="0.55000000000000004">
      <c r="F270" s="23"/>
    </row>
  </sheetData>
  <autoFilter ref="A4:AC269" xr:uid="{C258BCB2-AD6B-4EC8-A3B2-59814A6857B7}"/>
  <mergeCells count="53">
    <mergeCell ref="AA3:AA4"/>
    <mergeCell ref="AB3:AB4"/>
    <mergeCell ref="R39:R40"/>
    <mergeCell ref="J3:J4"/>
    <mergeCell ref="K3:M3"/>
    <mergeCell ref="N3:N4"/>
    <mergeCell ref="O3:O4"/>
    <mergeCell ref="P3:P4"/>
    <mergeCell ref="A260:D260"/>
    <mergeCell ref="G260:I260"/>
    <mergeCell ref="J267:L267"/>
    <mergeCell ref="E260:F260"/>
    <mergeCell ref="J260:L260"/>
    <mergeCell ref="A261:B261"/>
    <mergeCell ref="A263:B263"/>
    <mergeCell ref="A264:B264"/>
    <mergeCell ref="C261:D261"/>
    <mergeCell ref="C262:D262"/>
    <mergeCell ref="C263:D263"/>
    <mergeCell ref="C264:D264"/>
    <mergeCell ref="A262:B262"/>
    <mergeCell ref="H269:N269"/>
    <mergeCell ref="J261:L261"/>
    <mergeCell ref="J262:L262"/>
    <mergeCell ref="J263:L263"/>
    <mergeCell ref="J264:L264"/>
    <mergeCell ref="J265:L265"/>
    <mergeCell ref="J266:L266"/>
    <mergeCell ref="H264:I264"/>
    <mergeCell ref="H261:I261"/>
    <mergeCell ref="H262:I262"/>
    <mergeCell ref="H263:I263"/>
    <mergeCell ref="J268:L268"/>
    <mergeCell ref="A2:N2"/>
    <mergeCell ref="A3:A4"/>
    <mergeCell ref="B3:B4"/>
    <mergeCell ref="E3:E4"/>
    <mergeCell ref="F3:F4"/>
    <mergeCell ref="G3:G4"/>
    <mergeCell ref="I3:I4"/>
    <mergeCell ref="C3:C4"/>
    <mergeCell ref="D3:D4"/>
    <mergeCell ref="Q2:Z2"/>
    <mergeCell ref="X3:X4"/>
    <mergeCell ref="Y3:Y4"/>
    <mergeCell ref="Z3:Z4"/>
    <mergeCell ref="R3:R4"/>
    <mergeCell ref="S3:S4"/>
    <mergeCell ref="T3:T4"/>
    <mergeCell ref="U3:U4"/>
    <mergeCell ref="V3:V4"/>
    <mergeCell ref="W3:W4"/>
    <mergeCell ref="Q3:Q4"/>
  </mergeCells>
  <pageMargins left="0.23622047244094491" right="0.23622047244094491" top="0.43307086614173229" bottom="0.74803149606299213" header="0.31496062992125984" footer="0.31496062992125984"/>
  <pageSetup paperSize="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46"/>
  <sheetViews>
    <sheetView zoomScale="85" zoomScaleNormal="85" workbookViewId="0">
      <pane xSplit="10" ySplit="4" topLeftCell="K62" activePane="bottomRight" state="frozen"/>
      <selection activeCell="C245" sqref="C245"/>
      <selection pane="topRight" activeCell="C245" sqref="C245"/>
      <selection pane="bottomLeft" activeCell="C245" sqref="C245"/>
      <selection pane="bottomRight" activeCell="C245" sqref="C245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11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12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/>
      <c r="F5" s="71"/>
      <c r="G5" s="46">
        <f t="shared" ref="G5" si="0">E5+F5</f>
        <v>0</v>
      </c>
      <c r="H5" s="78">
        <v>0</v>
      </c>
      <c r="I5" s="76">
        <v>0</v>
      </c>
      <c r="J5" s="46">
        <f t="shared" ref="J5" si="1">+G5-H5-K5-I5</f>
        <v>0</v>
      </c>
      <c r="K5" s="72"/>
      <c r="L5" s="20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/>
      <c r="G6" s="46">
        <f t="shared" ref="G6:G26" si="2">E6+F6</f>
        <v>0</v>
      </c>
      <c r="H6" s="78">
        <v>0</v>
      </c>
      <c r="I6" s="76">
        <v>0</v>
      </c>
      <c r="J6" s="46">
        <f t="shared" ref="J6:J26" si="3">+G6-H6-K6-I6</f>
        <v>0</v>
      </c>
      <c r="K6" s="72"/>
      <c r="L6" s="20">
        <v>100</v>
      </c>
      <c r="M6" s="65">
        <f t="shared" ref="M6:M80" si="4">+L6*K6</f>
        <v>0</v>
      </c>
      <c r="N6" s="17" t="s">
        <v>16</v>
      </c>
      <c r="O6" s="18"/>
      <c r="P6" s="23">
        <f t="shared" ref="P6:P80" si="5">SUM(M6-O6)</f>
        <v>0</v>
      </c>
      <c r="Q6" s="90">
        <v>39.29</v>
      </c>
      <c r="R6" s="43">
        <f t="shared" ref="R6:R80" si="6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/>
      <c r="F7" s="71"/>
      <c r="G7" s="46">
        <f t="shared" si="2"/>
        <v>0</v>
      </c>
      <c r="H7" s="78">
        <v>0</v>
      </c>
      <c r="I7" s="76">
        <v>0</v>
      </c>
      <c r="J7" s="46">
        <f t="shared" si="3"/>
        <v>0</v>
      </c>
      <c r="K7" s="72"/>
      <c r="L7" s="20">
        <v>50</v>
      </c>
      <c r="M7" s="65">
        <f t="shared" si="4"/>
        <v>0</v>
      </c>
      <c r="N7" s="17" t="s">
        <v>16</v>
      </c>
      <c r="O7" s="18"/>
      <c r="P7" s="23">
        <f t="shared" si="5"/>
        <v>0</v>
      </c>
      <c r="Q7" s="90">
        <v>26.11</v>
      </c>
      <c r="R7" s="43">
        <f t="shared" si="6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2"/>
        <v>0</v>
      </c>
      <c r="H8" s="78">
        <v>0</v>
      </c>
      <c r="I8" s="76">
        <v>0</v>
      </c>
      <c r="J8" s="46">
        <f t="shared" si="3"/>
        <v>0</v>
      </c>
      <c r="K8" s="72"/>
      <c r="L8" s="20">
        <v>100</v>
      </c>
      <c r="M8" s="65">
        <f t="shared" si="4"/>
        <v>0</v>
      </c>
      <c r="N8" s="17" t="s">
        <v>16</v>
      </c>
      <c r="O8" s="18"/>
      <c r="P8" s="23">
        <f t="shared" si="5"/>
        <v>0</v>
      </c>
      <c r="Q8" s="90">
        <v>33.89</v>
      </c>
      <c r="R8" s="43">
        <f t="shared" si="6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2"/>
        <v>0</v>
      </c>
      <c r="H9" s="78">
        <v>0</v>
      </c>
      <c r="I9" s="76">
        <v>0</v>
      </c>
      <c r="J9" s="46">
        <f t="shared" si="3"/>
        <v>0</v>
      </c>
      <c r="K9" s="72"/>
      <c r="L9" s="20">
        <v>10</v>
      </c>
      <c r="M9" s="65">
        <f t="shared" si="4"/>
        <v>0</v>
      </c>
      <c r="N9" s="17" t="s">
        <v>16</v>
      </c>
      <c r="O9" s="18"/>
      <c r="P9" s="23">
        <f t="shared" si="5"/>
        <v>0</v>
      </c>
      <c r="Q9" s="90"/>
      <c r="R9" s="43">
        <f t="shared" si="6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2"/>
        <v>0</v>
      </c>
      <c r="H10" s="78">
        <v>0</v>
      </c>
      <c r="I10" s="76">
        <v>0</v>
      </c>
      <c r="J10" s="46">
        <f t="shared" si="3"/>
        <v>0</v>
      </c>
      <c r="K10" s="72"/>
      <c r="L10" s="20">
        <v>15</v>
      </c>
      <c r="M10" s="65">
        <f t="shared" si="4"/>
        <v>0</v>
      </c>
      <c r="N10" s="17" t="s">
        <v>16</v>
      </c>
      <c r="O10" s="18"/>
      <c r="P10" s="23">
        <f t="shared" si="5"/>
        <v>0</v>
      </c>
      <c r="Q10" s="90"/>
      <c r="R10" s="43">
        <f t="shared" si="6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/>
      <c r="F11" s="71"/>
      <c r="G11" s="46">
        <f t="shared" si="2"/>
        <v>0</v>
      </c>
      <c r="H11" s="78">
        <v>0</v>
      </c>
      <c r="I11" s="76">
        <v>0</v>
      </c>
      <c r="J11" s="46">
        <f t="shared" si="3"/>
        <v>0</v>
      </c>
      <c r="K11" s="72"/>
      <c r="L11" s="20">
        <v>50</v>
      </c>
      <c r="M11" s="65">
        <f t="shared" si="4"/>
        <v>0</v>
      </c>
      <c r="N11" s="17" t="s">
        <v>16</v>
      </c>
      <c r="O11" s="18"/>
      <c r="P11" s="23">
        <f t="shared" si="5"/>
        <v>0</v>
      </c>
      <c r="Q11" s="90">
        <v>16.940000000000001</v>
      </c>
      <c r="R11" s="43">
        <f t="shared" si="6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2"/>
        <v>0</v>
      </c>
      <c r="H12" s="78">
        <v>0</v>
      </c>
      <c r="I12" s="76">
        <v>0</v>
      </c>
      <c r="J12" s="46">
        <f t="shared" si="3"/>
        <v>0</v>
      </c>
      <c r="K12" s="72"/>
      <c r="L12" s="20">
        <v>50</v>
      </c>
      <c r="M12" s="65">
        <f t="shared" si="4"/>
        <v>0</v>
      </c>
      <c r="N12" s="17" t="s">
        <v>16</v>
      </c>
      <c r="O12" s="18"/>
      <c r="P12" s="23">
        <f t="shared" si="5"/>
        <v>0</v>
      </c>
      <c r="Q12" s="90"/>
      <c r="R12" s="43">
        <f t="shared" si="6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2"/>
        <v>0</v>
      </c>
      <c r="H13" s="78">
        <v>0</v>
      </c>
      <c r="I13" s="76">
        <v>0</v>
      </c>
      <c r="J13" s="46">
        <f t="shared" si="3"/>
        <v>0</v>
      </c>
      <c r="K13" s="72"/>
      <c r="L13" s="20">
        <v>50</v>
      </c>
      <c r="M13" s="65">
        <f t="shared" si="4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6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2"/>
        <v>0</v>
      </c>
      <c r="H14" s="78">
        <v>0</v>
      </c>
      <c r="I14" s="76">
        <v>0</v>
      </c>
      <c r="J14" s="46">
        <f t="shared" si="3"/>
        <v>0</v>
      </c>
      <c r="K14" s="72"/>
      <c r="L14" s="20">
        <v>50</v>
      </c>
      <c r="M14" s="65">
        <f t="shared" si="4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6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2"/>
        <v>0</v>
      </c>
      <c r="H15" s="78">
        <v>0</v>
      </c>
      <c r="I15" s="76">
        <v>0</v>
      </c>
      <c r="J15" s="46">
        <f t="shared" si="3"/>
        <v>0</v>
      </c>
      <c r="K15" s="72"/>
      <c r="L15" s="20">
        <v>50</v>
      </c>
      <c r="M15" s="65">
        <f t="shared" si="4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6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2"/>
        <v>0</v>
      </c>
      <c r="H16" s="78">
        <v>0</v>
      </c>
      <c r="I16" s="76">
        <v>0</v>
      </c>
      <c r="J16" s="46">
        <f t="shared" si="3"/>
        <v>0</v>
      </c>
      <c r="K16" s="72"/>
      <c r="L16" s="20">
        <v>50</v>
      </c>
      <c r="M16" s="65">
        <f t="shared" si="4"/>
        <v>0</v>
      </c>
      <c r="N16" s="17" t="s">
        <v>16</v>
      </c>
      <c r="O16" s="18"/>
      <c r="P16" s="23">
        <f t="shared" si="5"/>
        <v>0</v>
      </c>
      <c r="Q16" s="90"/>
      <c r="R16" s="43">
        <f t="shared" si="6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2"/>
        <v>0</v>
      </c>
      <c r="H17" s="78">
        <v>0</v>
      </c>
      <c r="I17" s="76">
        <v>0</v>
      </c>
      <c r="J17" s="46">
        <f t="shared" si="3"/>
        <v>0</v>
      </c>
      <c r="K17" s="72"/>
      <c r="L17" s="20">
        <v>50</v>
      </c>
      <c r="M17" s="65">
        <f t="shared" si="4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6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2"/>
        <v>0</v>
      </c>
      <c r="H18" s="78">
        <v>0</v>
      </c>
      <c r="I18" s="76">
        <v>0</v>
      </c>
      <c r="J18" s="46">
        <f t="shared" si="3"/>
        <v>0</v>
      </c>
      <c r="K18" s="72"/>
      <c r="L18" s="20">
        <v>50</v>
      </c>
      <c r="M18" s="65">
        <f t="shared" si="4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6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2"/>
        <v>0</v>
      </c>
      <c r="H19" s="78">
        <v>0</v>
      </c>
      <c r="I19" s="76">
        <v>0</v>
      </c>
      <c r="J19" s="46">
        <f t="shared" si="3"/>
        <v>0</v>
      </c>
      <c r="K19" s="72"/>
      <c r="L19" s="20">
        <v>50</v>
      </c>
      <c r="M19" s="65">
        <f t="shared" si="4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6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/>
      <c r="F20" s="71"/>
      <c r="G20" s="46">
        <f t="shared" si="2"/>
        <v>0</v>
      </c>
      <c r="H20" s="78">
        <v>0</v>
      </c>
      <c r="I20" s="76">
        <v>0</v>
      </c>
      <c r="J20" s="46">
        <f t="shared" si="3"/>
        <v>0</v>
      </c>
      <c r="K20" s="72"/>
      <c r="L20" s="20">
        <v>65</v>
      </c>
      <c r="M20" s="65">
        <f t="shared" si="4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6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/>
      <c r="F21" s="71"/>
      <c r="G21" s="46">
        <f t="shared" si="2"/>
        <v>0</v>
      </c>
      <c r="H21" s="78">
        <v>0</v>
      </c>
      <c r="I21" s="76">
        <v>0</v>
      </c>
      <c r="J21" s="46">
        <f t="shared" si="3"/>
        <v>0</v>
      </c>
      <c r="K21" s="72"/>
      <c r="L21" s="20">
        <v>85</v>
      </c>
      <c r="M21" s="65">
        <f t="shared" si="4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6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/>
      <c r="F22" s="71"/>
      <c r="G22" s="46">
        <f t="shared" si="2"/>
        <v>0</v>
      </c>
      <c r="H22" s="78">
        <v>0</v>
      </c>
      <c r="I22" s="76">
        <v>0</v>
      </c>
      <c r="J22" s="46">
        <f t="shared" si="3"/>
        <v>0</v>
      </c>
      <c r="K22" s="72"/>
      <c r="L22" s="20">
        <v>100</v>
      </c>
      <c r="M22" s="65">
        <f t="shared" si="4"/>
        <v>0</v>
      </c>
      <c r="N22" s="17" t="s">
        <v>16</v>
      </c>
      <c r="O22" s="18"/>
      <c r="P22" s="23">
        <f t="shared" si="5"/>
        <v>0</v>
      </c>
      <c r="Q22" s="90">
        <v>26.6</v>
      </c>
      <c r="R22" s="43">
        <f t="shared" si="6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2"/>
        <v>0</v>
      </c>
      <c r="H23" s="78">
        <v>0</v>
      </c>
      <c r="I23" s="76">
        <v>0</v>
      </c>
      <c r="J23" s="46">
        <f t="shared" si="3"/>
        <v>0</v>
      </c>
      <c r="K23" s="72"/>
      <c r="L23" s="20">
        <v>100</v>
      </c>
      <c r="M23" s="65">
        <f t="shared" si="4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6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/>
      <c r="F24" s="71"/>
      <c r="G24" s="46">
        <f t="shared" si="2"/>
        <v>0</v>
      </c>
      <c r="H24" s="78">
        <v>0</v>
      </c>
      <c r="I24" s="76">
        <v>0</v>
      </c>
      <c r="J24" s="46">
        <f t="shared" si="3"/>
        <v>0</v>
      </c>
      <c r="K24" s="72"/>
      <c r="L24" s="20">
        <v>100</v>
      </c>
      <c r="M24" s="65">
        <f t="shared" si="4"/>
        <v>0</v>
      </c>
      <c r="N24" s="17" t="s">
        <v>16</v>
      </c>
      <c r="O24" s="18"/>
      <c r="P24" s="23">
        <f t="shared" si="5"/>
        <v>0</v>
      </c>
      <c r="Q24" s="90">
        <v>40.51</v>
      </c>
      <c r="R24" s="43">
        <f t="shared" si="6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2"/>
        <v>0</v>
      </c>
      <c r="H25" s="78">
        <v>0</v>
      </c>
      <c r="I25" s="76">
        <v>0</v>
      </c>
      <c r="J25" s="46">
        <f t="shared" si="3"/>
        <v>0</v>
      </c>
      <c r="K25" s="72"/>
      <c r="L25" s="20">
        <v>100</v>
      </c>
      <c r="M25" s="65">
        <f t="shared" si="4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6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2"/>
        <v>0</v>
      </c>
      <c r="H26" s="78">
        <v>0</v>
      </c>
      <c r="I26" s="76">
        <v>0</v>
      </c>
      <c r="J26" s="46">
        <f t="shared" si="3"/>
        <v>0</v>
      </c>
      <c r="K26" s="72"/>
      <c r="L26" s="20">
        <v>100</v>
      </c>
      <c r="M26" s="65">
        <f t="shared" si="4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6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7">E27+F27</f>
        <v>0</v>
      </c>
      <c r="H27" s="78">
        <v>0</v>
      </c>
      <c r="I27" s="76">
        <v>0</v>
      </c>
      <c r="J27" s="46">
        <f t="shared" ref="J27:J93" si="8">+G27-H27-K27-I27</f>
        <v>0</v>
      </c>
      <c r="K27" s="72"/>
      <c r="L27" s="20">
        <v>100</v>
      </c>
      <c r="M27" s="65">
        <f t="shared" si="4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6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/>
      <c r="F28" s="71"/>
      <c r="G28" s="46">
        <f t="shared" si="7"/>
        <v>0</v>
      </c>
      <c r="H28" s="78">
        <v>0</v>
      </c>
      <c r="I28" s="76">
        <v>0</v>
      </c>
      <c r="J28" s="46">
        <f t="shared" si="8"/>
        <v>0</v>
      </c>
      <c r="K28" s="72"/>
      <c r="L28" s="20">
        <v>100</v>
      </c>
      <c r="M28" s="65">
        <f t="shared" si="4"/>
        <v>0</v>
      </c>
      <c r="N28" s="17" t="s">
        <v>16</v>
      </c>
      <c r="O28" s="18"/>
      <c r="P28" s="23">
        <f t="shared" si="5"/>
        <v>0</v>
      </c>
      <c r="Q28" s="90">
        <v>31.97</v>
      </c>
      <c r="R28" s="43">
        <f t="shared" si="6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7"/>
        <v>0</v>
      </c>
      <c r="H29" s="78">
        <v>0</v>
      </c>
      <c r="I29" s="76">
        <v>0</v>
      </c>
      <c r="J29" s="46">
        <f t="shared" si="8"/>
        <v>0</v>
      </c>
      <c r="K29" s="72"/>
      <c r="L29" s="20">
        <v>100</v>
      </c>
      <c r="M29" s="65">
        <f t="shared" si="4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6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7"/>
        <v>0</v>
      </c>
      <c r="H30" s="78">
        <v>0</v>
      </c>
      <c r="I30" s="76">
        <v>0</v>
      </c>
      <c r="J30" s="46">
        <f t="shared" si="8"/>
        <v>0</v>
      </c>
      <c r="K30" s="72"/>
      <c r="L30" s="20">
        <v>100</v>
      </c>
      <c r="M30" s="65">
        <f t="shared" si="4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6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/>
      <c r="F31" s="71"/>
      <c r="G31" s="46">
        <f t="shared" si="7"/>
        <v>0</v>
      </c>
      <c r="H31" s="78">
        <v>0</v>
      </c>
      <c r="I31" s="76">
        <v>0</v>
      </c>
      <c r="J31" s="46">
        <f t="shared" si="8"/>
        <v>0</v>
      </c>
      <c r="K31" s="72"/>
      <c r="L31" s="20">
        <v>100</v>
      </c>
      <c r="M31" s="65">
        <f t="shared" si="4"/>
        <v>0</v>
      </c>
      <c r="N31" s="17" t="s">
        <v>16</v>
      </c>
      <c r="O31" s="18"/>
      <c r="P31" s="23">
        <f t="shared" si="5"/>
        <v>0</v>
      </c>
      <c r="Q31" s="90">
        <v>38.46</v>
      </c>
      <c r="R31" s="43">
        <f t="shared" si="6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/>
      <c r="F32" s="71"/>
      <c r="G32" s="46">
        <f t="shared" si="7"/>
        <v>0</v>
      </c>
      <c r="H32" s="78">
        <v>0</v>
      </c>
      <c r="I32" s="76">
        <v>0</v>
      </c>
      <c r="J32" s="46">
        <f t="shared" si="8"/>
        <v>0</v>
      </c>
      <c r="K32" s="72"/>
      <c r="L32" s="20">
        <v>130</v>
      </c>
      <c r="M32" s="65">
        <f t="shared" si="4"/>
        <v>0</v>
      </c>
      <c r="N32" s="17" t="s">
        <v>16</v>
      </c>
      <c r="O32" s="18"/>
      <c r="P32" s="23">
        <f t="shared" si="5"/>
        <v>0</v>
      </c>
      <c r="Q32" s="90">
        <v>46.37</v>
      </c>
      <c r="R32" s="43">
        <f t="shared" si="6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/>
      <c r="F33" s="71"/>
      <c r="G33" s="46">
        <f t="shared" si="7"/>
        <v>0</v>
      </c>
      <c r="H33" s="78">
        <v>0</v>
      </c>
      <c r="I33" s="76">
        <v>0</v>
      </c>
      <c r="J33" s="46">
        <f t="shared" si="8"/>
        <v>0</v>
      </c>
      <c r="K33" s="72"/>
      <c r="L33" s="20">
        <v>130</v>
      </c>
      <c r="M33" s="65">
        <f t="shared" si="4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6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7"/>
        <v>0</v>
      </c>
      <c r="H34" s="78">
        <v>0</v>
      </c>
      <c r="I34" s="76">
        <v>0</v>
      </c>
      <c r="J34" s="46">
        <f t="shared" si="8"/>
        <v>0</v>
      </c>
      <c r="K34" s="72"/>
      <c r="L34" s="20">
        <v>130</v>
      </c>
      <c r="M34" s="65">
        <f t="shared" si="4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6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/>
      <c r="F35" s="71"/>
      <c r="G35" s="46">
        <f t="shared" si="7"/>
        <v>0</v>
      </c>
      <c r="H35" s="78">
        <v>0</v>
      </c>
      <c r="I35" s="76">
        <v>0</v>
      </c>
      <c r="J35" s="46">
        <f t="shared" si="8"/>
        <v>0</v>
      </c>
      <c r="K35" s="72"/>
      <c r="L35" s="20">
        <v>130</v>
      </c>
      <c r="M35" s="65">
        <f t="shared" si="4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6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7"/>
        <v>0</v>
      </c>
      <c r="H36" s="78">
        <v>0</v>
      </c>
      <c r="I36" s="76">
        <v>0</v>
      </c>
      <c r="J36" s="46">
        <f t="shared" si="8"/>
        <v>0</v>
      </c>
      <c r="K36" s="72"/>
      <c r="L36" s="20">
        <v>35</v>
      </c>
      <c r="M36" s="65">
        <f t="shared" si="4"/>
        <v>0</v>
      </c>
      <c r="N36" s="17" t="s">
        <v>16</v>
      </c>
      <c r="O36" s="18"/>
      <c r="P36" s="23">
        <f t="shared" si="5"/>
        <v>0</v>
      </c>
      <c r="Q36" s="90"/>
      <c r="R36" s="43">
        <f t="shared" si="6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7"/>
        <v>0</v>
      </c>
      <c r="H37" s="78">
        <v>0</v>
      </c>
      <c r="I37" s="76">
        <v>0</v>
      </c>
      <c r="J37" s="46">
        <f t="shared" si="8"/>
        <v>0</v>
      </c>
      <c r="K37" s="72"/>
      <c r="L37" s="20">
        <v>35</v>
      </c>
      <c r="M37" s="65">
        <f t="shared" si="4"/>
        <v>0</v>
      </c>
      <c r="N37" s="17" t="s">
        <v>16</v>
      </c>
      <c r="O37" s="18"/>
      <c r="P37" s="23">
        <f t="shared" si="5"/>
        <v>0</v>
      </c>
      <c r="Q37" s="90"/>
      <c r="R37" s="43">
        <f t="shared" si="6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7"/>
        <v>0</v>
      </c>
      <c r="H38" s="78">
        <v>0</v>
      </c>
      <c r="I38" s="76">
        <v>0</v>
      </c>
      <c r="J38" s="46">
        <f t="shared" si="8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/>
      <c r="F39" s="71"/>
      <c r="G39" s="46">
        <f t="shared" si="7"/>
        <v>0</v>
      </c>
      <c r="H39" s="78">
        <v>0</v>
      </c>
      <c r="I39" s="76">
        <v>0</v>
      </c>
      <c r="J39" s="46">
        <f t="shared" si="8"/>
        <v>0</v>
      </c>
      <c r="K39" s="72"/>
      <c r="L39" s="20">
        <v>50</v>
      </c>
      <c r="M39" s="65">
        <f t="shared" si="4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6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/>
      <c r="F40" s="71"/>
      <c r="G40" s="46">
        <f t="shared" si="7"/>
        <v>0</v>
      </c>
      <c r="H40" s="78">
        <v>0</v>
      </c>
      <c r="I40" s="76">
        <v>0</v>
      </c>
      <c r="J40" s="46">
        <f t="shared" si="8"/>
        <v>0</v>
      </c>
      <c r="K40" s="72"/>
      <c r="L40" s="20">
        <v>50</v>
      </c>
      <c r="M40" s="65">
        <f t="shared" si="4"/>
        <v>0</v>
      </c>
      <c r="N40" s="17" t="s">
        <v>16</v>
      </c>
      <c r="O40" s="18"/>
      <c r="P40" s="23">
        <f t="shared" si="5"/>
        <v>0</v>
      </c>
      <c r="Q40" s="90">
        <v>27.12</v>
      </c>
      <c r="R40" s="43">
        <f t="shared" si="6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/>
      <c r="F41" s="71"/>
      <c r="G41" s="46">
        <f t="shared" si="7"/>
        <v>0</v>
      </c>
      <c r="H41" s="78">
        <v>0</v>
      </c>
      <c r="I41" s="76">
        <v>0</v>
      </c>
      <c r="J41" s="46">
        <f t="shared" si="8"/>
        <v>0</v>
      </c>
      <c r="K41" s="72"/>
      <c r="L41" s="20">
        <v>50</v>
      </c>
      <c r="M41" s="65">
        <f t="shared" si="4"/>
        <v>0</v>
      </c>
      <c r="N41" s="17" t="s">
        <v>16</v>
      </c>
      <c r="O41" s="18"/>
      <c r="P41" s="23">
        <f t="shared" si="5"/>
        <v>0</v>
      </c>
      <c r="Q41" s="90">
        <v>15.42</v>
      </c>
      <c r="R41" s="43">
        <f t="shared" si="6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7"/>
        <v>0</v>
      </c>
      <c r="H42" s="78">
        <v>0</v>
      </c>
      <c r="I42" s="76">
        <v>0</v>
      </c>
      <c r="J42" s="46">
        <f t="shared" si="8"/>
        <v>0</v>
      </c>
      <c r="K42" s="72"/>
      <c r="L42" s="20">
        <v>25</v>
      </c>
      <c r="M42" s="65">
        <f t="shared" si="4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6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7"/>
        <v>0</v>
      </c>
      <c r="H43" s="78">
        <v>0</v>
      </c>
      <c r="I43" s="76">
        <v>0</v>
      </c>
      <c r="J43" s="46">
        <f t="shared" si="8"/>
        <v>0</v>
      </c>
      <c r="K43" s="72"/>
      <c r="L43" s="20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7"/>
        <v>0</v>
      </c>
      <c r="H44" s="78">
        <v>0</v>
      </c>
      <c r="I44" s="76">
        <v>0</v>
      </c>
      <c r="J44" s="46">
        <f t="shared" si="8"/>
        <v>0</v>
      </c>
      <c r="K44" s="72"/>
      <c r="L44" s="20">
        <v>25</v>
      </c>
      <c r="M44" s="65">
        <f t="shared" si="4"/>
        <v>0</v>
      </c>
      <c r="N44" s="17" t="s">
        <v>16</v>
      </c>
      <c r="O44" s="18"/>
      <c r="P44" s="23">
        <f t="shared" si="5"/>
        <v>0</v>
      </c>
      <c r="Q44" s="90"/>
      <c r="R44" s="43">
        <f t="shared" si="6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7"/>
        <v>0</v>
      </c>
      <c r="H45" s="78">
        <v>0</v>
      </c>
      <c r="I45" s="76">
        <v>0</v>
      </c>
      <c r="J45" s="46">
        <f t="shared" si="8"/>
        <v>0</v>
      </c>
      <c r="K45" s="72"/>
      <c r="L45" s="20">
        <v>35</v>
      </c>
      <c r="M45" s="65">
        <f t="shared" si="4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/>
      <c r="F46" s="71"/>
      <c r="G46" s="46">
        <f t="shared" si="7"/>
        <v>0</v>
      </c>
      <c r="H46" s="78">
        <v>0</v>
      </c>
      <c r="I46" s="76">
        <v>0</v>
      </c>
      <c r="J46" s="46">
        <f t="shared" si="8"/>
        <v>0</v>
      </c>
      <c r="K46" s="72"/>
      <c r="L46" s="20">
        <v>50</v>
      </c>
      <c r="M46" s="65">
        <f t="shared" si="4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6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/>
      <c r="F47" s="71"/>
      <c r="G47" s="46">
        <f t="shared" si="7"/>
        <v>0</v>
      </c>
      <c r="H47" s="78">
        <v>0</v>
      </c>
      <c r="I47" s="76">
        <v>0</v>
      </c>
      <c r="J47" s="46">
        <f t="shared" si="8"/>
        <v>0</v>
      </c>
      <c r="K47" s="72"/>
      <c r="L47" s="20">
        <v>50</v>
      </c>
      <c r="M47" s="65">
        <f t="shared" si="4"/>
        <v>0</v>
      </c>
      <c r="N47" s="17" t="s">
        <v>16</v>
      </c>
      <c r="O47" s="18"/>
      <c r="P47" s="23">
        <f t="shared" si="5"/>
        <v>0</v>
      </c>
      <c r="Q47" s="90">
        <v>19.21</v>
      </c>
      <c r="R47" s="43">
        <f t="shared" si="6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/>
      <c r="F48" s="71"/>
      <c r="G48" s="46">
        <f t="shared" si="7"/>
        <v>0</v>
      </c>
      <c r="H48" s="78">
        <v>0</v>
      </c>
      <c r="I48" s="76">
        <v>0</v>
      </c>
      <c r="J48" s="46">
        <f t="shared" si="8"/>
        <v>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/>
      <c r="F49" s="71"/>
      <c r="G49" s="46">
        <f t="shared" si="7"/>
        <v>0</v>
      </c>
      <c r="H49" s="78">
        <v>0</v>
      </c>
      <c r="I49" s="76">
        <v>0</v>
      </c>
      <c r="J49" s="46">
        <f t="shared" si="8"/>
        <v>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/>
      <c r="F50" s="71"/>
      <c r="G50" s="46">
        <f t="shared" si="7"/>
        <v>0</v>
      </c>
      <c r="H50" s="78">
        <v>0</v>
      </c>
      <c r="I50" s="76">
        <v>0</v>
      </c>
      <c r="J50" s="46">
        <f t="shared" si="8"/>
        <v>0</v>
      </c>
      <c r="K50" s="72"/>
      <c r="L50" s="20">
        <v>50</v>
      </c>
      <c r="M50" s="65">
        <f t="shared" si="4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6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7"/>
        <v>0</v>
      </c>
      <c r="H51" s="78">
        <v>0</v>
      </c>
      <c r="I51" s="76">
        <v>0</v>
      </c>
      <c r="J51" s="46">
        <f t="shared" si="8"/>
        <v>0</v>
      </c>
      <c r="K51" s="72"/>
      <c r="L51" s="20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7"/>
        <v>0</v>
      </c>
      <c r="H52" s="78">
        <v>0</v>
      </c>
      <c r="I52" s="76">
        <v>0</v>
      </c>
      <c r="J52" s="46">
        <f t="shared" si="8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/>
      <c r="F53" s="71"/>
      <c r="G53" s="46">
        <f t="shared" si="7"/>
        <v>0</v>
      </c>
      <c r="H53" s="78">
        <v>0</v>
      </c>
      <c r="I53" s="76">
        <v>0</v>
      </c>
      <c r="J53" s="46">
        <f t="shared" si="8"/>
        <v>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7"/>
        <v>0</v>
      </c>
      <c r="H54" s="78">
        <v>0</v>
      </c>
      <c r="I54" s="76">
        <v>0</v>
      </c>
      <c r="J54" s="46">
        <f t="shared" si="8"/>
        <v>0</v>
      </c>
      <c r="K54" s="72"/>
      <c r="L54" s="20">
        <v>50</v>
      </c>
      <c r="M54" s="65">
        <f t="shared" si="4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6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/>
      <c r="G55" s="46">
        <f t="shared" si="7"/>
        <v>0</v>
      </c>
      <c r="H55" s="78">
        <v>0</v>
      </c>
      <c r="I55" s="76">
        <v>0</v>
      </c>
      <c r="J55" s="46">
        <f t="shared" si="8"/>
        <v>0</v>
      </c>
      <c r="K55" s="72"/>
      <c r="L55" s="20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/>
      <c r="G56" s="46">
        <f t="shared" si="7"/>
        <v>0</v>
      </c>
      <c r="H56" s="78">
        <v>0</v>
      </c>
      <c r="I56" s="76">
        <v>0</v>
      </c>
      <c r="J56" s="46">
        <f t="shared" si="8"/>
        <v>0</v>
      </c>
      <c r="K56" s="72"/>
      <c r="L56" s="20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/>
      <c r="G57" s="46">
        <f t="shared" si="7"/>
        <v>0</v>
      </c>
      <c r="H57" s="78">
        <v>0</v>
      </c>
      <c r="I57" s="76">
        <v>0</v>
      </c>
      <c r="J57" s="46">
        <f t="shared" si="8"/>
        <v>0</v>
      </c>
      <c r="K57" s="72"/>
      <c r="L57" s="20">
        <v>120</v>
      </c>
      <c r="M57" s="65">
        <f t="shared" si="4"/>
        <v>0</v>
      </c>
      <c r="N57" s="17" t="s">
        <v>16</v>
      </c>
      <c r="O57" s="18"/>
      <c r="P57" s="23">
        <f t="shared" si="5"/>
        <v>0</v>
      </c>
      <c r="Q57" s="90">
        <v>31.46</v>
      </c>
      <c r="R57" s="43">
        <f t="shared" si="6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/>
      <c r="G58" s="46">
        <f t="shared" si="7"/>
        <v>0</v>
      </c>
      <c r="H58" s="78">
        <v>0</v>
      </c>
      <c r="I58" s="76">
        <v>0</v>
      </c>
      <c r="J58" s="46">
        <f t="shared" si="8"/>
        <v>0</v>
      </c>
      <c r="K58" s="72"/>
      <c r="L58" s="20">
        <v>120</v>
      </c>
      <c r="M58" s="65">
        <f t="shared" si="4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6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/>
      <c r="F59" s="71"/>
      <c r="G59" s="46">
        <f t="shared" si="7"/>
        <v>0</v>
      </c>
      <c r="H59" s="78">
        <v>0</v>
      </c>
      <c r="I59" s="76">
        <v>0</v>
      </c>
      <c r="J59" s="46">
        <f t="shared" si="8"/>
        <v>0</v>
      </c>
      <c r="K59" s="72"/>
      <c r="L59" s="20">
        <v>120</v>
      </c>
      <c r="M59" s="65">
        <f t="shared" si="4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6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7"/>
        <v>0</v>
      </c>
      <c r="H60" s="78">
        <v>0</v>
      </c>
      <c r="I60" s="76">
        <v>0</v>
      </c>
      <c r="J60" s="46">
        <f t="shared" si="8"/>
        <v>0</v>
      </c>
      <c r="K60" s="72"/>
      <c r="L60" s="20">
        <v>120</v>
      </c>
      <c r="M60" s="65">
        <f t="shared" si="4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6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7"/>
        <v>0</v>
      </c>
      <c r="H61" s="78">
        <v>0</v>
      </c>
      <c r="I61" s="76">
        <v>0</v>
      </c>
      <c r="J61" s="46">
        <f t="shared" si="8"/>
        <v>0</v>
      </c>
      <c r="K61" s="72"/>
      <c r="L61" s="20">
        <v>120</v>
      </c>
      <c r="M61" s="65">
        <f t="shared" si="4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6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/>
      <c r="F62" s="71"/>
      <c r="G62" s="46">
        <f t="shared" si="7"/>
        <v>0</v>
      </c>
      <c r="H62" s="78">
        <v>0</v>
      </c>
      <c r="I62" s="76">
        <v>0</v>
      </c>
      <c r="J62" s="46">
        <f t="shared" si="8"/>
        <v>0</v>
      </c>
      <c r="K62" s="72"/>
      <c r="L62" s="20">
        <v>120</v>
      </c>
      <c r="M62" s="65">
        <f t="shared" si="4"/>
        <v>0</v>
      </c>
      <c r="N62" s="17" t="s">
        <v>16</v>
      </c>
      <c r="O62" s="18"/>
      <c r="P62" s="23">
        <f t="shared" si="5"/>
        <v>0</v>
      </c>
      <c r="Q62" s="90">
        <v>29.82</v>
      </c>
      <c r="R62" s="43">
        <f t="shared" si="6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7"/>
        <v>0</v>
      </c>
      <c r="H63" s="78">
        <v>0</v>
      </c>
      <c r="I63" s="76">
        <v>0</v>
      </c>
      <c r="J63" s="46">
        <f t="shared" si="8"/>
        <v>0</v>
      </c>
      <c r="K63" s="72"/>
      <c r="L63" s="20">
        <v>120</v>
      </c>
      <c r="M63" s="65">
        <f t="shared" si="4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6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7"/>
        <v>0</v>
      </c>
      <c r="H64" s="78">
        <v>0</v>
      </c>
      <c r="I64" s="76">
        <v>0</v>
      </c>
      <c r="J64" s="46">
        <f t="shared" si="8"/>
        <v>0</v>
      </c>
      <c r="K64" s="72"/>
      <c r="L64" s="20">
        <v>50</v>
      </c>
      <c r="M64" s="65">
        <f t="shared" si="4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6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7"/>
        <v>0</v>
      </c>
      <c r="H65" s="78">
        <v>0</v>
      </c>
      <c r="I65" s="76">
        <v>0</v>
      </c>
      <c r="J65" s="46">
        <f t="shared" si="8"/>
        <v>0</v>
      </c>
      <c r="K65" s="72"/>
      <c r="L65" s="20">
        <v>50</v>
      </c>
      <c r="M65" s="65">
        <f t="shared" si="4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6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7"/>
        <v>0</v>
      </c>
      <c r="H66" s="78">
        <v>0</v>
      </c>
      <c r="I66" s="76">
        <v>0</v>
      </c>
      <c r="J66" s="46">
        <f t="shared" si="8"/>
        <v>0</v>
      </c>
      <c r="K66" s="72"/>
      <c r="L66" s="20">
        <v>50</v>
      </c>
      <c r="M66" s="65">
        <f t="shared" si="4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6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7"/>
        <v>0</v>
      </c>
      <c r="H67" s="78">
        <v>0</v>
      </c>
      <c r="I67" s="76">
        <v>0</v>
      </c>
      <c r="J67" s="46">
        <f t="shared" si="8"/>
        <v>0</v>
      </c>
      <c r="K67" s="72"/>
      <c r="L67" s="20">
        <v>70</v>
      </c>
      <c r="M67" s="65">
        <f t="shared" si="4"/>
        <v>0</v>
      </c>
      <c r="N67" s="17" t="s">
        <v>16</v>
      </c>
      <c r="O67" s="18"/>
      <c r="P67" s="23">
        <f t="shared" si="5"/>
        <v>0</v>
      </c>
      <c r="Q67" s="92"/>
      <c r="R67" s="43">
        <f t="shared" si="6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7"/>
        <v>0</v>
      </c>
      <c r="H68" s="78">
        <v>0</v>
      </c>
      <c r="I68" s="76">
        <v>0</v>
      </c>
      <c r="J68" s="46">
        <f t="shared" si="8"/>
        <v>0</v>
      </c>
      <c r="K68" s="72"/>
      <c r="L68" s="20">
        <v>80</v>
      </c>
      <c r="M68" s="65">
        <f t="shared" si="4"/>
        <v>0</v>
      </c>
      <c r="N68" s="17" t="s">
        <v>16</v>
      </c>
      <c r="O68" s="18"/>
      <c r="P68" s="23">
        <f t="shared" si="5"/>
        <v>0</v>
      </c>
      <c r="Q68" s="92"/>
      <c r="R68" s="43">
        <f t="shared" si="6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7"/>
        <v>0</v>
      </c>
      <c r="H69" s="78">
        <v>0</v>
      </c>
      <c r="I69" s="76">
        <v>0</v>
      </c>
      <c r="J69" s="46">
        <f t="shared" si="8"/>
        <v>0</v>
      </c>
      <c r="K69" s="72"/>
      <c r="L69" s="20">
        <v>150</v>
      </c>
      <c r="M69" s="65">
        <f t="shared" si="4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6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7"/>
        <v>0</v>
      </c>
      <c r="H70" s="78">
        <v>0</v>
      </c>
      <c r="I70" s="76">
        <v>0</v>
      </c>
      <c r="J70" s="46">
        <f t="shared" si="8"/>
        <v>0</v>
      </c>
      <c r="K70" s="72"/>
      <c r="L70" s="20">
        <v>150</v>
      </c>
      <c r="M70" s="65">
        <f t="shared" si="4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6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7"/>
        <v>0</v>
      </c>
      <c r="H71" s="78">
        <v>0</v>
      </c>
      <c r="I71" s="76">
        <v>0</v>
      </c>
      <c r="J71" s="46">
        <f t="shared" si="8"/>
        <v>0</v>
      </c>
      <c r="K71" s="72"/>
      <c r="L71" s="20">
        <v>150</v>
      </c>
      <c r="M71" s="65">
        <f t="shared" si="4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6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/>
      <c r="F72" s="71"/>
      <c r="G72" s="46">
        <f t="shared" si="7"/>
        <v>0</v>
      </c>
      <c r="H72" s="78">
        <v>0</v>
      </c>
      <c r="I72" s="76">
        <v>0</v>
      </c>
      <c r="J72" s="46">
        <f t="shared" si="8"/>
        <v>0</v>
      </c>
      <c r="K72" s="72"/>
      <c r="L72" s="20">
        <v>50</v>
      </c>
      <c r="M72" s="65">
        <f t="shared" si="4"/>
        <v>0</v>
      </c>
      <c r="N72" s="17" t="s">
        <v>16</v>
      </c>
      <c r="O72" s="18"/>
      <c r="P72" s="23">
        <f t="shared" si="5"/>
        <v>0</v>
      </c>
      <c r="Q72" s="90"/>
      <c r="R72" s="43">
        <f t="shared" si="6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7"/>
        <v>0</v>
      </c>
      <c r="H73" s="78">
        <v>0</v>
      </c>
      <c r="I73" s="76">
        <v>0</v>
      </c>
      <c r="J73" s="46">
        <f t="shared" si="8"/>
        <v>0</v>
      </c>
      <c r="K73" s="72"/>
      <c r="L73" s="20">
        <v>120</v>
      </c>
      <c r="M73" s="65">
        <f t="shared" si="4"/>
        <v>0</v>
      </c>
      <c r="N73" s="17" t="s">
        <v>16</v>
      </c>
      <c r="O73" s="18"/>
      <c r="P73" s="23">
        <f t="shared" si="5"/>
        <v>0</v>
      </c>
      <c r="Q73" s="90"/>
      <c r="R73" s="43">
        <f t="shared" si="6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/>
      <c r="G74" s="46">
        <f t="shared" si="7"/>
        <v>0</v>
      </c>
      <c r="H74" s="78">
        <v>0</v>
      </c>
      <c r="I74" s="76">
        <v>0</v>
      </c>
      <c r="J74" s="46">
        <f t="shared" si="8"/>
        <v>0</v>
      </c>
      <c r="K74" s="72"/>
      <c r="L74" s="20">
        <v>50</v>
      </c>
      <c r="M74" s="65">
        <f t="shared" si="4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6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7"/>
        <v>0</v>
      </c>
      <c r="H75" s="78">
        <v>0</v>
      </c>
      <c r="I75" s="76">
        <v>0</v>
      </c>
      <c r="J75" s="46">
        <f t="shared" si="8"/>
        <v>0</v>
      </c>
      <c r="K75" s="72"/>
      <c r="L75" s="20">
        <v>120</v>
      </c>
      <c r="M75" s="65">
        <f t="shared" si="4"/>
        <v>0</v>
      </c>
      <c r="N75" s="17" t="s">
        <v>16</v>
      </c>
      <c r="O75" s="18"/>
      <c r="P75" s="23">
        <f t="shared" si="5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/>
      <c r="F77" s="71"/>
      <c r="G77" s="46">
        <f t="shared" si="7"/>
        <v>0</v>
      </c>
      <c r="H77" s="78">
        <v>0</v>
      </c>
      <c r="I77" s="76">
        <v>0</v>
      </c>
      <c r="J77" s="46">
        <f t="shared" si="8"/>
        <v>0</v>
      </c>
      <c r="K77" s="72"/>
      <c r="L77" s="20">
        <v>50</v>
      </c>
      <c r="M77" s="65">
        <f t="shared" si="4"/>
        <v>0</v>
      </c>
      <c r="N77" s="17" t="s">
        <v>16</v>
      </c>
      <c r="O77" s="18"/>
      <c r="P77" s="23">
        <f t="shared" si="5"/>
        <v>0</v>
      </c>
      <c r="Q77" s="90">
        <v>17.329999999999998</v>
      </c>
      <c r="R77" s="43">
        <f t="shared" si="6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7"/>
        <v>0</v>
      </c>
      <c r="H78" s="78">
        <v>0</v>
      </c>
      <c r="I78" s="76">
        <v>0</v>
      </c>
      <c r="J78" s="46">
        <f t="shared" si="8"/>
        <v>0</v>
      </c>
      <c r="K78" s="72"/>
      <c r="L78" s="20">
        <v>45</v>
      </c>
      <c r="M78" s="65">
        <f t="shared" si="4"/>
        <v>0</v>
      </c>
      <c r="N78" s="17" t="s">
        <v>16</v>
      </c>
      <c r="O78" s="18"/>
      <c r="P78" s="23">
        <f t="shared" si="5"/>
        <v>0</v>
      </c>
      <c r="Q78" s="90"/>
      <c r="R78" s="43">
        <f t="shared" si="6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/>
      <c r="F79" s="71"/>
      <c r="G79" s="46">
        <f t="shared" si="7"/>
        <v>0</v>
      </c>
      <c r="H79" s="78">
        <v>0</v>
      </c>
      <c r="I79" s="76">
        <v>0</v>
      </c>
      <c r="J79" s="46">
        <f t="shared" si="8"/>
        <v>0</v>
      </c>
      <c r="K79" s="72"/>
      <c r="L79" s="20">
        <v>35</v>
      </c>
      <c r="M79" s="65">
        <f t="shared" si="4"/>
        <v>0</v>
      </c>
      <c r="N79" s="17" t="s">
        <v>16</v>
      </c>
      <c r="O79" s="18"/>
      <c r="P79" s="23">
        <f t="shared" si="5"/>
        <v>0</v>
      </c>
      <c r="Q79" s="90"/>
      <c r="R79" s="43">
        <f t="shared" si="6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7"/>
        <v>0</v>
      </c>
      <c r="H80" s="78">
        <v>0</v>
      </c>
      <c r="I80" s="76">
        <v>0</v>
      </c>
      <c r="J80" s="46">
        <f t="shared" si="8"/>
        <v>0</v>
      </c>
      <c r="K80" s="72"/>
      <c r="L80" s="20">
        <v>55</v>
      </c>
      <c r="M80" s="65">
        <f t="shared" si="4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6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7"/>
        <v>0</v>
      </c>
      <c r="H81" s="78">
        <v>0</v>
      </c>
      <c r="I81" s="76">
        <v>0</v>
      </c>
      <c r="J81" s="46">
        <f t="shared" si="8"/>
        <v>0</v>
      </c>
      <c r="K81" s="72"/>
      <c r="L81" s="20">
        <v>55</v>
      </c>
      <c r="M81" s="65">
        <f t="shared" ref="M81:M172" si="9">+L81*K81</f>
        <v>0</v>
      </c>
      <c r="N81" s="17" t="s">
        <v>16</v>
      </c>
      <c r="O81" s="18"/>
      <c r="P81" s="23">
        <f t="shared" ref="P81:P172" si="10">SUM(M81-O81)</f>
        <v>0</v>
      </c>
      <c r="Q81" s="90">
        <v>11.58</v>
      </c>
      <c r="R81" s="43">
        <f t="shared" ref="R81:R172" si="11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/>
      <c r="F83" s="71"/>
      <c r="G83" s="46">
        <f t="shared" si="7"/>
        <v>0</v>
      </c>
      <c r="H83" s="78">
        <v>0</v>
      </c>
      <c r="I83" s="76">
        <v>0</v>
      </c>
      <c r="J83" s="46">
        <f t="shared" si="8"/>
        <v>0</v>
      </c>
      <c r="K83" s="72"/>
      <c r="L83" s="20">
        <v>50</v>
      </c>
      <c r="M83" s="65">
        <f t="shared" ref="M83:M91" si="12">+L83*K83</f>
        <v>0</v>
      </c>
      <c r="N83" s="17" t="s">
        <v>16</v>
      </c>
      <c r="O83" s="18"/>
      <c r="P83" s="23">
        <f t="shared" ref="P83:P91" si="13">SUM(M83-O83)</f>
        <v>0</v>
      </c>
      <c r="Q83" s="90">
        <v>18.14</v>
      </c>
      <c r="R83" s="43">
        <f t="shared" ref="R83:R91" si="14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/>
      <c r="F84" s="71"/>
      <c r="G84" s="46">
        <f t="shared" si="7"/>
        <v>0</v>
      </c>
      <c r="H84" s="78">
        <v>0</v>
      </c>
      <c r="I84" s="76">
        <v>0</v>
      </c>
      <c r="J84" s="46">
        <f t="shared" si="8"/>
        <v>0</v>
      </c>
      <c r="K84" s="72"/>
      <c r="L84" s="20">
        <v>50</v>
      </c>
      <c r="M84" s="65">
        <f t="shared" si="12"/>
        <v>0</v>
      </c>
      <c r="N84" s="17" t="s">
        <v>16</v>
      </c>
      <c r="O84" s="18"/>
      <c r="P84" s="23">
        <f t="shared" si="13"/>
        <v>0</v>
      </c>
      <c r="Q84" s="90">
        <v>12.94</v>
      </c>
      <c r="R84" s="43">
        <f t="shared" si="14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7"/>
        <v>0</v>
      </c>
      <c r="H85" s="78">
        <v>0</v>
      </c>
      <c r="I85" s="76">
        <v>0</v>
      </c>
      <c r="J85" s="46">
        <f t="shared" si="8"/>
        <v>0</v>
      </c>
      <c r="K85" s="72"/>
      <c r="L85" s="20">
        <v>35</v>
      </c>
      <c r="M85" s="65">
        <f t="shared" si="12"/>
        <v>0</v>
      </c>
      <c r="N85" s="17" t="s">
        <v>16</v>
      </c>
      <c r="O85" s="18"/>
      <c r="P85" s="23">
        <f t="shared" si="13"/>
        <v>0</v>
      </c>
      <c r="Q85" s="90"/>
      <c r="R85" s="43">
        <f t="shared" si="14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/>
      <c r="F86" s="71"/>
      <c r="G86" s="46">
        <f t="shared" si="7"/>
        <v>0</v>
      </c>
      <c r="H86" s="78">
        <v>0</v>
      </c>
      <c r="I86" s="76">
        <v>0</v>
      </c>
      <c r="J86" s="46">
        <f t="shared" si="8"/>
        <v>0</v>
      </c>
      <c r="K86" s="72"/>
      <c r="L86" s="20">
        <v>35</v>
      </c>
      <c r="M86" s="65">
        <f t="shared" si="12"/>
        <v>0</v>
      </c>
      <c r="N86" s="17" t="s">
        <v>16</v>
      </c>
      <c r="O86" s="18"/>
      <c r="P86" s="23">
        <f t="shared" si="13"/>
        <v>0</v>
      </c>
      <c r="Q86" s="90"/>
      <c r="R86" s="43">
        <f t="shared" si="14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/>
      <c r="F87" s="71"/>
      <c r="G87" s="46">
        <f t="shared" ref="G87" si="15">E87+F87</f>
        <v>0</v>
      </c>
      <c r="H87" s="78">
        <v>0</v>
      </c>
      <c r="I87" s="76">
        <v>0</v>
      </c>
      <c r="J87" s="46">
        <f t="shared" ref="J87" si="16">+G87-H87-K87-I87</f>
        <v>0</v>
      </c>
      <c r="K87" s="72"/>
      <c r="L87" s="20">
        <v>45</v>
      </c>
      <c r="M87" s="65">
        <f t="shared" ref="M87" si="17">+L87*K87</f>
        <v>0</v>
      </c>
      <c r="N87" s="17" t="s">
        <v>16</v>
      </c>
      <c r="O87" s="18"/>
      <c r="P87" s="23">
        <f t="shared" ref="P87" si="18">SUM(M87-O87)</f>
        <v>0</v>
      </c>
      <c r="Q87" s="90"/>
      <c r="R87" s="43">
        <f t="shared" ref="R87" si="19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/>
      <c r="F88" s="71"/>
      <c r="G88" s="46">
        <f t="shared" ref="G88" si="20">E88+F88</f>
        <v>0</v>
      </c>
      <c r="H88" s="78">
        <v>0</v>
      </c>
      <c r="I88" s="76">
        <v>0</v>
      </c>
      <c r="J88" s="46">
        <f t="shared" ref="J88" si="21">+G88-H88-K88-I88</f>
        <v>0</v>
      </c>
      <c r="K88" s="72"/>
      <c r="L88" s="20">
        <v>49</v>
      </c>
      <c r="M88" s="65">
        <f t="shared" ref="M88" si="22">+L88*K88</f>
        <v>0</v>
      </c>
      <c r="N88" s="17" t="s">
        <v>16</v>
      </c>
      <c r="O88" s="18"/>
      <c r="P88" s="23">
        <f t="shared" ref="P88" si="23">SUM(M88-O88)</f>
        <v>0</v>
      </c>
      <c r="Q88" s="90"/>
      <c r="R88" s="43">
        <f t="shared" ref="R88" si="24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/>
      <c r="F89" s="71"/>
      <c r="G89" s="46">
        <f t="shared" si="7"/>
        <v>0</v>
      </c>
      <c r="H89" s="78">
        <v>0</v>
      </c>
      <c r="I89" s="76">
        <v>0</v>
      </c>
      <c r="J89" s="46">
        <f t="shared" si="8"/>
        <v>0</v>
      </c>
      <c r="K89" s="72"/>
      <c r="L89" s="20">
        <v>35</v>
      </c>
      <c r="M89" s="65">
        <f t="shared" si="12"/>
        <v>0</v>
      </c>
      <c r="N89" s="17" t="s">
        <v>16</v>
      </c>
      <c r="O89" s="18"/>
      <c r="P89" s="23">
        <f t="shared" si="13"/>
        <v>0</v>
      </c>
      <c r="Q89" s="90"/>
      <c r="R89" s="43">
        <f t="shared" si="14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/>
      <c r="F90" s="71"/>
      <c r="G90" s="46">
        <f t="shared" si="7"/>
        <v>0</v>
      </c>
      <c r="H90" s="78">
        <v>0</v>
      </c>
      <c r="I90" s="76">
        <v>0</v>
      </c>
      <c r="J90" s="46">
        <f t="shared" si="8"/>
        <v>0</v>
      </c>
      <c r="K90" s="72"/>
      <c r="L90" s="20">
        <v>35</v>
      </c>
      <c r="M90" s="65">
        <f t="shared" si="12"/>
        <v>0</v>
      </c>
      <c r="N90" s="17" t="s">
        <v>16</v>
      </c>
      <c r="O90" s="18"/>
      <c r="P90" s="23">
        <f t="shared" si="13"/>
        <v>0</v>
      </c>
      <c r="Q90" s="90"/>
      <c r="R90" s="43">
        <f t="shared" si="14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7"/>
        <v>0</v>
      </c>
      <c r="H91" s="78">
        <v>0</v>
      </c>
      <c r="I91" s="76">
        <v>0</v>
      </c>
      <c r="J91" s="46">
        <f t="shared" si="8"/>
        <v>0</v>
      </c>
      <c r="K91" s="72"/>
      <c r="L91" s="20">
        <v>45</v>
      </c>
      <c r="M91" s="65">
        <f t="shared" si="12"/>
        <v>0</v>
      </c>
      <c r="N91" s="17" t="s">
        <v>16</v>
      </c>
      <c r="O91" s="18"/>
      <c r="P91" s="23">
        <f t="shared" si="13"/>
        <v>0</v>
      </c>
      <c r="Q91" s="90"/>
      <c r="R91" s="43">
        <f t="shared" si="14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7"/>
        <v>0</v>
      </c>
      <c r="H92" s="78">
        <v>0</v>
      </c>
      <c r="I92" s="76">
        <v>0</v>
      </c>
      <c r="J92" s="46">
        <f t="shared" si="8"/>
        <v>0</v>
      </c>
      <c r="K92" s="72"/>
      <c r="L92" s="20">
        <v>45</v>
      </c>
      <c r="M92" s="65">
        <f t="shared" si="9"/>
        <v>0</v>
      </c>
      <c r="N92" s="17" t="s">
        <v>16</v>
      </c>
      <c r="O92" s="18"/>
      <c r="P92" s="23">
        <f t="shared" si="10"/>
        <v>0</v>
      </c>
      <c r="Q92" s="90"/>
      <c r="R92" s="43">
        <f t="shared" si="11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7"/>
        <v>0</v>
      </c>
      <c r="H93" s="78">
        <v>0</v>
      </c>
      <c r="I93" s="76">
        <v>0</v>
      </c>
      <c r="J93" s="46">
        <f t="shared" si="8"/>
        <v>0</v>
      </c>
      <c r="K93" s="72"/>
      <c r="L93" s="20">
        <v>35</v>
      </c>
      <c r="M93" s="65">
        <f t="shared" si="9"/>
        <v>0</v>
      </c>
      <c r="N93" s="17" t="s">
        <v>16</v>
      </c>
      <c r="O93" s="18"/>
      <c r="P93" s="23">
        <f t="shared" si="10"/>
        <v>0</v>
      </c>
      <c r="Q93" s="90"/>
      <c r="R93" s="43">
        <f t="shared" si="11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5">E94+F94</f>
        <v>0</v>
      </c>
      <c r="H94" s="78">
        <v>0</v>
      </c>
      <c r="I94" s="76">
        <v>0</v>
      </c>
      <c r="J94" s="46">
        <f t="shared" ref="J94:J161" si="26">+G94-H94-K94-I94</f>
        <v>0</v>
      </c>
      <c r="K94" s="72"/>
      <c r="L94" s="20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5"/>
        <v>0</v>
      </c>
      <c r="H95" s="78">
        <v>0</v>
      </c>
      <c r="I95" s="76">
        <v>0</v>
      </c>
      <c r="J95" s="46">
        <f t="shared" si="26"/>
        <v>0</v>
      </c>
      <c r="K95" s="72"/>
      <c r="L95" s="20">
        <v>120</v>
      </c>
      <c r="M95" s="65">
        <f t="shared" si="9"/>
        <v>0</v>
      </c>
      <c r="N95" s="17" t="s">
        <v>16</v>
      </c>
      <c r="O95" s="18"/>
      <c r="P95" s="23">
        <f t="shared" si="10"/>
        <v>0</v>
      </c>
      <c r="Q95" s="90"/>
      <c r="R95" s="43">
        <f t="shared" si="11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5"/>
        <v>0</v>
      </c>
      <c r="H96" s="78">
        <v>0</v>
      </c>
      <c r="I96" s="76">
        <v>0</v>
      </c>
      <c r="J96" s="46">
        <f t="shared" si="26"/>
        <v>0</v>
      </c>
      <c r="K96" s="72"/>
      <c r="L96" s="20">
        <v>45</v>
      </c>
      <c r="M96" s="65">
        <f t="shared" si="9"/>
        <v>0</v>
      </c>
      <c r="N96" s="17" t="s">
        <v>16</v>
      </c>
      <c r="O96" s="18"/>
      <c r="P96" s="23">
        <f t="shared" si="10"/>
        <v>0</v>
      </c>
      <c r="Q96" s="90"/>
      <c r="R96" s="43">
        <f t="shared" si="11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5"/>
        <v>0</v>
      </c>
      <c r="H97" s="78">
        <v>0</v>
      </c>
      <c r="I97" s="76">
        <v>0</v>
      </c>
      <c r="J97" s="46">
        <f t="shared" si="26"/>
        <v>0</v>
      </c>
      <c r="K97" s="72"/>
      <c r="L97" s="20">
        <v>35</v>
      </c>
      <c r="M97" s="65">
        <f t="shared" si="9"/>
        <v>0</v>
      </c>
      <c r="N97" s="17" t="s">
        <v>16</v>
      </c>
      <c r="O97" s="18"/>
      <c r="P97" s="23">
        <f t="shared" si="10"/>
        <v>0</v>
      </c>
      <c r="Q97" s="90"/>
      <c r="R97" s="43">
        <f t="shared" si="11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5"/>
        <v>0</v>
      </c>
      <c r="H98" s="78">
        <v>0</v>
      </c>
      <c r="I98" s="76">
        <v>0</v>
      </c>
      <c r="J98" s="46">
        <f t="shared" si="26"/>
        <v>0</v>
      </c>
      <c r="K98" s="72"/>
      <c r="L98" s="20">
        <v>35</v>
      </c>
      <c r="M98" s="65">
        <f t="shared" si="9"/>
        <v>0</v>
      </c>
      <c r="N98" s="17" t="s">
        <v>16</v>
      </c>
      <c r="O98" s="18"/>
      <c r="P98" s="23">
        <f t="shared" si="10"/>
        <v>0</v>
      </c>
      <c r="Q98" s="90">
        <v>15.4</v>
      </c>
      <c r="R98" s="43">
        <f t="shared" si="11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/>
      <c r="F99" s="71"/>
      <c r="G99" s="46">
        <f t="shared" si="25"/>
        <v>0</v>
      </c>
      <c r="H99" s="78">
        <v>0</v>
      </c>
      <c r="I99" s="76">
        <v>0</v>
      </c>
      <c r="J99" s="46">
        <f t="shared" si="26"/>
        <v>0</v>
      </c>
      <c r="K99" s="72"/>
      <c r="L99" s="20">
        <v>35</v>
      </c>
      <c r="M99" s="65">
        <f t="shared" ref="M99:M105" si="27">+L99*K99</f>
        <v>0</v>
      </c>
      <c r="N99" s="17" t="s">
        <v>16</v>
      </c>
      <c r="O99" s="18"/>
      <c r="P99" s="23">
        <f t="shared" ref="P99:P105" si="28">SUM(M99-O99)</f>
        <v>0</v>
      </c>
      <c r="Q99" s="90"/>
      <c r="R99" s="43">
        <f t="shared" ref="R99:R105" si="29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/>
      <c r="F100" s="71"/>
      <c r="G100" s="46">
        <f t="shared" si="25"/>
        <v>0</v>
      </c>
      <c r="H100" s="78">
        <v>0</v>
      </c>
      <c r="I100" s="76">
        <v>0</v>
      </c>
      <c r="J100" s="46">
        <f t="shared" si="26"/>
        <v>0</v>
      </c>
      <c r="K100" s="72"/>
      <c r="L100" s="20">
        <v>35</v>
      </c>
      <c r="M100" s="65">
        <f t="shared" si="27"/>
        <v>0</v>
      </c>
      <c r="N100" s="17" t="s">
        <v>16</v>
      </c>
      <c r="O100" s="18"/>
      <c r="P100" s="23">
        <f t="shared" si="28"/>
        <v>0</v>
      </c>
      <c r="Q100" s="90"/>
      <c r="R100" s="43">
        <f t="shared" si="29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/>
      <c r="F101" s="71"/>
      <c r="G101" s="46">
        <f t="shared" si="25"/>
        <v>0</v>
      </c>
      <c r="H101" s="78">
        <v>0</v>
      </c>
      <c r="I101" s="76">
        <v>0</v>
      </c>
      <c r="J101" s="46">
        <f t="shared" si="26"/>
        <v>0</v>
      </c>
      <c r="K101" s="72"/>
      <c r="L101" s="20">
        <v>35</v>
      </c>
      <c r="M101" s="65">
        <f t="shared" si="27"/>
        <v>0</v>
      </c>
      <c r="N101" s="17" t="s">
        <v>16</v>
      </c>
      <c r="O101" s="18"/>
      <c r="P101" s="23">
        <f t="shared" si="28"/>
        <v>0</v>
      </c>
      <c r="Q101" s="90"/>
      <c r="R101" s="43">
        <f t="shared" si="29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/>
      <c r="F102" s="71"/>
      <c r="G102" s="46">
        <f t="shared" ref="G102" si="30">E102+F102</f>
        <v>0</v>
      </c>
      <c r="H102" s="78">
        <v>0</v>
      </c>
      <c r="I102" s="76">
        <v>0</v>
      </c>
      <c r="J102" s="46">
        <f t="shared" ref="J102" si="31">+G102-H102-K102-I102</f>
        <v>0</v>
      </c>
      <c r="K102" s="72"/>
      <c r="L102" s="20">
        <v>49</v>
      </c>
      <c r="M102" s="65">
        <f t="shared" si="27"/>
        <v>0</v>
      </c>
      <c r="N102" s="17" t="s">
        <v>16</v>
      </c>
      <c r="O102" s="18"/>
      <c r="P102" s="23">
        <f t="shared" si="28"/>
        <v>0</v>
      </c>
      <c r="Q102" s="90"/>
      <c r="R102" s="43">
        <f t="shared" si="29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7"/>
        <v>0</v>
      </c>
      <c r="N103" s="17" t="s">
        <v>16</v>
      </c>
      <c r="O103" s="18"/>
      <c r="P103" s="23">
        <f t="shared" si="28"/>
        <v>0</v>
      </c>
      <c r="Q103" s="92"/>
      <c r="R103" s="43">
        <f t="shared" si="29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7"/>
        <v>0</v>
      </c>
      <c r="N104" s="17" t="s">
        <v>16</v>
      </c>
      <c r="O104" s="18"/>
      <c r="P104" s="23">
        <f t="shared" si="28"/>
        <v>0</v>
      </c>
      <c r="Q104" s="92"/>
      <c r="R104" s="43">
        <f t="shared" si="29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7"/>
        <v>0</v>
      </c>
      <c r="N105" s="17" t="s">
        <v>16</v>
      </c>
      <c r="O105" s="18"/>
      <c r="P105" s="23">
        <f t="shared" si="28"/>
        <v>0</v>
      </c>
      <c r="Q105" s="92"/>
      <c r="R105" s="43">
        <f t="shared" si="29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5"/>
        <v>0</v>
      </c>
      <c r="H106" s="78">
        <v>0</v>
      </c>
      <c r="I106" s="76">
        <v>0</v>
      </c>
      <c r="J106" s="46">
        <f t="shared" si="26"/>
        <v>0</v>
      </c>
      <c r="K106" s="72"/>
      <c r="L106" s="20">
        <v>35</v>
      </c>
      <c r="M106" s="65">
        <f t="shared" si="9"/>
        <v>0</v>
      </c>
      <c r="N106" s="17" t="s">
        <v>16</v>
      </c>
      <c r="O106" s="18"/>
      <c r="P106" s="23">
        <f t="shared" si="10"/>
        <v>0</v>
      </c>
      <c r="Q106" s="90">
        <v>10.98</v>
      </c>
      <c r="R106" s="43">
        <f t="shared" si="11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5"/>
        <v>0</v>
      </c>
      <c r="H107" s="78">
        <v>0</v>
      </c>
      <c r="I107" s="76">
        <v>0</v>
      </c>
      <c r="J107" s="46">
        <f t="shared" si="26"/>
        <v>0</v>
      </c>
      <c r="K107" s="72"/>
      <c r="L107" s="20">
        <v>35</v>
      </c>
      <c r="M107" s="65">
        <f t="shared" si="9"/>
        <v>0</v>
      </c>
      <c r="N107" s="17" t="s">
        <v>16</v>
      </c>
      <c r="O107" s="18"/>
      <c r="P107" s="23">
        <f t="shared" si="10"/>
        <v>0</v>
      </c>
      <c r="Q107" s="90"/>
      <c r="R107" s="43">
        <f t="shared" si="11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5"/>
        <v>0</v>
      </c>
      <c r="H108" s="78">
        <v>0</v>
      </c>
      <c r="I108" s="76">
        <v>0</v>
      </c>
      <c r="J108" s="46">
        <f t="shared" si="26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5"/>
        <v>0</v>
      </c>
      <c r="H109" s="78">
        <v>0</v>
      </c>
      <c r="I109" s="76">
        <v>0</v>
      </c>
      <c r="J109" s="46">
        <f t="shared" si="26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5"/>
        <v>0</v>
      </c>
      <c r="H110" s="78">
        <v>0</v>
      </c>
      <c r="I110" s="76">
        <v>0</v>
      </c>
      <c r="J110" s="46">
        <f t="shared" si="26"/>
        <v>0</v>
      </c>
      <c r="K110" s="72"/>
      <c r="L110" s="20">
        <v>120</v>
      </c>
      <c r="M110" s="65">
        <f t="shared" si="9"/>
        <v>0</v>
      </c>
      <c r="N110" s="17" t="s">
        <v>16</v>
      </c>
      <c r="O110" s="18"/>
      <c r="P110" s="23">
        <f t="shared" si="10"/>
        <v>0</v>
      </c>
      <c r="Q110" s="90"/>
      <c r="R110" s="43">
        <f t="shared" si="11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5"/>
        <v>0</v>
      </c>
      <c r="H111" s="78">
        <v>0</v>
      </c>
      <c r="I111" s="76">
        <v>0</v>
      </c>
      <c r="J111" s="46">
        <f t="shared" si="26"/>
        <v>0</v>
      </c>
      <c r="K111" s="72"/>
      <c r="L111" s="20">
        <v>250</v>
      </c>
      <c r="M111" s="65">
        <f t="shared" si="9"/>
        <v>0</v>
      </c>
      <c r="N111" s="17" t="s">
        <v>16</v>
      </c>
      <c r="O111" s="18"/>
      <c r="P111" s="23">
        <f t="shared" si="10"/>
        <v>0</v>
      </c>
      <c r="Q111" s="90"/>
      <c r="R111" s="43">
        <f t="shared" si="11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/>
      <c r="F112" s="71"/>
      <c r="G112" s="46">
        <f t="shared" si="25"/>
        <v>0</v>
      </c>
      <c r="H112" s="78">
        <v>0</v>
      </c>
      <c r="I112" s="76">
        <v>0</v>
      </c>
      <c r="J112" s="46">
        <f t="shared" si="26"/>
        <v>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/>
      <c r="F113" s="71"/>
      <c r="G113" s="46">
        <f t="shared" si="25"/>
        <v>0</v>
      </c>
      <c r="H113" s="78">
        <v>0</v>
      </c>
      <c r="I113" s="76">
        <v>0</v>
      </c>
      <c r="J113" s="46">
        <f t="shared" si="26"/>
        <v>0</v>
      </c>
      <c r="K113" s="72"/>
      <c r="L113" s="20">
        <v>55</v>
      </c>
      <c r="M113" s="65">
        <f t="shared" si="9"/>
        <v>0</v>
      </c>
      <c r="N113" s="17" t="s">
        <v>16</v>
      </c>
      <c r="O113" s="18"/>
      <c r="P113" s="23">
        <f t="shared" si="10"/>
        <v>0</v>
      </c>
      <c r="Q113" s="90"/>
      <c r="R113" s="43">
        <f t="shared" si="11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5"/>
        <v>0</v>
      </c>
      <c r="H114" s="78">
        <v>0</v>
      </c>
      <c r="I114" s="76">
        <v>0</v>
      </c>
      <c r="J114" s="46">
        <f t="shared" si="26"/>
        <v>0</v>
      </c>
      <c r="K114" s="72"/>
      <c r="L114" s="20">
        <v>200</v>
      </c>
      <c r="M114" s="65">
        <f t="shared" si="9"/>
        <v>0</v>
      </c>
      <c r="N114" s="17" t="s">
        <v>16</v>
      </c>
      <c r="O114" s="18"/>
      <c r="P114" s="23">
        <f t="shared" si="10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/>
      <c r="F115" s="71"/>
      <c r="G115" s="46">
        <f t="shared" si="25"/>
        <v>0</v>
      </c>
      <c r="H115" s="78">
        <v>0</v>
      </c>
      <c r="I115" s="76">
        <v>0</v>
      </c>
      <c r="J115" s="46">
        <f t="shared" si="26"/>
        <v>0</v>
      </c>
      <c r="K115" s="72"/>
      <c r="L115" s="20">
        <v>60</v>
      </c>
      <c r="M115" s="65">
        <f t="shared" si="9"/>
        <v>0</v>
      </c>
      <c r="N115" s="17" t="s">
        <v>16</v>
      </c>
      <c r="O115" s="18"/>
      <c r="P115" s="23">
        <f t="shared" si="10"/>
        <v>0</v>
      </c>
      <c r="Q115" s="90"/>
      <c r="R115" s="43">
        <f t="shared" si="11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5"/>
        <v>0</v>
      </c>
      <c r="H116" s="78">
        <v>0</v>
      </c>
      <c r="I116" s="76">
        <v>0</v>
      </c>
      <c r="J116" s="46">
        <f t="shared" si="26"/>
        <v>0</v>
      </c>
      <c r="K116" s="72"/>
      <c r="L116" s="20">
        <v>100</v>
      </c>
      <c r="M116" s="65">
        <f t="shared" si="9"/>
        <v>0</v>
      </c>
      <c r="N116" s="17" t="s">
        <v>16</v>
      </c>
      <c r="O116" s="18"/>
      <c r="P116" s="23">
        <f t="shared" si="10"/>
        <v>0</v>
      </c>
      <c r="Q116" s="90">
        <v>13.03</v>
      </c>
      <c r="R116" s="43">
        <f t="shared" si="11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/>
      <c r="F117" s="71"/>
      <c r="G117" s="46">
        <f t="shared" si="25"/>
        <v>0</v>
      </c>
      <c r="H117" s="78">
        <v>0</v>
      </c>
      <c r="I117" s="76">
        <v>0</v>
      </c>
      <c r="J117" s="46">
        <f t="shared" si="26"/>
        <v>0</v>
      </c>
      <c r="K117" s="72"/>
      <c r="L117" s="20">
        <v>55</v>
      </c>
      <c r="M117" s="65">
        <f t="shared" si="9"/>
        <v>0</v>
      </c>
      <c r="N117" s="17" t="s">
        <v>16</v>
      </c>
      <c r="O117" s="18"/>
      <c r="P117" s="23">
        <f t="shared" si="10"/>
        <v>0</v>
      </c>
      <c r="Q117" s="90">
        <v>11.91</v>
      </c>
      <c r="R117" s="43">
        <f t="shared" si="11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5"/>
        <v>0</v>
      </c>
      <c r="H118" s="78">
        <v>0</v>
      </c>
      <c r="I118" s="76">
        <v>0</v>
      </c>
      <c r="J118" s="46">
        <f t="shared" si="26"/>
        <v>0</v>
      </c>
      <c r="K118" s="72"/>
      <c r="L118" s="20">
        <v>40</v>
      </c>
      <c r="M118" s="65">
        <f t="shared" si="9"/>
        <v>0</v>
      </c>
      <c r="N118" s="17" t="s">
        <v>16</v>
      </c>
      <c r="O118" s="18"/>
      <c r="P118" s="23">
        <f t="shared" si="10"/>
        <v>0</v>
      </c>
      <c r="Q118" s="90">
        <v>30</v>
      </c>
      <c r="R118" s="43">
        <f t="shared" si="11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5"/>
        <v>0</v>
      </c>
      <c r="H119" s="78">
        <v>0</v>
      </c>
      <c r="I119" s="76">
        <v>0</v>
      </c>
      <c r="J119" s="46">
        <f t="shared" si="26"/>
        <v>0</v>
      </c>
      <c r="K119" s="72"/>
      <c r="L119" s="20">
        <v>40</v>
      </c>
      <c r="M119" s="65">
        <f t="shared" si="9"/>
        <v>0</v>
      </c>
      <c r="N119" s="17" t="s">
        <v>16</v>
      </c>
      <c r="O119" s="18"/>
      <c r="P119" s="23">
        <f t="shared" si="10"/>
        <v>0</v>
      </c>
      <c r="Q119" s="90">
        <v>30</v>
      </c>
      <c r="R119" s="43">
        <f t="shared" si="11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5"/>
        <v>0</v>
      </c>
      <c r="H120" s="78">
        <v>0</v>
      </c>
      <c r="I120" s="76">
        <v>0</v>
      </c>
      <c r="J120" s="46">
        <f t="shared" si="26"/>
        <v>0</v>
      </c>
      <c r="K120" s="72"/>
      <c r="L120" s="20">
        <v>40</v>
      </c>
      <c r="M120" s="65">
        <f t="shared" si="9"/>
        <v>0</v>
      </c>
      <c r="N120" s="17" t="s">
        <v>16</v>
      </c>
      <c r="O120" s="18"/>
      <c r="P120" s="23">
        <f t="shared" si="10"/>
        <v>0</v>
      </c>
      <c r="Q120" s="90">
        <v>30</v>
      </c>
      <c r="R120" s="43">
        <f t="shared" si="11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5"/>
        <v>0</v>
      </c>
      <c r="H121" s="78">
        <v>0</v>
      </c>
      <c r="I121" s="76">
        <v>0</v>
      </c>
      <c r="J121" s="46">
        <f t="shared" si="26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5"/>
        <v>0</v>
      </c>
      <c r="H122" s="78">
        <v>0</v>
      </c>
      <c r="I122" s="76">
        <v>0</v>
      </c>
      <c r="J122" s="46">
        <f t="shared" si="26"/>
        <v>0</v>
      </c>
      <c r="K122" s="72"/>
      <c r="L122" s="20">
        <v>55</v>
      </c>
      <c r="M122" s="65">
        <f t="shared" si="9"/>
        <v>0</v>
      </c>
      <c r="N122" s="17" t="s">
        <v>16</v>
      </c>
      <c r="O122" s="18"/>
      <c r="P122" s="23">
        <f t="shared" si="10"/>
        <v>0</v>
      </c>
      <c r="Q122" s="92"/>
      <c r="R122" s="43">
        <f t="shared" si="11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5"/>
        <v>0</v>
      </c>
      <c r="H123" s="78">
        <v>0</v>
      </c>
      <c r="I123" s="76">
        <v>0</v>
      </c>
      <c r="J123" s="46">
        <f t="shared" si="26"/>
        <v>0</v>
      </c>
      <c r="K123" s="72"/>
      <c r="L123" s="20">
        <v>60</v>
      </c>
      <c r="M123" s="65">
        <f t="shared" si="9"/>
        <v>0</v>
      </c>
      <c r="N123" s="17" t="s">
        <v>16</v>
      </c>
      <c r="O123" s="18"/>
      <c r="P123" s="23">
        <f t="shared" si="10"/>
        <v>0</v>
      </c>
      <c r="Q123" s="92"/>
      <c r="R123" s="43">
        <f t="shared" si="11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/>
      <c r="F124" s="71"/>
      <c r="G124" s="46">
        <f t="shared" si="25"/>
        <v>0</v>
      </c>
      <c r="H124" s="78">
        <v>0</v>
      </c>
      <c r="I124" s="76">
        <v>0</v>
      </c>
      <c r="J124" s="46">
        <f t="shared" si="26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5"/>
        <v>0</v>
      </c>
      <c r="H125" s="78">
        <v>0</v>
      </c>
      <c r="I125" s="76">
        <v>0</v>
      </c>
      <c r="J125" s="46">
        <f t="shared" si="26"/>
        <v>0</v>
      </c>
      <c r="K125" s="72"/>
      <c r="L125" s="20">
        <v>50</v>
      </c>
      <c r="M125" s="65">
        <f t="shared" si="9"/>
        <v>0</v>
      </c>
      <c r="N125" s="17" t="s">
        <v>16</v>
      </c>
      <c r="O125" s="18"/>
      <c r="P125" s="23">
        <f t="shared" si="10"/>
        <v>0</v>
      </c>
      <c r="Q125" s="90">
        <v>33</v>
      </c>
      <c r="R125" s="43">
        <f t="shared" si="11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5"/>
        <v>0</v>
      </c>
      <c r="H126" s="78">
        <v>0</v>
      </c>
      <c r="I126" s="76">
        <v>0</v>
      </c>
      <c r="J126" s="46">
        <f t="shared" si="26"/>
        <v>0</v>
      </c>
      <c r="K126" s="72"/>
      <c r="L126" s="20">
        <v>100</v>
      </c>
      <c r="M126" s="65">
        <f t="shared" si="9"/>
        <v>0</v>
      </c>
      <c r="N126" s="17" t="s">
        <v>16</v>
      </c>
      <c r="O126" s="18"/>
      <c r="P126" s="23">
        <f t="shared" si="10"/>
        <v>0</v>
      </c>
      <c r="Q126" s="90">
        <v>68</v>
      </c>
      <c r="R126" s="43">
        <f t="shared" si="11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5"/>
        <v>0</v>
      </c>
      <c r="H127" s="78">
        <v>0</v>
      </c>
      <c r="I127" s="76">
        <v>0</v>
      </c>
      <c r="J127" s="46">
        <f t="shared" si="26"/>
        <v>0</v>
      </c>
      <c r="K127" s="72"/>
      <c r="L127" s="20">
        <v>39</v>
      </c>
      <c r="M127" s="65">
        <f t="shared" si="9"/>
        <v>0</v>
      </c>
      <c r="N127" s="17" t="s">
        <v>16</v>
      </c>
      <c r="O127" s="18"/>
      <c r="P127" s="23">
        <f t="shared" si="10"/>
        <v>0</v>
      </c>
      <c r="Q127" s="90"/>
      <c r="R127" s="43">
        <f t="shared" si="11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5"/>
        <v>0</v>
      </c>
      <c r="H128" s="78">
        <v>0</v>
      </c>
      <c r="I128" s="76">
        <v>0</v>
      </c>
      <c r="J128" s="46">
        <f t="shared" si="26"/>
        <v>0</v>
      </c>
      <c r="K128" s="72"/>
      <c r="L128" s="20">
        <v>35</v>
      </c>
      <c r="M128" s="65">
        <f t="shared" si="9"/>
        <v>0</v>
      </c>
      <c r="N128" s="17" t="s">
        <v>16</v>
      </c>
      <c r="O128" s="18"/>
      <c r="P128" s="23">
        <f t="shared" si="10"/>
        <v>0</v>
      </c>
      <c r="Q128" s="90"/>
      <c r="R128" s="43">
        <f t="shared" si="11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5"/>
        <v>0</v>
      </c>
      <c r="H129" s="78">
        <v>0</v>
      </c>
      <c r="I129" s="76">
        <v>0</v>
      </c>
      <c r="J129" s="46">
        <f t="shared" si="26"/>
        <v>0</v>
      </c>
      <c r="K129" s="72"/>
      <c r="L129" s="20">
        <v>25</v>
      </c>
      <c r="M129" s="65">
        <f t="shared" si="9"/>
        <v>0</v>
      </c>
      <c r="N129" s="17" t="s">
        <v>16</v>
      </c>
      <c r="O129" s="18"/>
      <c r="P129" s="23">
        <f t="shared" si="10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5"/>
        <v>0</v>
      </c>
      <c r="H130" s="78">
        <v>0</v>
      </c>
      <c r="I130" s="76">
        <v>0</v>
      </c>
      <c r="J130" s="46">
        <f t="shared" si="26"/>
        <v>0</v>
      </c>
      <c r="K130" s="72"/>
      <c r="L130" s="20">
        <v>40</v>
      </c>
      <c r="M130" s="65">
        <f t="shared" si="9"/>
        <v>0</v>
      </c>
      <c r="N130" s="17" t="s">
        <v>16</v>
      </c>
      <c r="O130" s="18"/>
      <c r="P130" s="23">
        <f t="shared" si="10"/>
        <v>0</v>
      </c>
      <c r="Q130" s="90">
        <v>11.12</v>
      </c>
      <c r="R130" s="43">
        <f t="shared" si="11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5"/>
        <v>0</v>
      </c>
      <c r="H131" s="78">
        <v>0</v>
      </c>
      <c r="I131" s="76">
        <v>0</v>
      </c>
      <c r="J131" s="46">
        <f t="shared" si="26"/>
        <v>0</v>
      </c>
      <c r="K131" s="72"/>
      <c r="L131" s="20">
        <v>50</v>
      </c>
      <c r="M131" s="65">
        <f t="shared" si="9"/>
        <v>0</v>
      </c>
      <c r="N131" s="17" t="s">
        <v>16</v>
      </c>
      <c r="O131" s="18"/>
      <c r="P131" s="23">
        <f t="shared" si="10"/>
        <v>0</v>
      </c>
      <c r="Q131" s="90">
        <v>9.91</v>
      </c>
      <c r="R131" s="43">
        <f t="shared" si="11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5"/>
        <v>0</v>
      </c>
      <c r="H132" s="78">
        <v>0</v>
      </c>
      <c r="I132" s="76">
        <v>0</v>
      </c>
      <c r="J132" s="46">
        <f t="shared" si="26"/>
        <v>0</v>
      </c>
      <c r="K132" s="72"/>
      <c r="L132" s="20">
        <v>60</v>
      </c>
      <c r="M132" s="65">
        <f t="shared" si="9"/>
        <v>0</v>
      </c>
      <c r="N132" s="17" t="s">
        <v>16</v>
      </c>
      <c r="O132" s="18"/>
      <c r="P132" s="23">
        <f t="shared" si="10"/>
        <v>0</v>
      </c>
      <c r="Q132" s="90"/>
      <c r="R132" s="43">
        <f t="shared" si="11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/>
      <c r="F133" s="71"/>
      <c r="G133" s="46">
        <f t="shared" si="25"/>
        <v>0</v>
      </c>
      <c r="H133" s="78">
        <v>0</v>
      </c>
      <c r="I133" s="76">
        <v>0</v>
      </c>
      <c r="J133" s="46">
        <f t="shared" si="26"/>
        <v>0</v>
      </c>
      <c r="K133" s="72"/>
      <c r="L133" s="20">
        <v>50</v>
      </c>
      <c r="M133" s="65">
        <f t="shared" si="9"/>
        <v>0</v>
      </c>
      <c r="N133" s="17" t="s">
        <v>16</v>
      </c>
      <c r="O133" s="18"/>
      <c r="P133" s="23">
        <f t="shared" si="10"/>
        <v>0</v>
      </c>
      <c r="Q133" s="90">
        <v>21.75</v>
      </c>
      <c r="R133" s="43">
        <f t="shared" si="11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/>
      <c r="F134" s="71"/>
      <c r="G134" s="46">
        <f t="shared" si="25"/>
        <v>0</v>
      </c>
      <c r="H134" s="78">
        <v>0</v>
      </c>
      <c r="I134" s="76">
        <v>0</v>
      </c>
      <c r="J134" s="46">
        <f t="shared" si="26"/>
        <v>0</v>
      </c>
      <c r="K134" s="72"/>
      <c r="L134" s="20">
        <v>35</v>
      </c>
      <c r="M134" s="65">
        <f t="shared" si="9"/>
        <v>0</v>
      </c>
      <c r="N134" s="17" t="s">
        <v>16</v>
      </c>
      <c r="O134" s="18"/>
      <c r="P134" s="23">
        <f t="shared" si="10"/>
        <v>0</v>
      </c>
      <c r="Q134" s="90"/>
      <c r="R134" s="43">
        <f t="shared" si="11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/>
      <c r="F135" s="71"/>
      <c r="G135" s="46">
        <f t="shared" si="25"/>
        <v>0</v>
      </c>
      <c r="H135" s="78">
        <v>0</v>
      </c>
      <c r="I135" s="76">
        <v>0</v>
      </c>
      <c r="J135" s="46">
        <f t="shared" si="26"/>
        <v>0</v>
      </c>
      <c r="K135" s="72"/>
      <c r="L135" s="20">
        <v>35</v>
      </c>
      <c r="M135" s="65">
        <f t="shared" si="9"/>
        <v>0</v>
      </c>
      <c r="N135" s="17" t="s">
        <v>16</v>
      </c>
      <c r="O135" s="18"/>
      <c r="P135" s="23">
        <f t="shared" si="10"/>
        <v>0</v>
      </c>
      <c r="Q135" s="90"/>
      <c r="R135" s="43">
        <f t="shared" si="11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/>
      <c r="F136" s="71"/>
      <c r="G136" s="46">
        <f t="shared" si="25"/>
        <v>0</v>
      </c>
      <c r="H136" s="78">
        <v>0</v>
      </c>
      <c r="I136" s="76">
        <v>0</v>
      </c>
      <c r="J136" s="46">
        <f t="shared" si="26"/>
        <v>0</v>
      </c>
      <c r="K136" s="72"/>
      <c r="L136" s="20">
        <v>35</v>
      </c>
      <c r="M136" s="65">
        <f t="shared" si="9"/>
        <v>0</v>
      </c>
      <c r="N136" s="17" t="s">
        <v>16</v>
      </c>
      <c r="O136" s="18"/>
      <c r="P136" s="23">
        <f t="shared" si="10"/>
        <v>0</v>
      </c>
      <c r="Q136" s="90"/>
      <c r="R136" s="43">
        <f t="shared" si="11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/>
      <c r="F137" s="71"/>
      <c r="G137" s="46">
        <f t="shared" si="25"/>
        <v>0</v>
      </c>
      <c r="H137" s="78">
        <v>0</v>
      </c>
      <c r="I137" s="76">
        <v>0</v>
      </c>
      <c r="J137" s="46">
        <f t="shared" si="26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5"/>
        <v>0</v>
      </c>
      <c r="H138" s="78">
        <v>0</v>
      </c>
      <c r="I138" s="76">
        <v>0</v>
      </c>
      <c r="J138" s="46">
        <f t="shared" si="26"/>
        <v>0</v>
      </c>
      <c r="K138" s="72"/>
      <c r="L138" s="20">
        <v>50</v>
      </c>
      <c r="M138" s="65">
        <f t="shared" si="9"/>
        <v>0</v>
      </c>
      <c r="N138" s="17" t="s">
        <v>16</v>
      </c>
      <c r="O138" s="18"/>
      <c r="P138" s="23">
        <f t="shared" si="10"/>
        <v>0</v>
      </c>
      <c r="Q138" s="90">
        <v>22.91</v>
      </c>
      <c r="R138" s="43">
        <f t="shared" si="11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5"/>
        <v>0</v>
      </c>
      <c r="H139" s="78">
        <v>0</v>
      </c>
      <c r="I139" s="76">
        <v>0</v>
      </c>
      <c r="J139" s="46">
        <f t="shared" si="26"/>
        <v>0</v>
      </c>
      <c r="K139" s="72"/>
      <c r="L139" s="20">
        <v>35</v>
      </c>
      <c r="M139" s="65">
        <f t="shared" si="9"/>
        <v>0</v>
      </c>
      <c r="N139" s="17" t="s">
        <v>16</v>
      </c>
      <c r="O139" s="18"/>
      <c r="P139" s="23">
        <f t="shared" si="10"/>
        <v>0</v>
      </c>
      <c r="Q139" s="90"/>
      <c r="R139" s="43">
        <f t="shared" si="11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5"/>
        <v>0</v>
      </c>
      <c r="H140" s="78">
        <v>0</v>
      </c>
      <c r="I140" s="76">
        <v>0</v>
      </c>
      <c r="J140" s="46">
        <f t="shared" si="26"/>
        <v>0</v>
      </c>
      <c r="K140" s="72"/>
      <c r="L140" s="20">
        <v>10</v>
      </c>
      <c r="M140" s="65">
        <f t="shared" si="9"/>
        <v>0</v>
      </c>
      <c r="N140" s="17" t="s">
        <v>16</v>
      </c>
      <c r="O140" s="18"/>
      <c r="P140" s="23">
        <f t="shared" si="10"/>
        <v>0</v>
      </c>
      <c r="Q140" s="90"/>
      <c r="R140" s="43">
        <f t="shared" si="11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5"/>
        <v>0</v>
      </c>
      <c r="H141" s="78">
        <v>0</v>
      </c>
      <c r="I141" s="76">
        <v>0</v>
      </c>
      <c r="J141" s="46">
        <f t="shared" si="26"/>
        <v>0</v>
      </c>
      <c r="K141" s="72"/>
      <c r="L141" s="20">
        <v>10</v>
      </c>
      <c r="M141" s="65">
        <f t="shared" si="9"/>
        <v>0</v>
      </c>
      <c r="N141" s="17" t="s">
        <v>16</v>
      </c>
      <c r="O141" s="18"/>
      <c r="P141" s="23">
        <f t="shared" si="10"/>
        <v>0</v>
      </c>
      <c r="Q141" s="90"/>
      <c r="R141" s="43">
        <f t="shared" si="11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5"/>
        <v>0</v>
      </c>
      <c r="H142" s="78">
        <v>0</v>
      </c>
      <c r="I142" s="76">
        <v>0</v>
      </c>
      <c r="J142" s="46">
        <f t="shared" si="26"/>
        <v>0</v>
      </c>
      <c r="K142" s="72"/>
      <c r="L142" s="20">
        <v>10</v>
      </c>
      <c r="M142" s="65">
        <f t="shared" si="9"/>
        <v>0</v>
      </c>
      <c r="N142" s="17" t="s">
        <v>16</v>
      </c>
      <c r="O142" s="18"/>
      <c r="P142" s="23">
        <f t="shared" si="10"/>
        <v>0</v>
      </c>
      <c r="Q142" s="90">
        <v>2.17</v>
      </c>
      <c r="R142" s="43">
        <f t="shared" si="11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5"/>
        <v>0</v>
      </c>
      <c r="H143" s="78">
        <v>0</v>
      </c>
      <c r="I143" s="76">
        <v>0</v>
      </c>
      <c r="J143" s="46">
        <f t="shared" si="26"/>
        <v>0</v>
      </c>
      <c r="K143" s="72"/>
      <c r="L143" s="20">
        <v>10</v>
      </c>
      <c r="M143" s="65">
        <f t="shared" si="9"/>
        <v>0</v>
      </c>
      <c r="N143" s="17" t="s">
        <v>16</v>
      </c>
      <c r="O143" s="18"/>
      <c r="P143" s="23">
        <f t="shared" si="10"/>
        <v>0</v>
      </c>
      <c r="Q143" s="90">
        <v>2.35</v>
      </c>
      <c r="R143" s="43">
        <f t="shared" si="11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5"/>
        <v>0</v>
      </c>
      <c r="H144" s="78">
        <v>0</v>
      </c>
      <c r="I144" s="76">
        <v>0</v>
      </c>
      <c r="J144" s="46">
        <f t="shared" si="26"/>
        <v>0</v>
      </c>
      <c r="K144" s="72"/>
      <c r="L144" s="20">
        <v>10</v>
      </c>
      <c r="M144" s="65">
        <f t="shared" si="9"/>
        <v>0</v>
      </c>
      <c r="N144" s="17" t="s">
        <v>16</v>
      </c>
      <c r="O144" s="18"/>
      <c r="P144" s="23">
        <f t="shared" si="10"/>
        <v>0</v>
      </c>
      <c r="Q144" s="90">
        <v>2.12</v>
      </c>
      <c r="R144" s="43">
        <f t="shared" si="11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5"/>
        <v>0</v>
      </c>
      <c r="H145" s="78">
        <v>0</v>
      </c>
      <c r="I145" s="76">
        <v>0</v>
      </c>
      <c r="J145" s="46">
        <f t="shared" si="26"/>
        <v>0</v>
      </c>
      <c r="K145" s="72"/>
      <c r="L145" s="20">
        <v>10</v>
      </c>
      <c r="M145" s="65">
        <f t="shared" si="9"/>
        <v>0</v>
      </c>
      <c r="N145" s="17" t="s">
        <v>16</v>
      </c>
      <c r="O145" s="18"/>
      <c r="P145" s="23">
        <f t="shared" si="10"/>
        <v>0</v>
      </c>
      <c r="Q145" s="90">
        <v>2.17</v>
      </c>
      <c r="R145" s="43">
        <f t="shared" si="11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5"/>
        <v>0</v>
      </c>
      <c r="H146" s="78">
        <v>0</v>
      </c>
      <c r="I146" s="76">
        <v>0</v>
      </c>
      <c r="J146" s="46">
        <f t="shared" si="26"/>
        <v>0</v>
      </c>
      <c r="K146" s="72"/>
      <c r="L146" s="20">
        <v>10</v>
      </c>
      <c r="M146" s="65">
        <f t="shared" si="9"/>
        <v>0</v>
      </c>
      <c r="N146" s="17" t="s">
        <v>16</v>
      </c>
      <c r="O146" s="18"/>
      <c r="P146" s="23">
        <f t="shared" si="10"/>
        <v>0</v>
      </c>
      <c r="Q146" s="90">
        <v>2.17</v>
      </c>
      <c r="R146" s="43">
        <f t="shared" si="11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5"/>
        <v>0</v>
      </c>
      <c r="H147" s="78">
        <v>0</v>
      </c>
      <c r="I147" s="76">
        <v>0</v>
      </c>
      <c r="J147" s="46">
        <f t="shared" si="26"/>
        <v>0</v>
      </c>
      <c r="K147" s="72"/>
      <c r="L147" s="20">
        <v>10</v>
      </c>
      <c r="M147" s="65">
        <f t="shared" si="9"/>
        <v>0</v>
      </c>
      <c r="N147" s="17" t="s">
        <v>16</v>
      </c>
      <c r="O147" s="18"/>
      <c r="P147" s="23">
        <f t="shared" si="10"/>
        <v>0</v>
      </c>
      <c r="Q147" s="90"/>
      <c r="R147" s="43">
        <f t="shared" si="11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5"/>
        <v>0</v>
      </c>
      <c r="H148" s="78">
        <v>0</v>
      </c>
      <c r="I148" s="76">
        <v>0</v>
      </c>
      <c r="J148" s="46">
        <f t="shared" si="26"/>
        <v>0</v>
      </c>
      <c r="K148" s="72"/>
      <c r="L148" s="20">
        <v>40</v>
      </c>
      <c r="M148" s="65">
        <f t="shared" si="9"/>
        <v>0</v>
      </c>
      <c r="N148" s="17" t="s">
        <v>16</v>
      </c>
      <c r="O148" s="18"/>
      <c r="P148" s="23">
        <f t="shared" si="10"/>
        <v>0</v>
      </c>
      <c r="Q148" s="90"/>
      <c r="R148" s="43">
        <f t="shared" si="11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5"/>
        <v>0</v>
      </c>
      <c r="H149" s="78">
        <v>0</v>
      </c>
      <c r="I149" s="76">
        <v>0</v>
      </c>
      <c r="J149" s="46">
        <f t="shared" si="26"/>
        <v>0</v>
      </c>
      <c r="K149" s="72"/>
      <c r="L149" s="20">
        <v>50</v>
      </c>
      <c r="M149" s="65">
        <f t="shared" si="9"/>
        <v>0</v>
      </c>
      <c r="N149" s="17" t="s">
        <v>16</v>
      </c>
      <c r="O149" s="18"/>
      <c r="P149" s="23">
        <f t="shared" si="10"/>
        <v>0</v>
      </c>
      <c r="Q149" s="90">
        <v>10.48</v>
      </c>
      <c r="R149" s="43">
        <f t="shared" si="11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5"/>
        <v>0</v>
      </c>
      <c r="H150" s="78">
        <v>0</v>
      </c>
      <c r="I150" s="76">
        <v>0</v>
      </c>
      <c r="J150" s="46">
        <f t="shared" si="26"/>
        <v>0</v>
      </c>
      <c r="K150" s="72"/>
      <c r="L150" s="20">
        <v>55</v>
      </c>
      <c r="M150" s="65">
        <f t="shared" si="9"/>
        <v>0</v>
      </c>
      <c r="N150" s="17" t="s">
        <v>16</v>
      </c>
      <c r="O150" s="18"/>
      <c r="P150" s="23">
        <f t="shared" si="10"/>
        <v>0</v>
      </c>
      <c r="Q150" s="90">
        <v>15.28</v>
      </c>
      <c r="R150" s="43">
        <f t="shared" si="11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5"/>
        <v>0</v>
      </c>
      <c r="H151" s="78">
        <v>0</v>
      </c>
      <c r="I151" s="76">
        <v>0</v>
      </c>
      <c r="J151" s="46">
        <f t="shared" si="26"/>
        <v>0</v>
      </c>
      <c r="K151" s="72"/>
      <c r="L151" s="20">
        <v>55</v>
      </c>
      <c r="M151" s="65">
        <f t="shared" si="9"/>
        <v>0</v>
      </c>
      <c r="N151" s="17" t="s">
        <v>16</v>
      </c>
      <c r="O151" s="18"/>
      <c r="P151" s="23">
        <f t="shared" si="10"/>
        <v>0</v>
      </c>
      <c r="Q151" s="90"/>
      <c r="R151" s="43">
        <f t="shared" si="11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5"/>
        <v>0</v>
      </c>
      <c r="H152" s="78">
        <v>0</v>
      </c>
      <c r="I152" s="76">
        <v>0</v>
      </c>
      <c r="J152" s="46">
        <f t="shared" si="26"/>
        <v>0</v>
      </c>
      <c r="K152" s="72"/>
      <c r="L152" s="20">
        <v>55</v>
      </c>
      <c r="M152" s="65">
        <f t="shared" si="9"/>
        <v>0</v>
      </c>
      <c r="N152" s="17" t="s">
        <v>16</v>
      </c>
      <c r="O152" s="18"/>
      <c r="P152" s="23">
        <f t="shared" si="10"/>
        <v>0</v>
      </c>
      <c r="Q152" s="90">
        <v>10.55</v>
      </c>
      <c r="R152" s="43">
        <f t="shared" si="11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5"/>
        <v>0</v>
      </c>
      <c r="H153" s="78">
        <v>0</v>
      </c>
      <c r="I153" s="76">
        <v>0</v>
      </c>
      <c r="J153" s="46">
        <f t="shared" si="26"/>
        <v>0</v>
      </c>
      <c r="K153" s="72"/>
      <c r="L153" s="20">
        <v>30</v>
      </c>
      <c r="M153" s="65">
        <f t="shared" si="9"/>
        <v>0</v>
      </c>
      <c r="N153" s="17" t="s">
        <v>16</v>
      </c>
      <c r="O153" s="18"/>
      <c r="P153" s="23">
        <f t="shared" si="10"/>
        <v>0</v>
      </c>
      <c r="Q153" s="90">
        <v>18.5</v>
      </c>
      <c r="R153" s="43">
        <f t="shared" si="11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5"/>
        <v>0</v>
      </c>
      <c r="H154" s="78">
        <v>0</v>
      </c>
      <c r="I154" s="76">
        <v>0</v>
      </c>
      <c r="J154" s="46">
        <f t="shared" si="26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5"/>
        <v>0</v>
      </c>
      <c r="H155" s="78">
        <v>0</v>
      </c>
      <c r="I155" s="76">
        <v>0</v>
      </c>
      <c r="J155" s="46">
        <f t="shared" si="26"/>
        <v>0</v>
      </c>
      <c r="K155" s="72"/>
      <c r="L155" s="20">
        <v>25</v>
      </c>
      <c r="M155" s="65">
        <f t="shared" si="9"/>
        <v>0</v>
      </c>
      <c r="N155" s="17" t="s">
        <v>16</v>
      </c>
      <c r="O155" s="18"/>
      <c r="P155" s="23">
        <f t="shared" si="10"/>
        <v>0</v>
      </c>
      <c r="Q155" s="90">
        <v>18.63</v>
      </c>
      <c r="R155" s="43">
        <f t="shared" si="11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5"/>
        <v>0</v>
      </c>
      <c r="H156" s="78">
        <v>0</v>
      </c>
      <c r="I156" s="76">
        <v>0</v>
      </c>
      <c r="J156" s="46">
        <f t="shared" si="26"/>
        <v>0</v>
      </c>
      <c r="K156" s="72"/>
      <c r="L156" s="20">
        <v>55</v>
      </c>
      <c r="M156" s="65">
        <f t="shared" si="9"/>
        <v>0</v>
      </c>
      <c r="N156" s="17" t="s">
        <v>16</v>
      </c>
      <c r="O156" s="18"/>
      <c r="P156" s="23">
        <f t="shared" si="10"/>
        <v>0</v>
      </c>
      <c r="Q156" s="90">
        <v>11.39</v>
      </c>
      <c r="R156" s="43">
        <f t="shared" si="11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5"/>
        <v>0</v>
      </c>
      <c r="H157" s="78">
        <v>0</v>
      </c>
      <c r="I157" s="76">
        <v>0</v>
      </c>
      <c r="J157" s="46">
        <f t="shared" si="26"/>
        <v>0</v>
      </c>
      <c r="K157" s="72"/>
      <c r="L157" s="20">
        <v>50</v>
      </c>
      <c r="M157" s="65">
        <f t="shared" si="9"/>
        <v>0</v>
      </c>
      <c r="N157" s="17" t="s">
        <v>16</v>
      </c>
      <c r="O157" s="18"/>
      <c r="P157" s="23">
        <f t="shared" si="10"/>
        <v>0</v>
      </c>
      <c r="Q157" s="90">
        <v>15.6</v>
      </c>
      <c r="R157" s="43">
        <f t="shared" si="11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5"/>
        <v>0</v>
      </c>
      <c r="H158" s="78">
        <v>0</v>
      </c>
      <c r="I158" s="76">
        <v>0</v>
      </c>
      <c r="J158" s="46">
        <f t="shared" si="26"/>
        <v>0</v>
      </c>
      <c r="K158" s="72"/>
      <c r="L158" s="20">
        <v>65</v>
      </c>
      <c r="M158" s="65">
        <f t="shared" si="9"/>
        <v>0</v>
      </c>
      <c r="N158" s="17" t="s">
        <v>16</v>
      </c>
      <c r="O158" s="18"/>
      <c r="P158" s="23">
        <f t="shared" si="10"/>
        <v>0</v>
      </c>
      <c r="Q158" s="90"/>
      <c r="R158" s="43">
        <f t="shared" si="11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5"/>
        <v>0</v>
      </c>
      <c r="H159" s="78">
        <v>0</v>
      </c>
      <c r="I159" s="76">
        <v>0</v>
      </c>
      <c r="J159" s="46">
        <f t="shared" si="26"/>
        <v>0</v>
      </c>
      <c r="K159" s="72"/>
      <c r="L159" s="20">
        <v>50</v>
      </c>
      <c r="M159" s="65">
        <f t="shared" si="9"/>
        <v>0</v>
      </c>
      <c r="N159" s="17" t="s">
        <v>16</v>
      </c>
      <c r="O159" s="18"/>
      <c r="P159" s="23">
        <f t="shared" si="10"/>
        <v>0</v>
      </c>
      <c r="Q159" s="90"/>
      <c r="R159" s="43">
        <f t="shared" si="11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5"/>
        <v>0</v>
      </c>
      <c r="H160" s="78">
        <v>0</v>
      </c>
      <c r="I160" s="76">
        <v>0</v>
      </c>
      <c r="J160" s="46">
        <f t="shared" si="26"/>
        <v>0</v>
      </c>
      <c r="K160" s="72"/>
      <c r="L160" s="20">
        <v>50</v>
      </c>
      <c r="M160" s="65">
        <f t="shared" si="9"/>
        <v>0</v>
      </c>
      <c r="N160" s="17" t="s">
        <v>16</v>
      </c>
      <c r="O160" s="18"/>
      <c r="P160" s="23">
        <f t="shared" si="10"/>
        <v>0</v>
      </c>
      <c r="Q160" s="90"/>
      <c r="R160" s="43">
        <f t="shared" si="11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5"/>
        <v>0</v>
      </c>
      <c r="H161" s="78">
        <v>0</v>
      </c>
      <c r="I161" s="76">
        <v>0</v>
      </c>
      <c r="J161" s="46">
        <f t="shared" si="26"/>
        <v>0</v>
      </c>
      <c r="K161" s="72"/>
      <c r="L161" s="20">
        <v>60</v>
      </c>
      <c r="M161" s="65">
        <f t="shared" si="9"/>
        <v>0</v>
      </c>
      <c r="N161" s="17" t="s">
        <v>16</v>
      </c>
      <c r="O161" s="18"/>
      <c r="P161" s="23">
        <f t="shared" si="10"/>
        <v>0</v>
      </c>
      <c r="Q161" s="90"/>
      <c r="R161" s="43">
        <f t="shared" si="11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2">E162+F162</f>
        <v>0</v>
      </c>
      <c r="H162" s="78">
        <v>0</v>
      </c>
      <c r="I162" s="76">
        <v>0</v>
      </c>
      <c r="J162" s="46">
        <f t="shared" ref="J162:J230" si="33">+G162-H162-K162-I162</f>
        <v>0</v>
      </c>
      <c r="K162" s="72"/>
      <c r="L162" s="20">
        <v>60</v>
      </c>
      <c r="M162" s="65">
        <f t="shared" si="9"/>
        <v>0</v>
      </c>
      <c r="N162" s="17" t="s">
        <v>16</v>
      </c>
      <c r="O162" s="18"/>
      <c r="P162" s="23">
        <f t="shared" si="10"/>
        <v>0</v>
      </c>
      <c r="Q162" s="90"/>
      <c r="R162" s="43">
        <f t="shared" si="11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2"/>
        <v>0</v>
      </c>
      <c r="H163" s="78">
        <v>0</v>
      </c>
      <c r="I163" s="76">
        <v>0</v>
      </c>
      <c r="J163" s="46">
        <f t="shared" si="33"/>
        <v>0</v>
      </c>
      <c r="K163" s="72"/>
      <c r="L163" s="20">
        <v>25</v>
      </c>
      <c r="M163" s="65">
        <f t="shared" si="9"/>
        <v>0</v>
      </c>
      <c r="N163" s="17" t="s">
        <v>16</v>
      </c>
      <c r="O163" s="18"/>
      <c r="P163" s="23">
        <f t="shared" si="10"/>
        <v>0</v>
      </c>
      <c r="Q163" s="90"/>
      <c r="R163" s="43">
        <f t="shared" si="11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2"/>
        <v>0</v>
      </c>
      <c r="H164" s="78">
        <v>0</v>
      </c>
      <c r="I164" s="76">
        <v>0</v>
      </c>
      <c r="J164" s="46">
        <f t="shared" si="33"/>
        <v>0</v>
      </c>
      <c r="K164" s="72"/>
      <c r="L164" s="20">
        <v>45</v>
      </c>
      <c r="M164" s="65">
        <f t="shared" si="9"/>
        <v>0</v>
      </c>
      <c r="N164" s="17" t="s">
        <v>16</v>
      </c>
      <c r="O164" s="18"/>
      <c r="P164" s="23">
        <f t="shared" si="10"/>
        <v>0</v>
      </c>
      <c r="Q164" s="90">
        <v>12.95</v>
      </c>
      <c r="R164" s="43">
        <f t="shared" si="11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2"/>
        <v>0</v>
      </c>
      <c r="H165" s="78">
        <v>0</v>
      </c>
      <c r="I165" s="76">
        <v>0</v>
      </c>
      <c r="J165" s="46">
        <f t="shared" si="33"/>
        <v>0</v>
      </c>
      <c r="K165" s="72"/>
      <c r="L165" s="20">
        <v>45</v>
      </c>
      <c r="M165" s="65">
        <f t="shared" si="9"/>
        <v>0</v>
      </c>
      <c r="N165" s="17" t="s">
        <v>16</v>
      </c>
      <c r="O165" s="18"/>
      <c r="P165" s="23">
        <f t="shared" si="10"/>
        <v>0</v>
      </c>
      <c r="Q165" s="90">
        <v>10.61</v>
      </c>
      <c r="R165" s="43">
        <f t="shared" si="11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2"/>
        <v>0</v>
      </c>
      <c r="H166" s="78">
        <v>0</v>
      </c>
      <c r="I166" s="76">
        <v>0</v>
      </c>
      <c r="J166" s="46">
        <f t="shared" si="33"/>
        <v>0</v>
      </c>
      <c r="K166" s="72"/>
      <c r="L166" s="20">
        <v>45</v>
      </c>
      <c r="M166" s="65">
        <f t="shared" si="9"/>
        <v>0</v>
      </c>
      <c r="N166" s="17" t="s">
        <v>16</v>
      </c>
      <c r="O166" s="18"/>
      <c r="P166" s="23">
        <f t="shared" si="10"/>
        <v>0</v>
      </c>
      <c r="Q166" s="90">
        <v>11.97</v>
      </c>
      <c r="R166" s="43">
        <f t="shared" si="11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2"/>
        <v>0</v>
      </c>
      <c r="H167" s="78">
        <v>0</v>
      </c>
      <c r="I167" s="76">
        <v>0</v>
      </c>
      <c r="J167" s="46">
        <f t="shared" si="33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2"/>
        <v>0</v>
      </c>
      <c r="H168" s="78">
        <v>0</v>
      </c>
      <c r="I168" s="76">
        <v>0</v>
      </c>
      <c r="J168" s="46">
        <f t="shared" si="33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2"/>
        <v>0</v>
      </c>
      <c r="H169" s="78">
        <v>0</v>
      </c>
      <c r="I169" s="76">
        <v>0</v>
      </c>
      <c r="J169" s="46">
        <f t="shared" si="33"/>
        <v>0</v>
      </c>
      <c r="K169" s="72"/>
      <c r="L169" s="20">
        <v>45</v>
      </c>
      <c r="M169" s="65">
        <f t="shared" si="9"/>
        <v>0</v>
      </c>
      <c r="N169" s="17" t="s">
        <v>16</v>
      </c>
      <c r="O169" s="18"/>
      <c r="P169" s="23">
        <f t="shared" si="10"/>
        <v>0</v>
      </c>
      <c r="Q169" s="90">
        <v>14.95</v>
      </c>
      <c r="R169" s="43">
        <f t="shared" si="11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2"/>
        <v>0</v>
      </c>
      <c r="H170" s="78">
        <v>0</v>
      </c>
      <c r="I170" s="76">
        <v>0</v>
      </c>
      <c r="J170" s="46">
        <f t="shared" si="33"/>
        <v>0</v>
      </c>
      <c r="K170" s="72"/>
      <c r="L170" s="20">
        <v>35</v>
      </c>
      <c r="M170" s="65">
        <f t="shared" si="9"/>
        <v>0</v>
      </c>
      <c r="N170" s="17" t="s">
        <v>16</v>
      </c>
      <c r="O170" s="18"/>
      <c r="P170" s="23">
        <f t="shared" si="10"/>
        <v>0</v>
      </c>
      <c r="Q170" s="90"/>
      <c r="R170" s="43">
        <f t="shared" si="11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2"/>
        <v>0</v>
      </c>
      <c r="H171" s="78">
        <v>0</v>
      </c>
      <c r="I171" s="76">
        <v>0</v>
      </c>
      <c r="J171" s="46">
        <f t="shared" si="33"/>
        <v>0</v>
      </c>
      <c r="K171" s="72"/>
      <c r="L171" s="20">
        <v>25</v>
      </c>
      <c r="M171" s="65">
        <f t="shared" si="9"/>
        <v>0</v>
      </c>
      <c r="N171" s="17" t="s">
        <v>16</v>
      </c>
      <c r="O171" s="18"/>
      <c r="P171" s="23">
        <f t="shared" si="10"/>
        <v>0</v>
      </c>
      <c r="Q171" s="90"/>
      <c r="R171" s="43">
        <f t="shared" si="11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2"/>
        <v>0</v>
      </c>
      <c r="H172" s="78">
        <v>0</v>
      </c>
      <c r="I172" s="76">
        <v>0</v>
      </c>
      <c r="J172" s="46">
        <f t="shared" si="33"/>
        <v>0</v>
      </c>
      <c r="K172" s="72"/>
      <c r="L172" s="20">
        <v>100</v>
      </c>
      <c r="M172" s="65">
        <f t="shared" si="9"/>
        <v>0</v>
      </c>
      <c r="N172" s="17" t="s">
        <v>16</v>
      </c>
      <c r="O172" s="18"/>
      <c r="P172" s="23">
        <f t="shared" si="10"/>
        <v>0</v>
      </c>
      <c r="Q172" s="92"/>
      <c r="R172" s="43">
        <f t="shared" si="11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/>
      <c r="F173" s="71"/>
      <c r="G173" s="46">
        <f>E173+F173</f>
        <v>0</v>
      </c>
      <c r="H173" s="78">
        <v>0</v>
      </c>
      <c r="I173" s="76">
        <v>0</v>
      </c>
      <c r="J173" s="46">
        <f>+G173-H173-K173-I173</f>
        <v>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/>
      <c r="F174" s="71"/>
      <c r="G174" s="46">
        <f t="shared" ref="G174" si="34">E174+F174</f>
        <v>0</v>
      </c>
      <c r="H174" s="78">
        <v>0</v>
      </c>
      <c r="I174" s="76">
        <v>0</v>
      </c>
      <c r="J174" s="46">
        <f t="shared" ref="J174" si="35">+G174-H174-K174-I174</f>
        <v>0</v>
      </c>
      <c r="K174" s="72"/>
      <c r="L174" s="20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/>
      <c r="F175" s="71"/>
      <c r="G175" s="46">
        <f t="shared" si="32"/>
        <v>0</v>
      </c>
      <c r="H175" s="78">
        <v>0</v>
      </c>
      <c r="I175" s="76">
        <v>0</v>
      </c>
      <c r="J175" s="46">
        <f t="shared" si="33"/>
        <v>0</v>
      </c>
      <c r="K175" s="72"/>
      <c r="L175" s="20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/>
      <c r="F176" s="71"/>
      <c r="G176" s="46">
        <f t="shared" si="32"/>
        <v>0</v>
      </c>
      <c r="H176" s="78">
        <v>0</v>
      </c>
      <c r="I176" s="76">
        <v>0</v>
      </c>
      <c r="J176" s="46">
        <f t="shared" si="33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2"/>
        <v>0</v>
      </c>
      <c r="H177" s="78">
        <v>0</v>
      </c>
      <c r="I177" s="76">
        <v>0</v>
      </c>
      <c r="J177" s="46">
        <f t="shared" si="33"/>
        <v>0</v>
      </c>
      <c r="K177" s="72"/>
      <c r="L177" s="20">
        <v>55</v>
      </c>
      <c r="M177" s="65">
        <f t="shared" ref="M177:M258" si="36">+L177*K177</f>
        <v>0</v>
      </c>
      <c r="N177" s="17" t="s">
        <v>16</v>
      </c>
      <c r="O177" s="18"/>
      <c r="P177" s="23">
        <f t="shared" ref="P177:P258" si="37">SUM(M177-O177)</f>
        <v>0</v>
      </c>
      <c r="Q177" s="90"/>
      <c r="R177" s="43">
        <f t="shared" ref="R177:R258" si="38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2"/>
        <v>0</v>
      </c>
      <c r="H178" s="78">
        <v>0</v>
      </c>
      <c r="I178" s="76">
        <v>0</v>
      </c>
      <c r="J178" s="46">
        <f t="shared" si="33"/>
        <v>0</v>
      </c>
      <c r="K178" s="72"/>
      <c r="L178" s="20">
        <v>55</v>
      </c>
      <c r="M178" s="65">
        <f t="shared" si="36"/>
        <v>0</v>
      </c>
      <c r="N178" s="17" t="s">
        <v>16</v>
      </c>
      <c r="O178" s="18"/>
      <c r="P178" s="23">
        <f t="shared" si="37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2"/>
        <v>0</v>
      </c>
      <c r="H179" s="78">
        <v>0</v>
      </c>
      <c r="I179" s="76">
        <v>0</v>
      </c>
      <c r="J179" s="46">
        <f t="shared" si="33"/>
        <v>0</v>
      </c>
      <c r="K179" s="72"/>
      <c r="L179" s="20">
        <v>10</v>
      </c>
      <c r="M179" s="65">
        <f t="shared" si="36"/>
        <v>0</v>
      </c>
      <c r="N179" s="17" t="s">
        <v>16</v>
      </c>
      <c r="O179" s="18"/>
      <c r="P179" s="23">
        <f t="shared" si="37"/>
        <v>0</v>
      </c>
      <c r="Q179" s="90"/>
      <c r="R179" s="43">
        <f t="shared" si="38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/>
      <c r="F180" s="71"/>
      <c r="G180" s="46">
        <f t="shared" si="32"/>
        <v>0</v>
      </c>
      <c r="H180" s="78">
        <v>0</v>
      </c>
      <c r="I180" s="76">
        <v>0</v>
      </c>
      <c r="J180" s="46">
        <f t="shared" si="33"/>
        <v>0</v>
      </c>
      <c r="K180" s="72"/>
      <c r="L180" s="20">
        <v>35</v>
      </c>
      <c r="M180" s="65">
        <f t="shared" si="36"/>
        <v>0</v>
      </c>
      <c r="N180" s="17" t="s">
        <v>16</v>
      </c>
      <c r="O180" s="18"/>
      <c r="P180" s="23">
        <f t="shared" si="37"/>
        <v>0</v>
      </c>
      <c r="Q180" s="90"/>
      <c r="R180" s="43">
        <f t="shared" si="38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2"/>
        <v>0</v>
      </c>
      <c r="H181" s="78">
        <v>0</v>
      </c>
      <c r="I181" s="76">
        <v>0</v>
      </c>
      <c r="J181" s="46">
        <f t="shared" si="33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2"/>
        <v>0</v>
      </c>
      <c r="H182" s="78">
        <v>0</v>
      </c>
      <c r="I182" s="76">
        <v>0</v>
      </c>
      <c r="J182" s="46">
        <f t="shared" si="33"/>
        <v>0</v>
      </c>
      <c r="K182" s="72"/>
      <c r="L182" s="20">
        <v>40</v>
      </c>
      <c r="M182" s="65">
        <f t="shared" si="36"/>
        <v>0</v>
      </c>
      <c r="N182" s="17" t="s">
        <v>16</v>
      </c>
      <c r="O182" s="18"/>
      <c r="P182" s="23">
        <f t="shared" si="37"/>
        <v>0</v>
      </c>
      <c r="Q182" s="90"/>
      <c r="R182" s="43">
        <f t="shared" si="38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2"/>
        <v>0</v>
      </c>
      <c r="H183" s="78">
        <v>0</v>
      </c>
      <c r="I183" s="76">
        <v>0</v>
      </c>
      <c r="J183" s="46">
        <f t="shared" si="33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2"/>
        <v>0</v>
      </c>
      <c r="H184" s="78">
        <v>0</v>
      </c>
      <c r="I184" s="76">
        <v>0</v>
      </c>
      <c r="J184" s="46">
        <f t="shared" si="33"/>
        <v>0</v>
      </c>
      <c r="K184" s="72"/>
      <c r="L184" s="20">
        <v>50</v>
      </c>
      <c r="M184" s="65">
        <f t="shared" si="36"/>
        <v>0</v>
      </c>
      <c r="N184" s="17" t="s">
        <v>16</v>
      </c>
      <c r="O184" s="18"/>
      <c r="P184" s="23">
        <f t="shared" si="37"/>
        <v>0</v>
      </c>
      <c r="Q184" s="90">
        <v>24.99</v>
      </c>
      <c r="R184" s="43">
        <f t="shared" si="38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/>
      <c r="F185" s="71"/>
      <c r="G185" s="46">
        <f t="shared" si="32"/>
        <v>0</v>
      </c>
      <c r="H185" s="78">
        <v>0</v>
      </c>
      <c r="I185" s="76">
        <v>0</v>
      </c>
      <c r="J185" s="46">
        <f t="shared" si="33"/>
        <v>0</v>
      </c>
      <c r="K185" s="72"/>
      <c r="L185" s="20">
        <v>80</v>
      </c>
      <c r="M185" s="65">
        <f t="shared" si="36"/>
        <v>0</v>
      </c>
      <c r="N185" s="17" t="s">
        <v>16</v>
      </c>
      <c r="O185" s="18"/>
      <c r="P185" s="23">
        <f t="shared" si="37"/>
        <v>0</v>
      </c>
      <c r="Q185" s="92"/>
      <c r="R185" s="43">
        <f t="shared" si="38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2"/>
        <v>0</v>
      </c>
      <c r="H186" s="78">
        <v>0</v>
      </c>
      <c r="I186" s="76">
        <v>0</v>
      </c>
      <c r="J186" s="46">
        <f t="shared" si="33"/>
        <v>0</v>
      </c>
      <c r="K186" s="72"/>
      <c r="L186" s="20">
        <v>15</v>
      </c>
      <c r="M186" s="65">
        <f t="shared" ref="M186" si="39">+L186*K186</f>
        <v>0</v>
      </c>
      <c r="N186" s="17" t="s">
        <v>16</v>
      </c>
      <c r="O186" s="18"/>
      <c r="P186" s="23">
        <f t="shared" ref="P186" si="40">SUM(M186-O186)</f>
        <v>0</v>
      </c>
      <c r="Q186" s="92"/>
      <c r="R186" s="43">
        <f t="shared" ref="R186" si="41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2"/>
        <v>0</v>
      </c>
      <c r="H190" s="78">
        <v>0</v>
      </c>
      <c r="I190" s="76">
        <v>0</v>
      </c>
      <c r="J190" s="46">
        <f t="shared" si="33"/>
        <v>0</v>
      </c>
      <c r="K190" s="72"/>
      <c r="L190" s="20">
        <v>80</v>
      </c>
      <c r="M190" s="65">
        <f t="shared" ref="M190" si="42">+L190*K190</f>
        <v>0</v>
      </c>
      <c r="N190" s="17" t="s">
        <v>16</v>
      </c>
      <c r="O190" s="18"/>
      <c r="P190" s="23">
        <f t="shared" ref="P190" si="43">SUM(M190-O190)</f>
        <v>0</v>
      </c>
      <c r="Q190" s="92"/>
      <c r="R190" s="43">
        <f t="shared" ref="R190" si="4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2"/>
        <v>0</v>
      </c>
      <c r="H191" s="78">
        <v>0</v>
      </c>
      <c r="I191" s="76">
        <v>0</v>
      </c>
      <c r="J191" s="46">
        <f t="shared" si="33"/>
        <v>0</v>
      </c>
      <c r="K191" s="72"/>
      <c r="L191" s="20">
        <v>35</v>
      </c>
      <c r="M191" s="65">
        <f t="shared" si="36"/>
        <v>0</v>
      </c>
      <c r="N191" s="17" t="s">
        <v>16</v>
      </c>
      <c r="O191" s="18"/>
      <c r="P191" s="23">
        <f t="shared" si="37"/>
        <v>0</v>
      </c>
      <c r="Q191" s="90">
        <v>40.28</v>
      </c>
      <c r="R191" s="43">
        <f t="shared" si="38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2"/>
        <v>0</v>
      </c>
      <c r="H192" s="78">
        <v>0</v>
      </c>
      <c r="I192" s="76">
        <v>0</v>
      </c>
      <c r="J192" s="46">
        <f t="shared" si="33"/>
        <v>0</v>
      </c>
      <c r="K192" s="72"/>
      <c r="L192" s="20">
        <v>35</v>
      </c>
      <c r="M192" s="65">
        <f t="shared" si="36"/>
        <v>0</v>
      </c>
      <c r="N192" s="17" t="s">
        <v>16</v>
      </c>
      <c r="O192" s="18"/>
      <c r="P192" s="23">
        <f t="shared" si="37"/>
        <v>0</v>
      </c>
      <c r="Q192" s="92"/>
      <c r="R192" s="43">
        <f t="shared" si="38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/>
      <c r="F193" s="71"/>
      <c r="G193" s="46">
        <f t="shared" si="32"/>
        <v>0</v>
      </c>
      <c r="H193" s="78">
        <v>0</v>
      </c>
      <c r="I193" s="76">
        <v>0</v>
      </c>
      <c r="J193" s="46">
        <f t="shared" si="33"/>
        <v>0</v>
      </c>
      <c r="K193" s="72"/>
      <c r="L193" s="20">
        <v>60</v>
      </c>
      <c r="M193" s="65">
        <f t="shared" si="36"/>
        <v>0</v>
      </c>
      <c r="N193" s="17" t="s">
        <v>16</v>
      </c>
      <c r="O193" s="18"/>
      <c r="P193" s="23">
        <f t="shared" si="37"/>
        <v>0</v>
      </c>
      <c r="Q193" s="90">
        <v>38</v>
      </c>
      <c r="R193" s="43">
        <f t="shared" si="38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/>
      <c r="F194" s="71"/>
      <c r="G194" s="46">
        <f t="shared" si="32"/>
        <v>0</v>
      </c>
      <c r="H194" s="78">
        <v>0</v>
      </c>
      <c r="I194" s="76">
        <v>0</v>
      </c>
      <c r="J194" s="46">
        <f t="shared" si="33"/>
        <v>0</v>
      </c>
      <c r="K194" s="72"/>
      <c r="L194" s="20">
        <v>120</v>
      </c>
      <c r="M194" s="65">
        <f t="shared" si="36"/>
        <v>0</v>
      </c>
      <c r="N194" s="17" t="s">
        <v>16</v>
      </c>
      <c r="O194" s="18"/>
      <c r="P194" s="23">
        <f t="shared" si="37"/>
        <v>0</v>
      </c>
      <c r="Q194" s="90">
        <v>73</v>
      </c>
      <c r="R194" s="43">
        <f t="shared" si="38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/>
      <c r="F195" s="71"/>
      <c r="G195" s="46">
        <f t="shared" si="32"/>
        <v>0</v>
      </c>
      <c r="H195" s="78">
        <v>0</v>
      </c>
      <c r="I195" s="76">
        <v>0</v>
      </c>
      <c r="J195" s="46">
        <f t="shared" si="33"/>
        <v>0</v>
      </c>
      <c r="K195" s="72"/>
      <c r="L195" s="20">
        <v>60</v>
      </c>
      <c r="M195" s="65">
        <f t="shared" si="36"/>
        <v>0</v>
      </c>
      <c r="N195" s="17" t="s">
        <v>16</v>
      </c>
      <c r="O195" s="18"/>
      <c r="P195" s="23">
        <f t="shared" si="37"/>
        <v>0</v>
      </c>
      <c r="Q195" s="90">
        <v>38</v>
      </c>
      <c r="R195" s="43">
        <f t="shared" si="38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/>
      <c r="F196" s="71"/>
      <c r="G196" s="46">
        <f t="shared" si="32"/>
        <v>0</v>
      </c>
      <c r="H196" s="78">
        <v>0</v>
      </c>
      <c r="I196" s="76">
        <v>0</v>
      </c>
      <c r="J196" s="46">
        <f t="shared" si="33"/>
        <v>0</v>
      </c>
      <c r="K196" s="72"/>
      <c r="L196" s="20">
        <v>120</v>
      </c>
      <c r="M196" s="65">
        <f t="shared" si="36"/>
        <v>0</v>
      </c>
      <c r="N196" s="17" t="s">
        <v>16</v>
      </c>
      <c r="O196" s="18"/>
      <c r="P196" s="23">
        <f t="shared" si="37"/>
        <v>0</v>
      </c>
      <c r="Q196" s="90">
        <v>73</v>
      </c>
      <c r="R196" s="43">
        <f t="shared" si="38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2"/>
        <v>0</v>
      </c>
      <c r="H197" s="78">
        <v>0</v>
      </c>
      <c r="I197" s="76">
        <v>0</v>
      </c>
      <c r="J197" s="46">
        <f t="shared" si="33"/>
        <v>0</v>
      </c>
      <c r="K197" s="72"/>
      <c r="L197" s="20">
        <v>50</v>
      </c>
      <c r="M197" s="65">
        <f t="shared" si="36"/>
        <v>0</v>
      </c>
      <c r="N197" s="17" t="s">
        <v>16</v>
      </c>
      <c r="O197" s="18"/>
      <c r="P197" s="23">
        <f t="shared" si="37"/>
        <v>0</v>
      </c>
      <c r="Q197" s="90">
        <v>23.74</v>
      </c>
      <c r="R197" s="43">
        <f t="shared" si="38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/>
      <c r="F198" s="71"/>
      <c r="G198" s="46">
        <f t="shared" si="32"/>
        <v>0</v>
      </c>
      <c r="H198" s="78">
        <v>0</v>
      </c>
      <c r="I198" s="76">
        <v>0</v>
      </c>
      <c r="J198" s="46">
        <f t="shared" si="33"/>
        <v>0</v>
      </c>
      <c r="K198" s="72"/>
      <c r="L198" s="20">
        <v>150</v>
      </c>
      <c r="M198" s="65">
        <f t="shared" si="36"/>
        <v>0</v>
      </c>
      <c r="N198" s="17" t="s">
        <v>16</v>
      </c>
      <c r="O198" s="18"/>
      <c r="P198" s="23">
        <f t="shared" si="37"/>
        <v>0</v>
      </c>
      <c r="Q198" s="90">
        <v>64.38</v>
      </c>
      <c r="R198" s="43">
        <f t="shared" si="38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2"/>
        <v>0</v>
      </c>
      <c r="H199" s="78">
        <v>0</v>
      </c>
      <c r="I199" s="76">
        <v>0</v>
      </c>
      <c r="J199" s="46">
        <f t="shared" si="33"/>
        <v>0</v>
      </c>
      <c r="K199" s="72"/>
      <c r="L199" s="20">
        <v>135</v>
      </c>
      <c r="M199" s="65">
        <f t="shared" si="36"/>
        <v>0</v>
      </c>
      <c r="N199" s="17" t="s">
        <v>16</v>
      </c>
      <c r="O199" s="18"/>
      <c r="P199" s="23">
        <f t="shared" si="37"/>
        <v>0</v>
      </c>
      <c r="Q199" s="92"/>
      <c r="R199" s="43">
        <f t="shared" si="38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2"/>
        <v>0</v>
      </c>
      <c r="H200" s="78">
        <v>0</v>
      </c>
      <c r="I200" s="76">
        <v>0</v>
      </c>
      <c r="J200" s="46">
        <f t="shared" si="33"/>
        <v>0</v>
      </c>
      <c r="K200" s="72"/>
      <c r="L200" s="20">
        <v>100</v>
      </c>
      <c r="M200" s="65">
        <f t="shared" si="36"/>
        <v>0</v>
      </c>
      <c r="N200" s="17" t="s">
        <v>16</v>
      </c>
      <c r="O200" s="18"/>
      <c r="P200" s="23">
        <f t="shared" si="37"/>
        <v>0</v>
      </c>
      <c r="Q200" s="92"/>
      <c r="R200" s="43">
        <f t="shared" si="38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2"/>
        <v>0</v>
      </c>
      <c r="H201" s="78">
        <v>0</v>
      </c>
      <c r="I201" s="76">
        <v>0</v>
      </c>
      <c r="J201" s="46">
        <f t="shared" si="33"/>
        <v>0</v>
      </c>
      <c r="K201" s="72"/>
      <c r="L201" s="20">
        <v>90</v>
      </c>
      <c r="M201" s="65">
        <f t="shared" si="36"/>
        <v>0</v>
      </c>
      <c r="N201" s="17" t="s">
        <v>16</v>
      </c>
      <c r="O201" s="18"/>
      <c r="P201" s="23">
        <f t="shared" si="37"/>
        <v>0</v>
      </c>
      <c r="Q201" s="92"/>
      <c r="R201" s="43">
        <f t="shared" si="38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2"/>
        <v>0</v>
      </c>
      <c r="H202" s="78">
        <v>0</v>
      </c>
      <c r="I202" s="76">
        <v>0</v>
      </c>
      <c r="J202" s="46">
        <f t="shared" si="33"/>
        <v>0</v>
      </c>
      <c r="K202" s="72"/>
      <c r="L202" s="20">
        <v>90</v>
      </c>
      <c r="M202" s="65">
        <f t="shared" si="36"/>
        <v>0</v>
      </c>
      <c r="N202" s="17" t="s">
        <v>16</v>
      </c>
      <c r="O202" s="18"/>
      <c r="P202" s="23">
        <f t="shared" si="37"/>
        <v>0</v>
      </c>
      <c r="Q202" s="92"/>
      <c r="R202" s="43">
        <f t="shared" si="38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2"/>
        <v>0</v>
      </c>
      <c r="H203" s="78">
        <v>0</v>
      </c>
      <c r="I203" s="76">
        <v>0</v>
      </c>
      <c r="J203" s="46">
        <f t="shared" si="33"/>
        <v>0</v>
      </c>
      <c r="K203" s="72"/>
      <c r="L203" s="20">
        <v>90</v>
      </c>
      <c r="M203" s="65">
        <f t="shared" si="36"/>
        <v>0</v>
      </c>
      <c r="N203" s="17" t="s">
        <v>16</v>
      </c>
      <c r="O203" s="18"/>
      <c r="P203" s="23">
        <f t="shared" si="37"/>
        <v>0</v>
      </c>
      <c r="Q203" s="92"/>
      <c r="R203" s="43">
        <f t="shared" si="38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2"/>
        <v>0</v>
      </c>
      <c r="H204" s="78">
        <v>0</v>
      </c>
      <c r="I204" s="76">
        <v>0</v>
      </c>
      <c r="J204" s="46">
        <f t="shared" si="33"/>
        <v>0</v>
      </c>
      <c r="K204" s="72"/>
      <c r="L204" s="20">
        <v>90</v>
      </c>
      <c r="M204" s="65">
        <f t="shared" si="36"/>
        <v>0</v>
      </c>
      <c r="N204" s="17" t="s">
        <v>16</v>
      </c>
      <c r="O204" s="18"/>
      <c r="P204" s="23">
        <f t="shared" si="37"/>
        <v>0</v>
      </c>
      <c r="Q204" s="92"/>
      <c r="R204" s="43">
        <f t="shared" si="38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2"/>
        <v>0</v>
      </c>
      <c r="H205" s="78">
        <v>0</v>
      </c>
      <c r="I205" s="76">
        <v>0</v>
      </c>
      <c r="J205" s="46">
        <f t="shared" si="33"/>
        <v>0</v>
      </c>
      <c r="K205" s="72"/>
      <c r="L205" s="20">
        <v>55</v>
      </c>
      <c r="M205" s="65">
        <f t="shared" si="36"/>
        <v>0</v>
      </c>
      <c r="N205" s="17" t="s">
        <v>16</v>
      </c>
      <c r="O205" s="18"/>
      <c r="P205" s="23">
        <f t="shared" si="37"/>
        <v>0</v>
      </c>
      <c r="Q205" s="92"/>
      <c r="R205" s="43">
        <f t="shared" si="38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2"/>
        <v>0</v>
      </c>
      <c r="H206" s="78">
        <v>0</v>
      </c>
      <c r="I206" s="76">
        <v>0</v>
      </c>
      <c r="J206" s="46">
        <f t="shared" si="33"/>
        <v>0</v>
      </c>
      <c r="K206" s="72"/>
      <c r="L206" s="20">
        <v>85</v>
      </c>
      <c r="M206" s="65">
        <f t="shared" si="36"/>
        <v>0</v>
      </c>
      <c r="N206" s="17" t="s">
        <v>16</v>
      </c>
      <c r="O206" s="18"/>
      <c r="P206" s="23">
        <f t="shared" si="37"/>
        <v>0</v>
      </c>
      <c r="Q206" s="92"/>
      <c r="R206" s="43">
        <f t="shared" si="38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5">+L207*K207</f>
        <v>0</v>
      </c>
      <c r="N207" s="17" t="s">
        <v>16</v>
      </c>
      <c r="O207" s="18"/>
      <c r="P207" s="23">
        <f t="shared" ref="P207" si="46">SUM(M207-O207)</f>
        <v>0</v>
      </c>
      <c r="Q207" s="92"/>
      <c r="R207" s="43">
        <f t="shared" ref="R207" si="47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2"/>
        <v>0</v>
      </c>
      <c r="H208" s="78">
        <v>0</v>
      </c>
      <c r="I208" s="76">
        <v>0</v>
      </c>
      <c r="J208" s="46">
        <f t="shared" si="33"/>
        <v>0</v>
      </c>
      <c r="K208" s="72"/>
      <c r="L208" s="20">
        <v>50</v>
      </c>
      <c r="M208" s="65">
        <f t="shared" si="36"/>
        <v>0</v>
      </c>
      <c r="N208" s="17" t="s">
        <v>16</v>
      </c>
      <c r="O208" s="18"/>
      <c r="P208" s="23">
        <f t="shared" si="37"/>
        <v>0</v>
      </c>
      <c r="Q208" s="90">
        <v>33</v>
      </c>
      <c r="R208" s="43">
        <f t="shared" si="38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2"/>
        <v>0</v>
      </c>
      <c r="H209" s="78">
        <v>0</v>
      </c>
      <c r="I209" s="76">
        <v>0</v>
      </c>
      <c r="J209" s="46">
        <f t="shared" si="33"/>
        <v>0</v>
      </c>
      <c r="K209" s="72"/>
      <c r="L209" s="20">
        <v>120</v>
      </c>
      <c r="M209" s="65">
        <f t="shared" si="36"/>
        <v>0</v>
      </c>
      <c r="N209" s="17" t="s">
        <v>16</v>
      </c>
      <c r="O209" s="18"/>
      <c r="P209" s="23">
        <f t="shared" si="37"/>
        <v>0</v>
      </c>
      <c r="Q209" s="90">
        <v>83</v>
      </c>
      <c r="R209" s="43">
        <f t="shared" si="38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2"/>
        <v>0</v>
      </c>
      <c r="H210" s="78">
        <v>0</v>
      </c>
      <c r="I210" s="76">
        <v>0</v>
      </c>
      <c r="J210" s="46">
        <f t="shared" si="33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2"/>
        <v>0</v>
      </c>
      <c r="H211" s="78">
        <v>0</v>
      </c>
      <c r="I211" s="76">
        <v>0</v>
      </c>
      <c r="J211" s="46">
        <f t="shared" si="33"/>
        <v>0</v>
      </c>
      <c r="K211" s="72"/>
      <c r="L211" s="20">
        <v>25</v>
      </c>
      <c r="M211" s="65">
        <f t="shared" si="36"/>
        <v>0</v>
      </c>
      <c r="N211" s="17" t="s">
        <v>16</v>
      </c>
      <c r="O211" s="18"/>
      <c r="P211" s="23">
        <f t="shared" si="37"/>
        <v>0</v>
      </c>
      <c r="Q211" s="90">
        <v>15</v>
      </c>
      <c r="R211" s="43">
        <f t="shared" si="38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2"/>
        <v>0</v>
      </c>
      <c r="H212" s="78">
        <v>0</v>
      </c>
      <c r="I212" s="76">
        <v>0</v>
      </c>
      <c r="J212" s="46">
        <f t="shared" si="33"/>
        <v>0</v>
      </c>
      <c r="K212" s="72"/>
      <c r="L212" s="20">
        <v>25</v>
      </c>
      <c r="M212" s="65">
        <f t="shared" si="36"/>
        <v>0</v>
      </c>
      <c r="N212" s="17" t="s">
        <v>16</v>
      </c>
      <c r="O212" s="18"/>
      <c r="P212" s="23">
        <f t="shared" si="37"/>
        <v>0</v>
      </c>
      <c r="Q212" s="90">
        <v>15</v>
      </c>
      <c r="R212" s="43">
        <f t="shared" si="38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2"/>
        <v>0</v>
      </c>
      <c r="H213" s="78">
        <v>0</v>
      </c>
      <c r="I213" s="76">
        <v>0</v>
      </c>
      <c r="J213" s="46">
        <f t="shared" si="33"/>
        <v>0</v>
      </c>
      <c r="K213" s="72"/>
      <c r="L213" s="20">
        <v>25</v>
      </c>
      <c r="M213" s="65">
        <f t="shared" si="36"/>
        <v>0</v>
      </c>
      <c r="N213" s="17" t="s">
        <v>16</v>
      </c>
      <c r="O213" s="18"/>
      <c r="P213" s="23">
        <f t="shared" si="37"/>
        <v>0</v>
      </c>
      <c r="Q213" s="90">
        <v>15</v>
      </c>
      <c r="R213" s="43">
        <f t="shared" si="38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2"/>
        <v>0</v>
      </c>
      <c r="H214" s="78">
        <v>0</v>
      </c>
      <c r="I214" s="76">
        <v>0</v>
      </c>
      <c r="J214" s="46">
        <f t="shared" si="33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2"/>
        <v>0</v>
      </c>
      <c r="H215" s="78">
        <v>0</v>
      </c>
      <c r="I215" s="76">
        <v>0</v>
      </c>
      <c r="J215" s="46">
        <f t="shared" si="33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2"/>
        <v>0</v>
      </c>
      <c r="H216" s="78">
        <v>0</v>
      </c>
      <c r="I216" s="76">
        <v>0</v>
      </c>
      <c r="J216" s="46">
        <f t="shared" si="33"/>
        <v>0</v>
      </c>
      <c r="K216" s="72"/>
      <c r="L216" s="20">
        <v>10</v>
      </c>
      <c r="M216" s="65">
        <f t="shared" si="36"/>
        <v>0</v>
      </c>
      <c r="N216" s="17" t="s">
        <v>16</v>
      </c>
      <c r="O216" s="18"/>
      <c r="P216" s="23">
        <f t="shared" si="37"/>
        <v>0</v>
      </c>
      <c r="Q216" s="92"/>
      <c r="R216" s="43">
        <f t="shared" si="38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2"/>
        <v>0</v>
      </c>
      <c r="H217" s="78">
        <v>0</v>
      </c>
      <c r="I217" s="76">
        <v>0</v>
      </c>
      <c r="J217" s="46">
        <f t="shared" si="33"/>
        <v>0</v>
      </c>
      <c r="K217" s="72"/>
      <c r="L217" s="20">
        <v>10</v>
      </c>
      <c r="M217" s="65">
        <f t="shared" si="36"/>
        <v>0</v>
      </c>
      <c r="N217" s="17" t="s">
        <v>16</v>
      </c>
      <c r="O217" s="18"/>
      <c r="P217" s="23">
        <f t="shared" si="37"/>
        <v>0</v>
      </c>
      <c r="Q217" s="92"/>
      <c r="R217" s="43">
        <f t="shared" si="38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2"/>
        <v>0</v>
      </c>
      <c r="H218" s="78">
        <v>0</v>
      </c>
      <c r="I218" s="76">
        <v>0</v>
      </c>
      <c r="J218" s="46">
        <f t="shared" si="33"/>
        <v>0</v>
      </c>
      <c r="K218" s="72"/>
      <c r="L218" s="20">
        <v>20</v>
      </c>
      <c r="M218" s="65">
        <f t="shared" si="36"/>
        <v>0</v>
      </c>
      <c r="N218" s="17" t="s">
        <v>16</v>
      </c>
      <c r="O218" s="18"/>
      <c r="P218" s="23">
        <f t="shared" si="37"/>
        <v>0</v>
      </c>
      <c r="Q218" s="92"/>
      <c r="R218" s="43">
        <f t="shared" si="38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2"/>
        <v>0</v>
      </c>
      <c r="H219" s="78">
        <v>0</v>
      </c>
      <c r="I219" s="76">
        <v>0</v>
      </c>
      <c r="J219" s="46">
        <f t="shared" si="33"/>
        <v>0</v>
      </c>
      <c r="K219" s="72"/>
      <c r="L219" s="20">
        <v>800</v>
      </c>
      <c r="M219" s="65">
        <f t="shared" si="36"/>
        <v>0</v>
      </c>
      <c r="N219" s="17" t="s">
        <v>16</v>
      </c>
      <c r="O219" s="18"/>
      <c r="P219" s="23">
        <f t="shared" si="37"/>
        <v>0</v>
      </c>
      <c r="Q219" s="92"/>
      <c r="R219" s="43">
        <f t="shared" si="38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2"/>
        <v>0</v>
      </c>
      <c r="H220" s="78">
        <v>0</v>
      </c>
      <c r="I220" s="76">
        <v>0</v>
      </c>
      <c r="J220" s="46">
        <f t="shared" si="33"/>
        <v>0</v>
      </c>
      <c r="K220" s="72"/>
      <c r="L220" s="20">
        <v>150</v>
      </c>
      <c r="M220" s="65">
        <f t="shared" si="36"/>
        <v>0</v>
      </c>
      <c r="N220" s="17" t="s">
        <v>16</v>
      </c>
      <c r="O220" s="18"/>
      <c r="P220" s="23">
        <f t="shared" si="37"/>
        <v>0</v>
      </c>
      <c r="Q220" s="92"/>
      <c r="R220" s="43">
        <f t="shared" si="38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2"/>
        <v>0</v>
      </c>
      <c r="H221" s="78">
        <v>0</v>
      </c>
      <c r="I221" s="76">
        <v>0</v>
      </c>
      <c r="J221" s="46">
        <f t="shared" si="33"/>
        <v>0</v>
      </c>
      <c r="K221" s="72"/>
      <c r="L221" s="20">
        <v>200</v>
      </c>
      <c r="M221" s="65">
        <f t="shared" si="36"/>
        <v>0</v>
      </c>
      <c r="N221" s="17" t="s">
        <v>16</v>
      </c>
      <c r="O221" s="18"/>
      <c r="P221" s="23">
        <f t="shared" si="37"/>
        <v>0</v>
      </c>
      <c r="Q221" s="92"/>
      <c r="R221" s="43">
        <f t="shared" si="38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2"/>
        <v>0</v>
      </c>
      <c r="H222" s="78">
        <v>0</v>
      </c>
      <c r="I222" s="76">
        <v>0</v>
      </c>
      <c r="J222" s="46">
        <f t="shared" si="33"/>
        <v>0</v>
      </c>
      <c r="K222" s="72"/>
      <c r="L222" s="20">
        <v>250</v>
      </c>
      <c r="M222" s="65">
        <f t="shared" si="36"/>
        <v>0</v>
      </c>
      <c r="N222" s="17" t="s">
        <v>16</v>
      </c>
      <c r="O222" s="18"/>
      <c r="P222" s="23">
        <f t="shared" si="37"/>
        <v>0</v>
      </c>
      <c r="Q222" s="92"/>
      <c r="R222" s="43">
        <f t="shared" si="38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2"/>
        <v>0</v>
      </c>
      <c r="H223" s="78">
        <v>0</v>
      </c>
      <c r="I223" s="76">
        <v>0</v>
      </c>
      <c r="J223" s="46">
        <f t="shared" si="33"/>
        <v>0</v>
      </c>
      <c r="K223" s="72"/>
      <c r="L223" s="20">
        <v>50</v>
      </c>
      <c r="M223" s="65">
        <f t="shared" si="36"/>
        <v>0</v>
      </c>
      <c r="N223" s="17" t="s">
        <v>16</v>
      </c>
      <c r="O223" s="18"/>
      <c r="P223" s="23">
        <f t="shared" si="37"/>
        <v>0</v>
      </c>
      <c r="Q223" s="92"/>
      <c r="R223" s="43">
        <f t="shared" si="38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2"/>
        <v>0</v>
      </c>
      <c r="H224" s="78">
        <v>0</v>
      </c>
      <c r="I224" s="76">
        <v>0</v>
      </c>
      <c r="J224" s="46">
        <f t="shared" si="33"/>
        <v>0</v>
      </c>
      <c r="K224" s="72"/>
      <c r="L224" s="20">
        <v>0</v>
      </c>
      <c r="M224" s="65">
        <f t="shared" si="36"/>
        <v>0</v>
      </c>
      <c r="N224" s="17" t="s">
        <v>16</v>
      </c>
      <c r="O224" s="18"/>
      <c r="P224" s="23">
        <f t="shared" si="37"/>
        <v>0</v>
      </c>
      <c r="Q224" s="92"/>
      <c r="R224" s="43">
        <f t="shared" si="38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2"/>
        <v>0</v>
      </c>
      <c r="H225" s="78">
        <v>0</v>
      </c>
      <c r="I225" s="76">
        <v>0</v>
      </c>
      <c r="J225" s="46">
        <f t="shared" si="33"/>
        <v>0</v>
      </c>
      <c r="K225" s="72"/>
      <c r="L225" s="20">
        <v>45</v>
      </c>
      <c r="M225" s="65">
        <f t="shared" si="36"/>
        <v>0</v>
      </c>
      <c r="N225" s="17" t="s">
        <v>16</v>
      </c>
      <c r="O225" s="18"/>
      <c r="P225" s="23">
        <f t="shared" si="37"/>
        <v>0</v>
      </c>
      <c r="Q225" s="90"/>
      <c r="R225" s="43">
        <f t="shared" si="38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2"/>
        <v>0</v>
      </c>
      <c r="H226" s="78">
        <v>0</v>
      </c>
      <c r="I226" s="76">
        <v>0</v>
      </c>
      <c r="J226" s="46">
        <f t="shared" si="33"/>
        <v>0</v>
      </c>
      <c r="K226" s="72"/>
      <c r="L226" s="20">
        <v>35</v>
      </c>
      <c r="M226" s="65">
        <f t="shared" si="36"/>
        <v>0</v>
      </c>
      <c r="N226" s="17" t="s">
        <v>16</v>
      </c>
      <c r="O226" s="18"/>
      <c r="P226" s="23">
        <f t="shared" si="37"/>
        <v>0</v>
      </c>
      <c r="Q226" s="90"/>
      <c r="R226" s="43">
        <f t="shared" si="38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2"/>
        <v>0</v>
      </c>
      <c r="H227" s="78">
        <v>0</v>
      </c>
      <c r="I227" s="76">
        <v>0</v>
      </c>
      <c r="J227" s="46">
        <f t="shared" si="33"/>
        <v>0</v>
      </c>
      <c r="K227" s="72"/>
      <c r="L227" s="20">
        <v>25</v>
      </c>
      <c r="M227" s="65">
        <f t="shared" si="36"/>
        <v>0</v>
      </c>
      <c r="N227" s="17" t="s">
        <v>16</v>
      </c>
      <c r="O227" s="18"/>
      <c r="P227" s="23">
        <f t="shared" si="37"/>
        <v>0</v>
      </c>
      <c r="Q227" s="90"/>
      <c r="R227" s="43">
        <f t="shared" si="38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2"/>
        <v>0</v>
      </c>
      <c r="H228" s="78">
        <v>0</v>
      </c>
      <c r="I228" s="76">
        <v>0</v>
      </c>
      <c r="J228" s="46">
        <f t="shared" si="33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2"/>
        <v>0</v>
      </c>
      <c r="H229" s="78">
        <v>0</v>
      </c>
      <c r="I229" s="76">
        <v>0</v>
      </c>
      <c r="J229" s="46">
        <f t="shared" si="33"/>
        <v>0</v>
      </c>
      <c r="K229" s="72"/>
      <c r="L229" s="20">
        <v>60</v>
      </c>
      <c r="M229" s="65">
        <f t="shared" si="36"/>
        <v>0</v>
      </c>
      <c r="N229" s="17" t="s">
        <v>16</v>
      </c>
      <c r="O229" s="18"/>
      <c r="P229" s="23">
        <f t="shared" si="37"/>
        <v>0</v>
      </c>
      <c r="Q229" s="92"/>
      <c r="R229" s="43">
        <f t="shared" si="38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2"/>
        <v>0</v>
      </c>
      <c r="H230" s="78">
        <v>0</v>
      </c>
      <c r="I230" s="76">
        <v>0</v>
      </c>
      <c r="J230" s="46">
        <f t="shared" si="33"/>
        <v>0</v>
      </c>
      <c r="K230" s="72"/>
      <c r="L230" s="20">
        <v>250</v>
      </c>
      <c r="M230" s="65">
        <f t="shared" si="36"/>
        <v>0</v>
      </c>
      <c r="N230" s="17" t="s">
        <v>16</v>
      </c>
      <c r="O230" s="18"/>
      <c r="P230" s="23">
        <f t="shared" si="37"/>
        <v>0</v>
      </c>
      <c r="Q230" s="92"/>
      <c r="R230" s="43">
        <f t="shared" si="38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8">E231+F231</f>
        <v>0</v>
      </c>
      <c r="H231" s="78">
        <v>0</v>
      </c>
      <c r="I231" s="76">
        <v>0</v>
      </c>
      <c r="J231" s="46">
        <f t="shared" ref="J231:J258" si="49">+G231-H231-K231-I231</f>
        <v>0</v>
      </c>
      <c r="K231" s="72"/>
      <c r="L231" s="20">
        <v>100</v>
      </c>
      <c r="M231" s="65">
        <f t="shared" si="36"/>
        <v>0</v>
      </c>
      <c r="N231" s="17" t="s">
        <v>16</v>
      </c>
      <c r="O231" s="18"/>
      <c r="P231" s="23">
        <f t="shared" si="37"/>
        <v>0</v>
      </c>
      <c r="Q231" s="92"/>
      <c r="R231" s="43">
        <f t="shared" si="38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8"/>
        <v>0</v>
      </c>
      <c r="H232" s="78">
        <v>0</v>
      </c>
      <c r="I232" s="76">
        <v>0</v>
      </c>
      <c r="J232" s="46">
        <f t="shared" si="49"/>
        <v>0</v>
      </c>
      <c r="K232" s="72"/>
      <c r="L232" s="20">
        <v>350</v>
      </c>
      <c r="M232" s="65">
        <f t="shared" si="36"/>
        <v>0</v>
      </c>
      <c r="N232" s="17" t="s">
        <v>16</v>
      </c>
      <c r="O232" s="18"/>
      <c r="P232" s="23">
        <f t="shared" si="37"/>
        <v>0</v>
      </c>
      <c r="Q232" s="92"/>
      <c r="R232" s="43">
        <f t="shared" si="38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8"/>
        <v>0</v>
      </c>
      <c r="H233" s="78">
        <v>0</v>
      </c>
      <c r="I233" s="76">
        <v>0</v>
      </c>
      <c r="J233" s="46">
        <f t="shared" si="49"/>
        <v>0</v>
      </c>
      <c r="K233" s="72"/>
      <c r="L233" s="20">
        <v>60</v>
      </c>
      <c r="M233" s="65">
        <f t="shared" si="36"/>
        <v>0</v>
      </c>
      <c r="N233" s="17" t="s">
        <v>16</v>
      </c>
      <c r="O233" s="18"/>
      <c r="P233" s="23">
        <f t="shared" si="37"/>
        <v>0</v>
      </c>
      <c r="Q233" s="92"/>
      <c r="R233" s="43">
        <f t="shared" si="38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8"/>
        <v>0</v>
      </c>
      <c r="H234" s="78">
        <v>0</v>
      </c>
      <c r="I234" s="76">
        <v>0</v>
      </c>
      <c r="J234" s="46">
        <f t="shared" si="49"/>
        <v>0</v>
      </c>
      <c r="K234" s="72"/>
      <c r="L234" s="20">
        <v>50</v>
      </c>
      <c r="M234" s="65">
        <f t="shared" si="36"/>
        <v>0</v>
      </c>
      <c r="N234" s="17" t="s">
        <v>16</v>
      </c>
      <c r="O234" s="18"/>
      <c r="P234" s="23">
        <f t="shared" si="37"/>
        <v>0</v>
      </c>
      <c r="Q234" s="92"/>
      <c r="R234" s="43">
        <f t="shared" si="38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50">E235+F235</f>
        <v>0</v>
      </c>
      <c r="H235" s="78">
        <v>0</v>
      </c>
      <c r="I235" s="76">
        <v>0</v>
      </c>
      <c r="J235" s="46">
        <f t="shared" ref="J235:J247" si="51">+G235-H235-K235-I235</f>
        <v>0</v>
      </c>
      <c r="K235" s="72"/>
      <c r="L235" s="20">
        <v>100</v>
      </c>
      <c r="M235" s="65">
        <f t="shared" ref="M235:M247" si="52">+L235*K235</f>
        <v>0</v>
      </c>
      <c r="N235" s="17" t="s">
        <v>16</v>
      </c>
      <c r="O235" s="18"/>
      <c r="P235" s="23">
        <f t="shared" ref="P235:P247" si="53">SUM(M235-O235)</f>
        <v>0</v>
      </c>
      <c r="Q235" s="92"/>
      <c r="R235" s="43">
        <f t="shared" ref="R235:R247" si="54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50"/>
        <v>0</v>
      </c>
      <c r="H236" s="78">
        <v>0</v>
      </c>
      <c r="I236" s="76">
        <v>0</v>
      </c>
      <c r="J236" s="46">
        <f t="shared" si="51"/>
        <v>0</v>
      </c>
      <c r="K236" s="72"/>
      <c r="L236" s="20">
        <v>120</v>
      </c>
      <c r="M236" s="65">
        <f t="shared" si="52"/>
        <v>0</v>
      </c>
      <c r="N236" s="17" t="s">
        <v>16</v>
      </c>
      <c r="O236" s="18"/>
      <c r="P236" s="23">
        <f t="shared" si="53"/>
        <v>0</v>
      </c>
      <c r="Q236" s="92"/>
      <c r="R236" s="43">
        <f t="shared" si="54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50"/>
        <v>0</v>
      </c>
      <c r="H237" s="78">
        <v>0</v>
      </c>
      <c r="I237" s="76">
        <v>0</v>
      </c>
      <c r="J237" s="46">
        <f t="shared" si="51"/>
        <v>0</v>
      </c>
      <c r="K237" s="72"/>
      <c r="L237" s="20">
        <v>60</v>
      </c>
      <c r="M237" s="65">
        <f t="shared" si="52"/>
        <v>0</v>
      </c>
      <c r="N237" s="17" t="s">
        <v>16</v>
      </c>
      <c r="O237" s="18"/>
      <c r="P237" s="23">
        <f t="shared" si="53"/>
        <v>0</v>
      </c>
      <c r="Q237" s="92"/>
      <c r="R237" s="43">
        <f t="shared" si="54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50"/>
        <v>0</v>
      </c>
      <c r="H238" s="78">
        <v>0</v>
      </c>
      <c r="I238" s="76">
        <v>0</v>
      </c>
      <c r="J238" s="46">
        <f t="shared" si="51"/>
        <v>0</v>
      </c>
      <c r="K238" s="72"/>
      <c r="L238" s="20">
        <v>150</v>
      </c>
      <c r="M238" s="65">
        <f t="shared" si="52"/>
        <v>0</v>
      </c>
      <c r="N238" s="17" t="s">
        <v>16</v>
      </c>
      <c r="O238" s="18"/>
      <c r="P238" s="23">
        <f t="shared" si="53"/>
        <v>0</v>
      </c>
      <c r="Q238" s="92"/>
      <c r="R238" s="43">
        <f t="shared" si="54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50"/>
        <v>0</v>
      </c>
      <c r="H239" s="78">
        <v>0</v>
      </c>
      <c r="I239" s="76">
        <v>0</v>
      </c>
      <c r="J239" s="46">
        <f t="shared" si="51"/>
        <v>0</v>
      </c>
      <c r="K239" s="72"/>
      <c r="L239" s="20">
        <v>150</v>
      </c>
      <c r="M239" s="65">
        <f t="shared" si="52"/>
        <v>0</v>
      </c>
      <c r="N239" s="17" t="s">
        <v>16</v>
      </c>
      <c r="O239" s="18"/>
      <c r="P239" s="23">
        <f t="shared" si="53"/>
        <v>0</v>
      </c>
      <c r="Q239" s="92"/>
      <c r="R239" s="43">
        <f t="shared" si="54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50"/>
        <v>0</v>
      </c>
      <c r="H240" s="78">
        <v>0</v>
      </c>
      <c r="I240" s="76">
        <v>0</v>
      </c>
      <c r="J240" s="46">
        <f t="shared" si="51"/>
        <v>0</v>
      </c>
      <c r="K240" s="72"/>
      <c r="L240" s="20">
        <v>200</v>
      </c>
      <c r="M240" s="65">
        <f t="shared" si="52"/>
        <v>0</v>
      </c>
      <c r="N240" s="17" t="s">
        <v>16</v>
      </c>
      <c r="O240" s="18"/>
      <c r="P240" s="23">
        <f t="shared" si="53"/>
        <v>0</v>
      </c>
      <c r="Q240" s="92"/>
      <c r="R240" s="43">
        <f t="shared" si="54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50"/>
        <v>0</v>
      </c>
      <c r="H241" s="78">
        <v>0</v>
      </c>
      <c r="I241" s="76">
        <v>0</v>
      </c>
      <c r="J241" s="46">
        <f t="shared" si="51"/>
        <v>0</v>
      </c>
      <c r="K241" s="72"/>
      <c r="L241" s="20"/>
      <c r="M241" s="65">
        <f t="shared" si="52"/>
        <v>0</v>
      </c>
      <c r="N241" s="17" t="s">
        <v>16</v>
      </c>
      <c r="O241" s="18"/>
      <c r="P241" s="23">
        <f t="shared" si="53"/>
        <v>0</v>
      </c>
      <c r="Q241" s="92"/>
      <c r="R241" s="43">
        <f t="shared" si="54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50"/>
        <v>0</v>
      </c>
      <c r="H242" s="78">
        <v>0</v>
      </c>
      <c r="I242" s="76">
        <v>0</v>
      </c>
      <c r="J242" s="46">
        <f t="shared" si="51"/>
        <v>0</v>
      </c>
      <c r="K242" s="72"/>
      <c r="L242" s="20">
        <v>35</v>
      </c>
      <c r="M242" s="65">
        <f t="shared" si="52"/>
        <v>0</v>
      </c>
      <c r="N242" s="17" t="s">
        <v>16</v>
      </c>
      <c r="O242" s="18"/>
      <c r="P242" s="23">
        <f t="shared" si="53"/>
        <v>0</v>
      </c>
      <c r="Q242" s="92"/>
      <c r="R242" s="43">
        <f t="shared" si="54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55">E243+F243</f>
        <v>0</v>
      </c>
      <c r="H243" s="78">
        <v>0</v>
      </c>
      <c r="I243" s="76">
        <v>0</v>
      </c>
      <c r="J243" s="46">
        <f t="shared" ref="J243:J246" si="56">+G243-H243-K243-I243</f>
        <v>0</v>
      </c>
      <c r="K243" s="72"/>
      <c r="L243" s="20">
        <v>35</v>
      </c>
      <c r="M243" s="65">
        <f t="shared" ref="M243:M246" si="57">+L243*K243</f>
        <v>0</v>
      </c>
      <c r="N243" s="17" t="s">
        <v>16</v>
      </c>
      <c r="O243" s="18"/>
      <c r="P243" s="23">
        <f t="shared" ref="P243:P246" si="58">SUM(M243-O243)</f>
        <v>0</v>
      </c>
      <c r="Q243" s="92"/>
      <c r="R243" s="43">
        <f t="shared" ref="R243:R246" si="59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55"/>
        <v>0</v>
      </c>
      <c r="H244" s="78">
        <v>0</v>
      </c>
      <c r="I244" s="76">
        <v>0</v>
      </c>
      <c r="J244" s="46">
        <f t="shared" si="56"/>
        <v>0</v>
      </c>
      <c r="K244" s="72"/>
      <c r="L244" s="20">
        <v>45</v>
      </c>
      <c r="M244" s="65">
        <f t="shared" si="57"/>
        <v>0</v>
      </c>
      <c r="N244" s="17" t="s">
        <v>16</v>
      </c>
      <c r="O244" s="18"/>
      <c r="P244" s="23">
        <f t="shared" si="58"/>
        <v>0</v>
      </c>
      <c r="Q244" s="92"/>
      <c r="R244" s="43">
        <f t="shared" si="59"/>
        <v>0</v>
      </c>
    </row>
    <row r="245" spans="1:18" ht="25.5" x14ac:dyDescent="0.55000000000000004">
      <c r="A245" s="10">
        <v>241</v>
      </c>
      <c r="B245" s="10"/>
      <c r="C245" s="19"/>
      <c r="D245" s="10"/>
      <c r="E245" s="64"/>
      <c r="F245" s="71"/>
      <c r="G245" s="46">
        <f t="shared" si="55"/>
        <v>0</v>
      </c>
      <c r="H245" s="78">
        <v>0</v>
      </c>
      <c r="I245" s="76">
        <v>0</v>
      </c>
      <c r="J245" s="46">
        <f t="shared" si="56"/>
        <v>0</v>
      </c>
      <c r="K245" s="72"/>
      <c r="L245" s="20"/>
      <c r="M245" s="65">
        <f t="shared" si="57"/>
        <v>0</v>
      </c>
      <c r="N245" s="17" t="s">
        <v>16</v>
      </c>
      <c r="O245" s="18"/>
      <c r="P245" s="23">
        <f t="shared" si="58"/>
        <v>0</v>
      </c>
      <c r="Q245" s="92"/>
      <c r="R245" s="43">
        <f t="shared" si="59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5"/>
        <v>0</v>
      </c>
      <c r="H246" s="78">
        <v>0</v>
      </c>
      <c r="I246" s="76">
        <v>0</v>
      </c>
      <c r="J246" s="46">
        <f t="shared" si="56"/>
        <v>0</v>
      </c>
      <c r="K246" s="72"/>
      <c r="L246" s="20"/>
      <c r="M246" s="65">
        <f t="shared" si="57"/>
        <v>0</v>
      </c>
      <c r="N246" s="17" t="s">
        <v>16</v>
      </c>
      <c r="O246" s="18"/>
      <c r="P246" s="23">
        <f t="shared" si="58"/>
        <v>0</v>
      </c>
      <c r="Q246" s="92"/>
      <c r="R246" s="43">
        <f t="shared" si="59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50"/>
        <v>0</v>
      </c>
      <c r="H247" s="78">
        <v>0</v>
      </c>
      <c r="I247" s="76">
        <v>0</v>
      </c>
      <c r="J247" s="46">
        <f t="shared" si="51"/>
        <v>0</v>
      </c>
      <c r="K247" s="72"/>
      <c r="L247" s="20"/>
      <c r="M247" s="65">
        <f t="shared" si="52"/>
        <v>0</v>
      </c>
      <c r="N247" s="17" t="s">
        <v>16</v>
      </c>
      <c r="O247" s="18"/>
      <c r="P247" s="23">
        <f t="shared" si="53"/>
        <v>0</v>
      </c>
      <c r="Q247" s="92"/>
      <c r="R247" s="43">
        <f t="shared" si="54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8"/>
        <v>0</v>
      </c>
      <c r="H248" s="78">
        <v>0</v>
      </c>
      <c r="I248" s="76">
        <v>0</v>
      </c>
      <c r="J248" s="46">
        <f t="shared" si="49"/>
        <v>0</v>
      </c>
      <c r="K248" s="72"/>
      <c r="L248" s="20"/>
      <c r="M248" s="65">
        <f t="shared" si="36"/>
        <v>0</v>
      </c>
      <c r="N248" s="17" t="s">
        <v>16</v>
      </c>
      <c r="O248" s="18"/>
      <c r="P248" s="23">
        <f t="shared" si="37"/>
        <v>0</v>
      </c>
      <c r="Q248" s="92"/>
      <c r="R248" s="43">
        <f t="shared" si="38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8"/>
        <v>0</v>
      </c>
      <c r="H249" s="78">
        <v>0</v>
      </c>
      <c r="I249" s="76">
        <v>0</v>
      </c>
      <c r="J249" s="46">
        <f t="shared" si="49"/>
        <v>0</v>
      </c>
      <c r="K249" s="72"/>
      <c r="L249" s="20"/>
      <c r="M249" s="65">
        <f t="shared" si="36"/>
        <v>0</v>
      </c>
      <c r="N249" s="17" t="s">
        <v>16</v>
      </c>
      <c r="O249" s="18"/>
      <c r="P249" s="23">
        <f t="shared" si="37"/>
        <v>0</v>
      </c>
      <c r="Q249" s="92"/>
      <c r="R249" s="43">
        <f t="shared" si="38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8"/>
        <v>0</v>
      </c>
      <c r="H250" s="78">
        <v>0</v>
      </c>
      <c r="I250" s="76">
        <v>0</v>
      </c>
      <c r="J250" s="46">
        <f t="shared" si="49"/>
        <v>0</v>
      </c>
      <c r="K250" s="72"/>
      <c r="L250" s="20"/>
      <c r="M250" s="65">
        <f t="shared" si="36"/>
        <v>0</v>
      </c>
      <c r="N250" s="17" t="s">
        <v>16</v>
      </c>
      <c r="O250" s="18"/>
      <c r="P250" s="23">
        <f t="shared" si="37"/>
        <v>0</v>
      </c>
      <c r="Q250" s="92"/>
      <c r="R250" s="43">
        <f t="shared" si="38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8"/>
        <v>0</v>
      </c>
      <c r="H251" s="78">
        <v>0</v>
      </c>
      <c r="I251" s="76">
        <v>0</v>
      </c>
      <c r="J251" s="46">
        <f t="shared" si="49"/>
        <v>0</v>
      </c>
      <c r="K251" s="72"/>
      <c r="L251" s="20"/>
      <c r="M251" s="65">
        <f t="shared" si="36"/>
        <v>0</v>
      </c>
      <c r="N251" s="17" t="s">
        <v>16</v>
      </c>
      <c r="O251" s="18"/>
      <c r="P251" s="23">
        <f t="shared" si="37"/>
        <v>0</v>
      </c>
      <c r="Q251" s="92"/>
      <c r="R251" s="43">
        <f t="shared" si="38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8"/>
        <v>0</v>
      </c>
      <c r="H252" s="78">
        <v>0</v>
      </c>
      <c r="I252" s="76">
        <v>0</v>
      </c>
      <c r="J252" s="46">
        <f t="shared" si="49"/>
        <v>0</v>
      </c>
      <c r="K252" s="72"/>
      <c r="L252" s="20"/>
      <c r="M252" s="65">
        <f t="shared" si="36"/>
        <v>0</v>
      </c>
      <c r="N252" s="17" t="s">
        <v>16</v>
      </c>
      <c r="O252" s="18"/>
      <c r="P252" s="23">
        <f t="shared" si="37"/>
        <v>0</v>
      </c>
      <c r="Q252" s="92"/>
      <c r="R252" s="43">
        <f t="shared" si="38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60">E253+F253</f>
        <v>0</v>
      </c>
      <c r="H253" s="78">
        <v>0</v>
      </c>
      <c r="I253" s="76">
        <v>0</v>
      </c>
      <c r="J253" s="46">
        <f t="shared" ref="J253" si="61">+G253-H253-K253-I253</f>
        <v>0</v>
      </c>
      <c r="K253" s="72"/>
      <c r="L253" s="20"/>
      <c r="M253" s="65">
        <f t="shared" ref="M253" si="62">+L253*K253</f>
        <v>0</v>
      </c>
      <c r="N253" s="17" t="s">
        <v>16</v>
      </c>
      <c r="O253" s="18"/>
      <c r="P253" s="23">
        <f t="shared" ref="P253" si="63">SUM(M253-O253)</f>
        <v>0</v>
      </c>
      <c r="Q253" s="92"/>
      <c r="R253" s="43">
        <f t="shared" ref="R253" si="64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8"/>
        <v>0</v>
      </c>
      <c r="H254" s="78">
        <v>0</v>
      </c>
      <c r="I254" s="76">
        <v>0</v>
      </c>
      <c r="J254" s="46">
        <f t="shared" si="49"/>
        <v>0</v>
      </c>
      <c r="K254" s="72"/>
      <c r="L254" s="20"/>
      <c r="M254" s="65">
        <f t="shared" si="36"/>
        <v>0</v>
      </c>
      <c r="N254" s="17" t="s">
        <v>16</v>
      </c>
      <c r="O254" s="18"/>
      <c r="P254" s="23">
        <f t="shared" si="37"/>
        <v>0</v>
      </c>
      <c r="Q254" s="92"/>
      <c r="R254" s="43">
        <f t="shared" si="38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8"/>
        <v>0</v>
      </c>
      <c r="H255" s="78">
        <v>0</v>
      </c>
      <c r="I255" s="76">
        <v>0</v>
      </c>
      <c r="J255" s="46">
        <f t="shared" si="49"/>
        <v>0</v>
      </c>
      <c r="K255" s="72"/>
      <c r="L255" s="20"/>
      <c r="M255" s="65">
        <f t="shared" si="36"/>
        <v>0</v>
      </c>
      <c r="N255" s="17" t="s">
        <v>16</v>
      </c>
      <c r="O255" s="18"/>
      <c r="P255" s="23">
        <f t="shared" si="37"/>
        <v>0</v>
      </c>
      <c r="Q255" s="92"/>
      <c r="R255" s="43">
        <f t="shared" si="38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8"/>
        <v>0</v>
      </c>
      <c r="H256" s="78">
        <v>0</v>
      </c>
      <c r="I256" s="76">
        <v>0</v>
      </c>
      <c r="J256" s="46">
        <f t="shared" si="49"/>
        <v>0</v>
      </c>
      <c r="K256" s="72"/>
      <c r="L256" s="20"/>
      <c r="M256" s="65">
        <f t="shared" si="36"/>
        <v>0</v>
      </c>
      <c r="N256" s="17" t="s">
        <v>16</v>
      </c>
      <c r="O256" s="18"/>
      <c r="P256" s="23">
        <f t="shared" si="37"/>
        <v>0</v>
      </c>
      <c r="Q256" s="92"/>
      <c r="R256" s="43">
        <f t="shared" si="38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5">E257+F257</f>
        <v>0</v>
      </c>
      <c r="H257" s="78">
        <v>0</v>
      </c>
      <c r="I257" s="76">
        <v>0</v>
      </c>
      <c r="J257" s="46">
        <f t="shared" ref="J257" si="66">+G257-H257-K257-I257</f>
        <v>0</v>
      </c>
      <c r="K257" s="72"/>
      <c r="L257" s="20"/>
      <c r="M257" s="65">
        <f t="shared" ref="M257" si="67">+L257*K257</f>
        <v>0</v>
      </c>
      <c r="N257" s="17" t="s">
        <v>16</v>
      </c>
      <c r="O257" s="18"/>
      <c r="P257" s="23">
        <f t="shared" ref="P257" si="68">SUM(M257-O257)</f>
        <v>0</v>
      </c>
      <c r="Q257" s="92"/>
      <c r="R257" s="43">
        <f t="shared" ref="R257" si="69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8"/>
        <v>0</v>
      </c>
      <c r="H258" s="78">
        <v>0</v>
      </c>
      <c r="I258" s="76">
        <v>0</v>
      </c>
      <c r="J258" s="46">
        <f t="shared" si="49"/>
        <v>0</v>
      </c>
      <c r="K258" s="72"/>
      <c r="L258" s="20"/>
      <c r="M258" s="65">
        <f t="shared" si="36"/>
        <v>0</v>
      </c>
      <c r="N258" s="17" t="s">
        <v>16</v>
      </c>
      <c r="O258" s="18"/>
      <c r="P258" s="23">
        <f t="shared" si="37"/>
        <v>0</v>
      </c>
      <c r="Q258" s="92"/>
      <c r="R258" s="43">
        <f t="shared" si="38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70">E259+F259</f>
        <v>0</v>
      </c>
      <c r="H259" s="78">
        <v>0</v>
      </c>
      <c r="I259" s="76">
        <v>0</v>
      </c>
      <c r="J259" s="46">
        <f t="shared" ref="J259" si="71">+G259-H259-K259-I259</f>
        <v>0</v>
      </c>
      <c r="K259" s="72"/>
      <c r="L259" s="20"/>
      <c r="M259" s="65">
        <f t="shared" ref="M259" si="72">+L259*K259</f>
        <v>0</v>
      </c>
      <c r="N259" s="17" t="s">
        <v>16</v>
      </c>
      <c r="O259" s="18"/>
      <c r="P259" s="23">
        <f t="shared" ref="P259" si="73">SUM(M259-O259)</f>
        <v>0</v>
      </c>
      <c r="Q259" s="92"/>
      <c r="R259" s="43">
        <f t="shared" ref="R259" si="74">+K259*Q259</f>
        <v>0</v>
      </c>
    </row>
    <row r="260" spans="1:19" ht="25.5" x14ac:dyDescent="0.55000000000000004">
      <c r="A260" s="1"/>
      <c r="E260" s="24"/>
      <c r="F260" s="25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0</v>
      </c>
      <c r="S260" s="75"/>
    </row>
    <row r="261" spans="1:19" ht="25.5" customHeight="1" x14ac:dyDescent="0.5">
      <c r="A261" s="1"/>
      <c r="E261" s="24"/>
      <c r="F261" s="25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31"/>
      <c r="G262" s="31"/>
      <c r="J262" s="31"/>
      <c r="K262" s="32"/>
      <c r="L262" s="96" t="s">
        <v>202</v>
      </c>
      <c r="M262" s="96"/>
      <c r="N262" s="33">
        <f>SUM(M5:M261)</f>
        <v>0</v>
      </c>
    </row>
    <row r="263" spans="1:19" ht="25.5" x14ac:dyDescent="0.55000000000000004">
      <c r="A263" s="1"/>
      <c r="E263" s="3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31"/>
      <c r="G264" s="31"/>
      <c r="J264" s="31"/>
      <c r="L264" s="34" t="s">
        <v>204</v>
      </c>
      <c r="M264" s="35"/>
      <c r="N264" s="36">
        <f>SUM(O264:AF264)</f>
        <v>0</v>
      </c>
    </row>
    <row r="265" spans="1:19" ht="25.5" x14ac:dyDescent="0.55000000000000004">
      <c r="A265" s="1"/>
      <c r="E265" s="3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3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3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31"/>
      <c r="G268" s="31"/>
      <c r="J268" s="31"/>
      <c r="L268" s="34" t="s">
        <v>208</v>
      </c>
      <c r="M268" s="35"/>
      <c r="N268" s="33">
        <f>N262-N263-N264-N266-N267</f>
        <v>0</v>
      </c>
    </row>
    <row r="269" spans="1:19" ht="25.5" x14ac:dyDescent="0.55000000000000004">
      <c r="A269" s="1"/>
      <c r="E269" s="31"/>
      <c r="G269" s="31"/>
      <c r="J269" s="31"/>
      <c r="L269" s="34" t="s">
        <v>209</v>
      </c>
      <c r="M269" s="35"/>
      <c r="N269" s="37"/>
    </row>
    <row r="270" spans="1:19" ht="25.5" x14ac:dyDescent="0.55000000000000004">
      <c r="A270" s="1"/>
      <c r="E270" s="3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AB346"/>
  <sheetViews>
    <sheetView zoomScale="70" zoomScaleNormal="70" workbookViewId="0">
      <pane xSplit="10" ySplit="4" topLeftCell="L237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67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68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v>60</v>
      </c>
      <c r="F5" s="71"/>
      <c r="G5" s="46">
        <f t="shared" ref="G5:G26" si="0">E5+F5</f>
        <v>60</v>
      </c>
      <c r="H5" s="78">
        <v>0</v>
      </c>
      <c r="I5" s="76">
        <v>0</v>
      </c>
      <c r="J5" s="46">
        <f t="shared" ref="J5:J26" si="1">+G5-H5-K5-I5</f>
        <v>50</v>
      </c>
      <c r="K5" s="72">
        <v>10</v>
      </c>
      <c r="L5" s="15">
        <v>50</v>
      </c>
      <c r="M5" s="65">
        <f>+L5*K5</f>
        <v>500</v>
      </c>
      <c r="N5" s="17" t="s">
        <v>16</v>
      </c>
      <c r="O5" s="18"/>
      <c r="P5" s="104">
        <f>SUM(M5-O5)</f>
        <v>500</v>
      </c>
      <c r="Q5" s="90">
        <v>22.48</v>
      </c>
      <c r="R5" s="43">
        <f>+K5*Q5</f>
        <v>224.8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160</v>
      </c>
      <c r="F6" s="71"/>
      <c r="G6" s="46">
        <f t="shared" si="0"/>
        <v>160</v>
      </c>
      <c r="H6" s="78">
        <v>0</v>
      </c>
      <c r="I6" s="76">
        <v>0</v>
      </c>
      <c r="J6" s="46">
        <f t="shared" si="1"/>
        <v>156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>SUM(M6-O6)</f>
        <v>400</v>
      </c>
      <c r="Q6" s="90">
        <v>39.29</v>
      </c>
      <c r="R6" s="43">
        <f t="shared" ref="R6:R80" si="3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/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/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/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26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4"/>
        <v>100</v>
      </c>
      <c r="Q11" s="90">
        <v>16.940000000000001</v>
      </c>
      <c r="R11" s="43">
        <f t="shared" si="3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/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/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/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/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/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/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/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/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8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7</v>
      </c>
      <c r="F21" s="71"/>
      <c r="G21" s="46">
        <f t="shared" si="0"/>
        <v>7</v>
      </c>
      <c r="H21" s="78">
        <v>0</v>
      </c>
      <c r="I21" s="76">
        <v>0</v>
      </c>
      <c r="J21" s="46">
        <f t="shared" si="1"/>
        <v>5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>
        <v>85</v>
      </c>
      <c r="P21" s="104">
        <f t="shared" si="4"/>
        <v>85</v>
      </c>
      <c r="Q21" s="90">
        <v>22.85</v>
      </c>
      <c r="R21" s="43">
        <f t="shared" si="3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87</v>
      </c>
      <c r="F22" s="71"/>
      <c r="G22" s="46">
        <f t="shared" si="0"/>
        <v>87</v>
      </c>
      <c r="H22" s="78">
        <v>0</v>
      </c>
      <c r="I22" s="76">
        <v>0</v>
      </c>
      <c r="J22" s="46">
        <f t="shared" si="1"/>
        <v>86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4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/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29</v>
      </c>
      <c r="F24" s="71"/>
      <c r="G24" s="46">
        <f t="shared" si="0"/>
        <v>29</v>
      </c>
      <c r="H24" s="78">
        <v>0</v>
      </c>
      <c r="I24" s="76">
        <v>0</v>
      </c>
      <c r="J24" s="46">
        <f t="shared" si="1"/>
        <v>28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4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/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/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/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28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4"/>
        <v>200</v>
      </c>
      <c r="Q28" s="90">
        <v>31.97</v>
      </c>
      <c r="R28" s="43">
        <f t="shared" si="3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/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/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86</v>
      </c>
      <c r="F31" s="71"/>
      <c r="G31" s="46">
        <f t="shared" si="5"/>
        <v>86</v>
      </c>
      <c r="H31" s="78">
        <v>0</v>
      </c>
      <c r="I31" s="76">
        <v>0</v>
      </c>
      <c r="J31" s="46">
        <f t="shared" si="6"/>
        <v>86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4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4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v>21</v>
      </c>
      <c r="F33" s="71"/>
      <c r="G33" s="46">
        <f t="shared" si="5"/>
        <v>21</v>
      </c>
      <c r="H33" s="78">
        <v>0</v>
      </c>
      <c r="I33" s="76">
        <v>0</v>
      </c>
      <c r="J33" s="46">
        <f t="shared" si="6"/>
        <v>16</v>
      </c>
      <c r="K33" s="72">
        <v>5</v>
      </c>
      <c r="L33" s="15">
        <v>130</v>
      </c>
      <c r="M33" s="65">
        <f t="shared" si="2"/>
        <v>650</v>
      </c>
      <c r="N33" s="17" t="s">
        <v>16</v>
      </c>
      <c r="O33" s="18">
        <v>195</v>
      </c>
      <c r="P33" s="104">
        <f t="shared" si="4"/>
        <v>455</v>
      </c>
      <c r="Q33" s="90">
        <v>38.9</v>
      </c>
      <c r="R33" s="43">
        <f t="shared" si="3"/>
        <v>194.5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/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v>11</v>
      </c>
      <c r="F35" s="71"/>
      <c r="G35" s="46">
        <f t="shared" si="5"/>
        <v>11</v>
      </c>
      <c r="H35" s="78">
        <v>0</v>
      </c>
      <c r="I35" s="76">
        <v>0</v>
      </c>
      <c r="J35" s="46">
        <f t="shared" si="6"/>
        <v>8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195</v>
      </c>
      <c r="P35" s="104">
        <f t="shared" si="4"/>
        <v>195</v>
      </c>
      <c r="Q35" s="90">
        <v>40.799999999999997</v>
      </c>
      <c r="R35" s="43">
        <f t="shared" si="3"/>
        <v>122.39999999999999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/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/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/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30</v>
      </c>
      <c r="F39" s="71"/>
      <c r="G39" s="46">
        <f t="shared" si="5"/>
        <v>30</v>
      </c>
      <c r="H39" s="78">
        <v>0</v>
      </c>
      <c r="I39" s="76">
        <v>0</v>
      </c>
      <c r="J39" s="46">
        <f t="shared" si="6"/>
        <v>20</v>
      </c>
      <c r="K39" s="72">
        <v>10</v>
      </c>
      <c r="L39" s="15">
        <v>50</v>
      </c>
      <c r="M39" s="65">
        <f t="shared" si="2"/>
        <v>500</v>
      </c>
      <c r="N39" s="17" t="s">
        <v>16</v>
      </c>
      <c r="O39" s="18">
        <v>225</v>
      </c>
      <c r="P39" s="104">
        <f t="shared" si="4"/>
        <v>275</v>
      </c>
      <c r="Q39" s="90">
        <v>27.84</v>
      </c>
      <c r="R39" s="43">
        <f t="shared" si="3"/>
        <v>278.39999999999998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25</v>
      </c>
      <c r="F40" s="71"/>
      <c r="G40" s="46">
        <f t="shared" si="5"/>
        <v>25</v>
      </c>
      <c r="H40" s="78">
        <v>0</v>
      </c>
      <c r="I40" s="76">
        <v>0</v>
      </c>
      <c r="J40" s="46">
        <f t="shared" si="6"/>
        <v>23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4">
        <f t="shared" si="4"/>
        <v>50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18</v>
      </c>
      <c r="F41" s="71"/>
      <c r="G41" s="46">
        <f t="shared" si="5"/>
        <v>18</v>
      </c>
      <c r="H41" s="78">
        <v>0</v>
      </c>
      <c r="I41" s="76">
        <v>0</v>
      </c>
      <c r="J41" s="46">
        <f t="shared" si="6"/>
        <v>15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4">
        <f t="shared" si="4"/>
        <v>75</v>
      </c>
      <c r="Q41" s="90">
        <v>15.42</v>
      </c>
      <c r="R41" s="43">
        <f t="shared" si="3"/>
        <v>46.26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/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/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/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/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15</v>
      </c>
      <c r="F46" s="71"/>
      <c r="G46" s="46">
        <f t="shared" si="5"/>
        <v>15</v>
      </c>
      <c r="H46" s="78">
        <v>0</v>
      </c>
      <c r="I46" s="76">
        <v>0</v>
      </c>
      <c r="J46" s="46">
        <f t="shared" si="6"/>
        <v>14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4"/>
        <v>50</v>
      </c>
      <c r="Q46" s="90">
        <v>19.05</v>
      </c>
      <c r="R46" s="43">
        <f t="shared" si="3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4"/>
        <v>50</v>
      </c>
      <c r="Q47" s="90">
        <v>19.21</v>
      </c>
      <c r="R47" s="43">
        <f t="shared" si="3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13</v>
      </c>
      <c r="F48" s="71"/>
      <c r="G48" s="46">
        <f t="shared" si="5"/>
        <v>13</v>
      </c>
      <c r="H48" s="78">
        <v>0</v>
      </c>
      <c r="I48" s="76">
        <v>0</v>
      </c>
      <c r="J48" s="46">
        <f t="shared" si="6"/>
        <v>11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v>18</v>
      </c>
      <c r="F55" s="71"/>
      <c r="G55" s="46">
        <f t="shared" si="5"/>
        <v>18</v>
      </c>
      <c r="H55" s="78">
        <v>0</v>
      </c>
      <c r="I55" s="76">
        <v>0</v>
      </c>
      <c r="J55" s="46">
        <f t="shared" si="6"/>
        <v>15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04">
        <f>SUM(M55-O55)</f>
        <v>255</v>
      </c>
      <c r="Q55" s="90">
        <v>29.34</v>
      </c>
      <c r="R55" s="43">
        <f>+K55*Q55</f>
        <v>88.02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5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11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04">
        <f t="shared" si="4"/>
        <v>255</v>
      </c>
      <c r="Q57" s="90">
        <v>31.46</v>
      </c>
      <c r="R57" s="43">
        <f t="shared" si="3"/>
        <v>94.38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11</v>
      </c>
      <c r="F58" s="71"/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4">
        <f t="shared" si="4"/>
        <v>85</v>
      </c>
      <c r="Q58" s="90">
        <v>34.56</v>
      </c>
      <c r="R58" s="43">
        <f t="shared" si="3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4">
        <f t="shared" si="4"/>
        <v>85</v>
      </c>
      <c r="Q59" s="90">
        <v>32.96</v>
      </c>
      <c r="R59" s="43">
        <f t="shared" si="3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/>
      <c r="F61" s="71"/>
      <c r="G61" s="46">
        <f t="shared" si="5"/>
        <v>0</v>
      </c>
      <c r="H61" s="78">
        <v>0</v>
      </c>
      <c r="I61" s="76">
        <v>0</v>
      </c>
      <c r="J61" s="46">
        <f t="shared" si="6"/>
        <v>0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28</v>
      </c>
      <c r="F62" s="71"/>
      <c r="G62" s="46">
        <f t="shared" si="5"/>
        <v>28</v>
      </c>
      <c r="H62" s="78">
        <v>0</v>
      </c>
      <c r="I62" s="76">
        <v>0</v>
      </c>
      <c r="J62" s="46">
        <f t="shared" si="6"/>
        <v>27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4"/>
        <v>85</v>
      </c>
      <c r="Q62" s="90">
        <v>29.82</v>
      </c>
      <c r="R62" s="43">
        <f t="shared" si="3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/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/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/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/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/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/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/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/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/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4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/>
      <c r="F75" s="71"/>
      <c r="G75" s="46">
        <f t="shared" si="5"/>
        <v>0</v>
      </c>
      <c r="H75" s="78">
        <v>0</v>
      </c>
      <c r="I75" s="76">
        <v>0</v>
      </c>
      <c r="J75" s="46">
        <f t="shared" si="6"/>
        <v>0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24</v>
      </c>
      <c r="F77" s="71"/>
      <c r="G77" s="46">
        <f t="shared" si="5"/>
        <v>24</v>
      </c>
      <c r="H77" s="78">
        <v>0</v>
      </c>
      <c r="I77" s="76">
        <v>0</v>
      </c>
      <c r="J77" s="46">
        <f t="shared" si="6"/>
        <v>18</v>
      </c>
      <c r="K77" s="72">
        <v>6</v>
      </c>
      <c r="L77" s="21">
        <v>50</v>
      </c>
      <c r="M77" s="65">
        <f t="shared" si="2"/>
        <v>300</v>
      </c>
      <c r="N77" s="17" t="s">
        <v>16</v>
      </c>
      <c r="O77" s="18">
        <v>125</v>
      </c>
      <c r="P77" s="104">
        <f t="shared" si="4"/>
        <v>175</v>
      </c>
      <c r="Q77" s="90">
        <v>25.15</v>
      </c>
      <c r="R77" s="43">
        <f t="shared" si="3"/>
        <v>150.89999999999998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33</v>
      </c>
      <c r="F79" s="71"/>
      <c r="G79" s="46">
        <f t="shared" si="5"/>
        <v>33</v>
      </c>
      <c r="H79" s="78">
        <v>0</v>
      </c>
      <c r="I79" s="76">
        <v>0</v>
      </c>
      <c r="J79" s="46">
        <f t="shared" si="6"/>
        <v>19</v>
      </c>
      <c r="K79" s="72">
        <v>14</v>
      </c>
      <c r="L79" s="21">
        <v>35</v>
      </c>
      <c r="M79" s="65">
        <f t="shared" si="2"/>
        <v>490</v>
      </c>
      <c r="N79" s="17" t="s">
        <v>16</v>
      </c>
      <c r="O79" s="18">
        <v>245</v>
      </c>
      <c r="P79" s="104">
        <f t="shared" si="4"/>
        <v>245</v>
      </c>
      <c r="Q79" s="90">
        <v>30.84</v>
      </c>
      <c r="R79" s="43">
        <f t="shared" si="3"/>
        <v>431.76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/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/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/>
      <c r="F85" s="71"/>
      <c r="G85" s="46">
        <f t="shared" si="5"/>
        <v>0</v>
      </c>
      <c r="H85" s="78">
        <v>0</v>
      </c>
      <c r="I85" s="76">
        <v>0</v>
      </c>
      <c r="J85" s="46">
        <f t="shared" si="6"/>
        <v>0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/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/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/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/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/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/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/>
      <c r="F93" s="71"/>
      <c r="G93" s="46">
        <f t="shared" si="5"/>
        <v>0</v>
      </c>
      <c r="H93" s="78">
        <v>0</v>
      </c>
      <c r="I93" s="76">
        <v>0</v>
      </c>
      <c r="J93" s="46">
        <f>+G93-H93-K93-I93</f>
        <v>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/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/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/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9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4">
        <f t="shared" ref="P99:P105" si="26">SUM(M99-O99)</f>
        <v>90</v>
      </c>
      <c r="Q99" s="121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/>
      <c r="F102" s="71"/>
      <c r="G102" s="46">
        <f t="shared" ref="G102" si="28">E102+F102</f>
        <v>0</v>
      </c>
      <c r="H102" s="78">
        <v>0</v>
      </c>
      <c r="I102" s="76">
        <v>0</v>
      </c>
      <c r="J102" s="46">
        <f t="shared" ref="J102" si="29">+G102-H102-K102-I102</f>
        <v>0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/>
      <c r="F104" s="71"/>
      <c r="G104" s="46">
        <f>E104+F104</f>
        <v>0</v>
      </c>
      <c r="H104" s="78">
        <v>0</v>
      </c>
      <c r="I104" s="76">
        <v>0</v>
      </c>
      <c r="J104" s="46">
        <f>+G104-H104-K104-I104</f>
        <v>0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/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/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/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8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/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32</v>
      </c>
      <c r="F115" s="71"/>
      <c r="G115" s="46">
        <f t="shared" si="23"/>
        <v>32</v>
      </c>
      <c r="H115" s="78">
        <v>0</v>
      </c>
      <c r="I115" s="76">
        <v>0</v>
      </c>
      <c r="J115" s="46">
        <f t="shared" si="24"/>
        <v>31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/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/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/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/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/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/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/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/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/>
      <c r="F126" s="71"/>
      <c r="G126" s="46">
        <f t="shared" si="23"/>
        <v>0</v>
      </c>
      <c r="H126" s="78">
        <v>0</v>
      </c>
      <c r="I126" s="76">
        <v>0</v>
      </c>
      <c r="J126" s="46">
        <f t="shared" si="24"/>
        <v>0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/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/>
      <c r="F128" s="71"/>
      <c r="G128" s="46">
        <f t="shared" si="23"/>
        <v>0</v>
      </c>
      <c r="H128" s="78">
        <v>0</v>
      </c>
      <c r="I128" s="76">
        <v>0</v>
      </c>
      <c r="J128" s="46">
        <f t="shared" si="24"/>
        <v>0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/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/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/>
      <c r="F131" s="71"/>
      <c r="G131" s="46">
        <f t="shared" si="23"/>
        <v>0</v>
      </c>
      <c r="H131" s="78">
        <v>0</v>
      </c>
      <c r="I131" s="76">
        <v>0</v>
      </c>
      <c r="J131" s="46">
        <f t="shared" si="24"/>
        <v>0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23</v>
      </c>
      <c r="F133" s="71"/>
      <c r="G133" s="46">
        <f t="shared" si="23"/>
        <v>23</v>
      </c>
      <c r="H133" s="78">
        <v>0</v>
      </c>
      <c r="I133" s="76">
        <v>0</v>
      </c>
      <c r="J133" s="46">
        <f t="shared" si="24"/>
        <v>18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>
        <v>125</v>
      </c>
      <c r="P133" s="104">
        <f t="shared" si="8"/>
        <v>125</v>
      </c>
      <c r="Q133" s="90">
        <v>24.21</v>
      </c>
      <c r="R133" s="43">
        <f t="shared" si="9"/>
        <v>121.05000000000001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/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/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/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/>
      <c r="F137" s="71"/>
      <c r="G137" s="46">
        <f t="shared" si="23"/>
        <v>0</v>
      </c>
      <c r="H137" s="78">
        <v>0</v>
      </c>
      <c r="I137" s="76">
        <v>0</v>
      </c>
      <c r="J137" s="46">
        <f t="shared" si="24"/>
        <v>0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/>
      <c r="F138" s="71"/>
      <c r="G138" s="46">
        <f t="shared" si="23"/>
        <v>0</v>
      </c>
      <c r="H138" s="78">
        <v>0</v>
      </c>
      <c r="I138" s="76">
        <v>0</v>
      </c>
      <c r="J138" s="46">
        <f t="shared" si="24"/>
        <v>0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/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/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/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/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/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/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/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/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/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/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/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/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/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/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/>
      <c r="F153" s="71"/>
      <c r="G153" s="46">
        <f t="shared" si="23"/>
        <v>0</v>
      </c>
      <c r="H153" s="78">
        <v>0</v>
      </c>
      <c r="I153" s="76">
        <v>0</v>
      </c>
      <c r="J153" s="46">
        <f t="shared" si="24"/>
        <v>0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/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/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/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/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/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/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/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/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/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/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/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/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/>
      <c r="F166" s="71"/>
      <c r="G166" s="46">
        <f t="shared" si="30"/>
        <v>0</v>
      </c>
      <c r="H166" s="78">
        <v>0</v>
      </c>
      <c r="I166" s="76">
        <v>0</v>
      </c>
      <c r="J166" s="46">
        <f t="shared" si="31"/>
        <v>0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/>
      <c r="F167" s="71"/>
      <c r="G167" s="46">
        <f t="shared" si="30"/>
        <v>0</v>
      </c>
      <c r="H167" s="78">
        <v>0</v>
      </c>
      <c r="I167" s="76">
        <v>0</v>
      </c>
      <c r="J167" s="46">
        <f t="shared" si="31"/>
        <v>0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/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/>
      <c r="F169" s="71"/>
      <c r="G169" s="46">
        <f t="shared" si="30"/>
        <v>0</v>
      </c>
      <c r="H169" s="78">
        <v>0</v>
      </c>
      <c r="I169" s="76">
        <v>0</v>
      </c>
      <c r="J169" s="46">
        <f t="shared" si="31"/>
        <v>0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/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/>
      <c r="F171" s="71"/>
      <c r="G171" s="46">
        <f t="shared" si="30"/>
        <v>0</v>
      </c>
      <c r="H171" s="78">
        <v>0</v>
      </c>
      <c r="I171" s="76">
        <v>0</v>
      </c>
      <c r="J171" s="46">
        <f t="shared" si="31"/>
        <v>0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/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v>14</v>
      </c>
      <c r="F173" s="71"/>
      <c r="G173" s="46">
        <f>E173+F173</f>
        <v>14</v>
      </c>
      <c r="H173" s="78">
        <v>0</v>
      </c>
      <c r="I173" s="76">
        <v>0</v>
      </c>
      <c r="J173" s="46">
        <f>+G173-H173-K173-I173</f>
        <v>8</v>
      </c>
      <c r="K173" s="72">
        <v>6</v>
      </c>
      <c r="L173" s="20">
        <v>35</v>
      </c>
      <c r="M173" s="65">
        <f>+L173*K173</f>
        <v>210</v>
      </c>
      <c r="N173" s="17" t="s">
        <v>16</v>
      </c>
      <c r="O173" s="18"/>
      <c r="P173" s="104">
        <f>SUM(M173-O173)</f>
        <v>210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/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14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/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/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/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/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v>17</v>
      </c>
      <c r="F180" s="71"/>
      <c r="G180" s="46">
        <f t="shared" si="30"/>
        <v>17</v>
      </c>
      <c r="H180" s="78">
        <v>0</v>
      </c>
      <c r="I180" s="76">
        <v>0</v>
      </c>
      <c r="J180" s="46">
        <f t="shared" si="31"/>
        <v>17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/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/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/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/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41</v>
      </c>
      <c r="F185" s="71"/>
      <c r="G185" s="46">
        <f t="shared" si="30"/>
        <v>41</v>
      </c>
      <c r="H185" s="78">
        <v>0</v>
      </c>
      <c r="I185" s="76">
        <v>0</v>
      </c>
      <c r="J185" s="46">
        <f t="shared" si="31"/>
        <v>41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/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ref="M186" si="37">+L186*K186</f>
        <v>0</v>
      </c>
      <c r="N186" s="17" t="s">
        <v>16</v>
      </c>
      <c r="O186" s="18"/>
      <c r="P186" s="23">
        <f t="shared" ref="P186" si="38">SUM(M186-O186)</f>
        <v>0</v>
      </c>
      <c r="Q186" s="90">
        <v>3.5</v>
      </c>
      <c r="R186" s="43">
        <f t="shared" ref="R186" si="39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/>
      <c r="F187" s="71"/>
      <c r="G187" s="46">
        <f>E187+F187</f>
        <v>0</v>
      </c>
      <c r="H187" s="78">
        <v>0</v>
      </c>
      <c r="I187" s="76">
        <v>0</v>
      </c>
      <c r="J187" s="46">
        <f>+G187-H187-K187-I187</f>
        <v>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/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/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/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ref="M190" si="40">+L190*K190</f>
        <v>0</v>
      </c>
      <c r="N190" s="17" t="s">
        <v>16</v>
      </c>
      <c r="O190" s="18"/>
      <c r="P190" s="23">
        <f t="shared" ref="P190" si="41">SUM(M190-O190)</f>
        <v>0</v>
      </c>
      <c r="Q190" s="90"/>
      <c r="R190" s="43">
        <f t="shared" ref="R190" si="42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/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/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27</v>
      </c>
      <c r="F193" s="71"/>
      <c r="G193" s="46">
        <f t="shared" si="30"/>
        <v>27</v>
      </c>
      <c r="H193" s="78">
        <v>0</v>
      </c>
      <c r="I193" s="76">
        <v>0</v>
      </c>
      <c r="J193" s="46">
        <f t="shared" si="31"/>
        <v>25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23</v>
      </c>
      <c r="K194" s="72">
        <v>8</v>
      </c>
      <c r="L194" s="20">
        <v>120</v>
      </c>
      <c r="M194" s="65">
        <f t="shared" si="34"/>
        <v>960</v>
      </c>
      <c r="N194" s="17" t="s">
        <v>16</v>
      </c>
      <c r="O194" s="18"/>
      <c r="P194" s="104">
        <f t="shared" si="35"/>
        <v>960</v>
      </c>
      <c r="Q194" s="90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9</v>
      </c>
      <c r="K195" s="72">
        <v>4</v>
      </c>
      <c r="L195" s="20">
        <v>60</v>
      </c>
      <c r="M195" s="65">
        <f t="shared" si="34"/>
        <v>240</v>
      </c>
      <c r="N195" s="17" t="s">
        <v>16</v>
      </c>
      <c r="O195" s="18"/>
      <c r="P195" s="104">
        <f t="shared" si="35"/>
        <v>240</v>
      </c>
      <c r="Q195" s="90">
        <v>38</v>
      </c>
      <c r="R195" s="43">
        <f t="shared" si="36"/>
        <v>152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17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/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/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/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/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/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/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/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/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/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/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 t="shared" ref="M207" si="43">+L207*K207</f>
        <v>0</v>
      </c>
      <c r="N207" s="17" t="s">
        <v>16</v>
      </c>
      <c r="O207" s="18"/>
      <c r="P207" s="23">
        <f t="shared" ref="P207" si="44">SUM(M207-O207)</f>
        <v>0</v>
      </c>
      <c r="Q207" s="90"/>
      <c r="R207" s="43">
        <f t="shared" ref="R207" si="4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/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/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/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/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/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/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/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/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/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/>
      <c r="F217" s="71"/>
      <c r="G217" s="46">
        <f t="shared" si="30"/>
        <v>0</v>
      </c>
      <c r="H217" s="78">
        <v>0</v>
      </c>
      <c r="I217" s="76">
        <v>0</v>
      </c>
      <c r="J217" s="46">
        <f t="shared" si="31"/>
        <v>0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/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/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/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/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/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/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/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/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/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/>
      <c r="F227" s="71"/>
      <c r="G227" s="46">
        <f t="shared" si="30"/>
        <v>0</v>
      </c>
      <c r="H227" s="78">
        <v>0</v>
      </c>
      <c r="I227" s="76">
        <v>0</v>
      </c>
      <c r="J227" s="46">
        <f t="shared" si="31"/>
        <v>0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/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/>
      <c r="F229" s="71"/>
      <c r="G229" s="46">
        <f t="shared" si="30"/>
        <v>0</v>
      </c>
      <c r="H229" s="78">
        <v>0</v>
      </c>
      <c r="I229" s="76">
        <v>0</v>
      </c>
      <c r="J229" s="46">
        <f t="shared" si="31"/>
        <v>0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/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/>
      <c r="F231" s="71"/>
      <c r="G231" s="46">
        <f t="shared" ref="G231:G258" si="46">E231+F231</f>
        <v>0</v>
      </c>
      <c r="H231" s="78">
        <v>0</v>
      </c>
      <c r="I231" s="76">
        <v>0</v>
      </c>
      <c r="J231" s="46">
        <f t="shared" ref="J231:J258" si="47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/>
      <c r="F232" s="71"/>
      <c r="G232" s="46">
        <f t="shared" si="46"/>
        <v>0</v>
      </c>
      <c r="H232" s="78">
        <v>0</v>
      </c>
      <c r="I232" s="76">
        <v>0</v>
      </c>
      <c r="J232" s="46">
        <f t="shared" si="47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/>
      <c r="F233" s="71"/>
      <c r="G233" s="46">
        <f t="shared" si="46"/>
        <v>0</v>
      </c>
      <c r="H233" s="78">
        <v>0</v>
      </c>
      <c r="I233" s="76">
        <v>0</v>
      </c>
      <c r="J233" s="46">
        <f t="shared" si="47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/>
      <c r="F234" s="71"/>
      <c r="G234" s="46">
        <f t="shared" si="46"/>
        <v>0</v>
      </c>
      <c r="H234" s="78">
        <v>0</v>
      </c>
      <c r="I234" s="76">
        <v>0</v>
      </c>
      <c r="J234" s="46">
        <f t="shared" si="47"/>
        <v>0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/>
      <c r="F235" s="71"/>
      <c r="G235" s="46">
        <f t="shared" ref="G235:G247" si="48">E235+F235</f>
        <v>0</v>
      </c>
      <c r="H235" s="78">
        <v>0</v>
      </c>
      <c r="I235" s="76">
        <v>0</v>
      </c>
      <c r="J235" s="46">
        <f t="shared" ref="J235:J247" si="49">+G235-H235-K235-I235</f>
        <v>0</v>
      </c>
      <c r="K235" s="72"/>
      <c r="L235" s="20">
        <v>100</v>
      </c>
      <c r="M235" s="65">
        <f t="shared" ref="M235:M247" si="50">+L235*K235</f>
        <v>0</v>
      </c>
      <c r="N235" s="17" t="s">
        <v>16</v>
      </c>
      <c r="O235" s="18"/>
      <c r="P235" s="23">
        <f t="shared" ref="P235:P247" si="51">SUM(M235-O235)</f>
        <v>0</v>
      </c>
      <c r="Q235" s="90"/>
      <c r="R235" s="43">
        <f t="shared" ref="R235:R247" si="5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/>
      <c r="F236" s="71"/>
      <c r="G236" s="46">
        <f t="shared" si="48"/>
        <v>0</v>
      </c>
      <c r="H236" s="78">
        <v>0</v>
      </c>
      <c r="I236" s="76">
        <v>0</v>
      </c>
      <c r="J236" s="46">
        <f t="shared" si="49"/>
        <v>0</v>
      </c>
      <c r="K236" s="72"/>
      <c r="L236" s="20">
        <v>120</v>
      </c>
      <c r="M236" s="65">
        <f t="shared" si="50"/>
        <v>0</v>
      </c>
      <c r="N236" s="17" t="s">
        <v>16</v>
      </c>
      <c r="O236" s="18"/>
      <c r="P236" s="23">
        <f t="shared" si="51"/>
        <v>0</v>
      </c>
      <c r="Q236" s="90"/>
      <c r="R236" s="43">
        <f t="shared" si="5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/>
      <c r="F237" s="71"/>
      <c r="G237" s="46">
        <f t="shared" si="48"/>
        <v>0</v>
      </c>
      <c r="H237" s="78">
        <v>0</v>
      </c>
      <c r="I237" s="76">
        <v>0</v>
      </c>
      <c r="J237" s="46">
        <f t="shared" si="49"/>
        <v>0</v>
      </c>
      <c r="K237" s="72"/>
      <c r="L237" s="20">
        <v>60</v>
      </c>
      <c r="M237" s="65">
        <f t="shared" si="50"/>
        <v>0</v>
      </c>
      <c r="N237" s="17" t="s">
        <v>16</v>
      </c>
      <c r="O237" s="18"/>
      <c r="P237" s="23">
        <f t="shared" si="51"/>
        <v>0</v>
      </c>
      <c r="Q237" s="90"/>
      <c r="R237" s="43">
        <f t="shared" si="5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/>
      <c r="F238" s="71"/>
      <c r="G238" s="46">
        <f t="shared" si="48"/>
        <v>0</v>
      </c>
      <c r="H238" s="78">
        <v>0</v>
      </c>
      <c r="I238" s="76">
        <v>0</v>
      </c>
      <c r="J238" s="46">
        <f t="shared" si="49"/>
        <v>0</v>
      </c>
      <c r="K238" s="72"/>
      <c r="L238" s="20">
        <v>150</v>
      </c>
      <c r="M238" s="65">
        <f t="shared" si="50"/>
        <v>0</v>
      </c>
      <c r="N238" s="17" t="s">
        <v>16</v>
      </c>
      <c r="O238" s="18"/>
      <c r="P238" s="23">
        <f t="shared" si="51"/>
        <v>0</v>
      </c>
      <c r="Q238" s="90"/>
      <c r="R238" s="43">
        <f t="shared" si="5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8"/>
        <v>0</v>
      </c>
      <c r="H239" s="78">
        <v>0</v>
      </c>
      <c r="I239" s="76">
        <v>0</v>
      </c>
      <c r="J239" s="46">
        <f t="shared" si="49"/>
        <v>0</v>
      </c>
      <c r="K239" s="72"/>
      <c r="L239" s="20">
        <v>150</v>
      </c>
      <c r="M239" s="65">
        <f t="shared" si="50"/>
        <v>0</v>
      </c>
      <c r="N239" s="17" t="s">
        <v>16</v>
      </c>
      <c r="O239" s="18"/>
      <c r="P239" s="23">
        <f t="shared" si="51"/>
        <v>0</v>
      </c>
      <c r="Q239" s="90"/>
      <c r="R239" s="43">
        <f t="shared" si="5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/>
      <c r="F240" s="71"/>
      <c r="G240" s="46">
        <f t="shared" si="48"/>
        <v>0</v>
      </c>
      <c r="H240" s="78">
        <v>0</v>
      </c>
      <c r="I240" s="76">
        <v>0</v>
      </c>
      <c r="J240" s="46">
        <f t="shared" si="49"/>
        <v>0</v>
      </c>
      <c r="K240" s="72"/>
      <c r="L240" s="20">
        <v>200</v>
      </c>
      <c r="M240" s="65">
        <f t="shared" si="50"/>
        <v>0</v>
      </c>
      <c r="N240" s="17" t="s">
        <v>16</v>
      </c>
      <c r="O240" s="18"/>
      <c r="P240" s="23">
        <f t="shared" si="51"/>
        <v>0</v>
      </c>
      <c r="Q240" s="90"/>
      <c r="R240" s="43">
        <f t="shared" si="5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/>
      <c r="F241" s="71"/>
      <c r="G241" s="46">
        <f t="shared" si="48"/>
        <v>0</v>
      </c>
      <c r="H241" s="78">
        <v>0</v>
      </c>
      <c r="I241" s="76">
        <v>0</v>
      </c>
      <c r="J241" s="46">
        <f t="shared" si="49"/>
        <v>0</v>
      </c>
      <c r="K241" s="72"/>
      <c r="L241" s="20"/>
      <c r="M241" s="65">
        <f t="shared" si="50"/>
        <v>0</v>
      </c>
      <c r="N241" s="17" t="s">
        <v>16</v>
      </c>
      <c r="O241" s="18"/>
      <c r="P241" s="23">
        <f t="shared" si="51"/>
        <v>0</v>
      </c>
      <c r="Q241" s="90"/>
      <c r="R241" s="43">
        <f t="shared" si="52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8"/>
        <v>0</v>
      </c>
      <c r="H242" s="78">
        <v>0</v>
      </c>
      <c r="I242" s="76">
        <v>0</v>
      </c>
      <c r="J242" s="46">
        <f t="shared" si="49"/>
        <v>0</v>
      </c>
      <c r="K242" s="72"/>
      <c r="L242" s="20">
        <v>35</v>
      </c>
      <c r="M242" s="65">
        <f t="shared" si="50"/>
        <v>0</v>
      </c>
      <c r="N242" s="17" t="s">
        <v>16</v>
      </c>
      <c r="O242" s="18"/>
      <c r="P242" s="23">
        <f t="shared" si="51"/>
        <v>0</v>
      </c>
      <c r="Q242" s="90"/>
      <c r="R242" s="43">
        <f t="shared" si="52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53">E243+F243</f>
        <v>0</v>
      </c>
      <c r="H243" s="78">
        <v>0</v>
      </c>
      <c r="I243" s="76">
        <v>0</v>
      </c>
      <c r="J243" s="46">
        <f t="shared" ref="J243:J246" si="54">+G243-H243-K243-I243</f>
        <v>0</v>
      </c>
      <c r="K243" s="72"/>
      <c r="L243" s="20">
        <v>35</v>
      </c>
      <c r="M243" s="65">
        <f t="shared" ref="M243:M246" si="55">+L243*K243</f>
        <v>0</v>
      </c>
      <c r="N243" s="17" t="s">
        <v>16</v>
      </c>
      <c r="O243" s="18"/>
      <c r="P243" s="23">
        <f t="shared" ref="P243:P246" si="56">SUM(M243-O243)</f>
        <v>0</v>
      </c>
      <c r="Q243" s="90"/>
      <c r="R243" s="43">
        <f t="shared" ref="R243:R246" si="57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53"/>
        <v>0</v>
      </c>
      <c r="H244" s="78">
        <v>0</v>
      </c>
      <c r="I244" s="76">
        <v>0</v>
      </c>
      <c r="J244" s="46">
        <f t="shared" si="54"/>
        <v>0</v>
      </c>
      <c r="K244" s="72"/>
      <c r="L244" s="20">
        <v>45</v>
      </c>
      <c r="M244" s="65">
        <f t="shared" si="55"/>
        <v>0</v>
      </c>
      <c r="N244" s="17" t="s">
        <v>16</v>
      </c>
      <c r="O244" s="18"/>
      <c r="P244" s="23">
        <f t="shared" si="56"/>
        <v>0</v>
      </c>
      <c r="Q244" s="90"/>
      <c r="R244" s="43">
        <f t="shared" si="57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53"/>
        <v>0</v>
      </c>
      <c r="H245" s="78">
        <v>0</v>
      </c>
      <c r="I245" s="76">
        <v>0</v>
      </c>
      <c r="J245" s="46">
        <f t="shared" si="54"/>
        <v>0</v>
      </c>
      <c r="K245" s="72"/>
      <c r="L245" s="20">
        <v>45</v>
      </c>
      <c r="M245" s="65">
        <f t="shared" si="55"/>
        <v>0</v>
      </c>
      <c r="N245" s="17" t="s">
        <v>16</v>
      </c>
      <c r="O245" s="18"/>
      <c r="P245" s="23">
        <f t="shared" si="56"/>
        <v>0</v>
      </c>
      <c r="Q245" s="90"/>
      <c r="R245" s="43">
        <f t="shared" si="57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53"/>
        <v>0</v>
      </c>
      <c r="H246" s="78">
        <v>0</v>
      </c>
      <c r="I246" s="76">
        <v>0</v>
      </c>
      <c r="J246" s="46">
        <f t="shared" si="54"/>
        <v>0</v>
      </c>
      <c r="K246" s="72"/>
      <c r="L246" s="20"/>
      <c r="M246" s="65">
        <f t="shared" si="55"/>
        <v>0</v>
      </c>
      <c r="N246" s="17" t="s">
        <v>16</v>
      </c>
      <c r="O246" s="18"/>
      <c r="P246" s="23">
        <f t="shared" si="56"/>
        <v>0</v>
      </c>
      <c r="Q246" s="90"/>
      <c r="R246" s="43">
        <f t="shared" si="57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8"/>
        <v>0</v>
      </c>
      <c r="H247" s="78">
        <v>0</v>
      </c>
      <c r="I247" s="76">
        <v>0</v>
      </c>
      <c r="J247" s="46">
        <f t="shared" si="49"/>
        <v>0</v>
      </c>
      <c r="K247" s="72"/>
      <c r="L247" s="20"/>
      <c r="M247" s="65">
        <f t="shared" si="50"/>
        <v>0</v>
      </c>
      <c r="N247" s="17" t="s">
        <v>16</v>
      </c>
      <c r="O247" s="18"/>
      <c r="P247" s="23">
        <f t="shared" si="51"/>
        <v>0</v>
      </c>
      <c r="Q247" s="90"/>
      <c r="R247" s="43">
        <f t="shared" si="5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6"/>
        <v>0</v>
      </c>
      <c r="H248" s="78">
        <v>0</v>
      </c>
      <c r="I248" s="76">
        <v>0</v>
      </c>
      <c r="J248" s="46">
        <f t="shared" si="47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6"/>
        <v>0</v>
      </c>
      <c r="H249" s="78">
        <v>0</v>
      </c>
      <c r="I249" s="76">
        <v>0</v>
      </c>
      <c r="J249" s="46">
        <f t="shared" si="47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6"/>
        <v>0</v>
      </c>
      <c r="H250" s="78">
        <v>0</v>
      </c>
      <c r="I250" s="76">
        <v>0</v>
      </c>
      <c r="J250" s="46">
        <f t="shared" si="47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6"/>
        <v>0</v>
      </c>
      <c r="H251" s="78">
        <v>0</v>
      </c>
      <c r="I251" s="76">
        <v>0</v>
      </c>
      <c r="J251" s="46">
        <f t="shared" si="47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6"/>
        <v>0</v>
      </c>
      <c r="H252" s="78">
        <v>0</v>
      </c>
      <c r="I252" s="76">
        <v>0</v>
      </c>
      <c r="J252" s="46">
        <f t="shared" si="47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8">E253+F253</f>
        <v>0</v>
      </c>
      <c r="H253" s="78">
        <v>0</v>
      </c>
      <c r="I253" s="76">
        <v>0</v>
      </c>
      <c r="J253" s="46">
        <f t="shared" ref="J253" si="59">+G253-H253-K253-I253</f>
        <v>0</v>
      </c>
      <c r="K253" s="72"/>
      <c r="L253" s="20"/>
      <c r="M253" s="65">
        <f t="shared" ref="M253" si="60">+L253*K253</f>
        <v>0</v>
      </c>
      <c r="N253" s="17" t="s">
        <v>16</v>
      </c>
      <c r="O253" s="18"/>
      <c r="P253" s="23">
        <f t="shared" ref="P253" si="61">SUM(M253-O253)</f>
        <v>0</v>
      </c>
      <c r="Q253" s="90"/>
      <c r="R253" s="43">
        <f t="shared" ref="R253" si="62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6"/>
        <v>0</v>
      </c>
      <c r="H254" s="78">
        <v>0</v>
      </c>
      <c r="I254" s="76">
        <v>0</v>
      </c>
      <c r="J254" s="46">
        <f t="shared" si="47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6"/>
        <v>0</v>
      </c>
      <c r="H255" s="78">
        <v>0</v>
      </c>
      <c r="I255" s="76">
        <v>0</v>
      </c>
      <c r="J255" s="46">
        <f t="shared" si="47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6"/>
        <v>0</v>
      </c>
      <c r="H256" s="78">
        <v>0</v>
      </c>
      <c r="I256" s="76">
        <v>0</v>
      </c>
      <c r="J256" s="46">
        <f t="shared" si="47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8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63">E257+F257</f>
        <v>0</v>
      </c>
      <c r="H257" s="78">
        <v>0</v>
      </c>
      <c r="I257" s="76">
        <v>0</v>
      </c>
      <c r="J257" s="46">
        <f t="shared" ref="J257" si="64">+G257-H257-K257-I257</f>
        <v>0</v>
      </c>
      <c r="K257" s="72"/>
      <c r="L257" s="20"/>
      <c r="M257" s="65">
        <f t="shared" ref="M257" si="65">+L257*K257</f>
        <v>0</v>
      </c>
      <c r="N257" s="17" t="s">
        <v>16</v>
      </c>
      <c r="O257" s="18"/>
      <c r="P257" s="23">
        <f t="shared" ref="P257" si="66">SUM(M257-O257)</f>
        <v>0</v>
      </c>
      <c r="Q257" s="90"/>
      <c r="R257" s="43">
        <f t="shared" ref="R257" si="67">+K257*Q257</f>
        <v>0</v>
      </c>
    </row>
    <row r="258" spans="1:28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6"/>
        <v>0</v>
      </c>
      <c r="H258" s="78">
        <v>0</v>
      </c>
      <c r="I258" s="76">
        <v>0</v>
      </c>
      <c r="J258" s="46">
        <f t="shared" si="47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8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8">E259+F259</f>
        <v>0</v>
      </c>
      <c r="H259" s="78">
        <v>0</v>
      </c>
      <c r="I259" s="76">
        <v>0</v>
      </c>
      <c r="J259" s="46">
        <f t="shared" ref="J259" si="69">+G259-H259-K259-I259</f>
        <v>0</v>
      </c>
      <c r="K259" s="72"/>
      <c r="L259" s="20"/>
      <c r="M259" s="65">
        <f t="shared" ref="M259" si="70">+L259*K259</f>
        <v>0</v>
      </c>
      <c r="N259" s="17" t="s">
        <v>16</v>
      </c>
      <c r="O259" s="18"/>
      <c r="P259" s="23">
        <f t="shared" ref="P259" si="71">SUM(M259-O259)</f>
        <v>0</v>
      </c>
      <c r="Q259" s="90"/>
      <c r="R259" s="43">
        <f t="shared" ref="R259" si="72">+K259*Q259</f>
        <v>0</v>
      </c>
    </row>
    <row r="260" spans="1:28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3382.7900000000004</v>
      </c>
      <c r="S260" s="75"/>
    </row>
    <row r="261" spans="1:28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8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7715</v>
      </c>
    </row>
    <row r="263" spans="1:28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8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2080</v>
      </c>
      <c r="O264" s="2">
        <v>50</v>
      </c>
      <c r="P264" s="2">
        <v>480</v>
      </c>
      <c r="Q264" s="2">
        <v>50</v>
      </c>
      <c r="R264" s="2">
        <v>50</v>
      </c>
      <c r="S264" s="2">
        <v>50</v>
      </c>
      <c r="T264" s="2">
        <v>270</v>
      </c>
      <c r="U264" s="2">
        <v>170</v>
      </c>
      <c r="V264" s="2">
        <v>230</v>
      </c>
      <c r="W264" s="2">
        <v>80</v>
      </c>
      <c r="X264" s="2">
        <v>65</v>
      </c>
      <c r="Y264" s="2">
        <v>300</v>
      </c>
      <c r="Z264" s="2">
        <v>50</v>
      </c>
      <c r="AA264" s="2">
        <v>150</v>
      </c>
      <c r="AB264" s="2">
        <v>85</v>
      </c>
    </row>
    <row r="265" spans="1:28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8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8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1670</v>
      </c>
    </row>
    <row r="268" spans="1:28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3965</v>
      </c>
    </row>
    <row r="269" spans="1:28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3965</v>
      </c>
    </row>
    <row r="270" spans="1:28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8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8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46"/>
  <sheetViews>
    <sheetView zoomScale="70" zoomScaleNormal="70" workbookViewId="0">
      <pane xSplit="10" ySplit="4" topLeftCell="K21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48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+'1'!J6</f>
        <v>156</v>
      </c>
      <c r="F6" s="71"/>
      <c r="G6" s="46">
        <f t="shared" si="0"/>
        <v>156</v>
      </c>
      <c r="H6" s="78">
        <v>0</v>
      </c>
      <c r="I6" s="76">
        <v>0</v>
      </c>
      <c r="J6" s="46">
        <f t="shared" si="1"/>
        <v>154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+'1'!J11</f>
        <v>26</v>
      </c>
      <c r="F11" s="71"/>
      <c r="G11" s="46">
        <f t="shared" si="0"/>
        <v>26</v>
      </c>
      <c r="H11" s="78">
        <v>0</v>
      </c>
      <c r="I11" s="76">
        <v>0</v>
      </c>
      <c r="J11" s="46">
        <f t="shared" si="1"/>
        <v>25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+'1'!J22</f>
        <v>86</v>
      </c>
      <c r="F22" s="71"/>
      <c r="G22" s="46">
        <f t="shared" si="0"/>
        <v>86</v>
      </c>
      <c r="H22" s="78">
        <v>0</v>
      </c>
      <c r="I22" s="76">
        <v>0</v>
      </c>
      <c r="J22" s="46">
        <f t="shared" si="1"/>
        <v>81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4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28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+'1'!J31</f>
        <v>86</v>
      </c>
      <c r="F31" s="71"/>
      <c r="G31" s="46">
        <f t="shared" si="5"/>
        <v>86</v>
      </c>
      <c r="H31" s="78">
        <v>0</v>
      </c>
      <c r="I31" s="76">
        <v>0</v>
      </c>
      <c r="J31" s="46">
        <f t="shared" si="6"/>
        <v>85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8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+'1'!J33</f>
        <v>16</v>
      </c>
      <c r="F33" s="71"/>
      <c r="G33" s="46">
        <f t="shared" si="5"/>
        <v>16</v>
      </c>
      <c r="H33" s="78">
        <v>0</v>
      </c>
      <c r="I33" s="76">
        <v>0</v>
      </c>
      <c r="J33" s="46">
        <f t="shared" si="6"/>
        <v>16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+'1'!J39</f>
        <v>20</v>
      </c>
      <c r="F39" s="71"/>
      <c r="G39" s="46">
        <f t="shared" si="5"/>
        <v>20</v>
      </c>
      <c r="H39" s="78">
        <v>0</v>
      </c>
      <c r="I39" s="76">
        <v>0</v>
      </c>
      <c r="J39" s="46">
        <f t="shared" si="6"/>
        <v>20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+'1'!J40</f>
        <v>23</v>
      </c>
      <c r="F40" s="71"/>
      <c r="G40" s="46">
        <f t="shared" si="5"/>
        <v>23</v>
      </c>
      <c r="H40" s="78">
        <v>0</v>
      </c>
      <c r="I40" s="76">
        <v>0</v>
      </c>
      <c r="J40" s="46">
        <f t="shared" si="6"/>
        <v>23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/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/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19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/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/>
      <c r="F55" s="71">
        <v>15</v>
      </c>
      <c r="G55" s="46">
        <f t="shared" si="5"/>
        <v>15</v>
      </c>
      <c r="H55" s="78">
        <v>0</v>
      </c>
      <c r="I55" s="76">
        <v>0</v>
      </c>
      <c r="J55" s="46">
        <f t="shared" si="6"/>
        <v>14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60</v>
      </c>
      <c r="P55" s="104">
        <f>SUM(M55-O55)</f>
        <v>60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/>
      <c r="F56" s="71">
        <v>5</v>
      </c>
      <c r="G56" s="46">
        <f t="shared" si="5"/>
        <v>5</v>
      </c>
      <c r="H56" s="78">
        <v>0</v>
      </c>
      <c r="I56" s="76">
        <v>0</v>
      </c>
      <c r="J56" s="46">
        <f t="shared" si="6"/>
        <v>5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/>
      <c r="F57" s="71">
        <v>11</v>
      </c>
      <c r="G57" s="46">
        <f t="shared" si="5"/>
        <v>11</v>
      </c>
      <c r="H57" s="78">
        <v>0</v>
      </c>
      <c r="I57" s="76">
        <v>0</v>
      </c>
      <c r="J57" s="46">
        <f t="shared" si="6"/>
        <v>10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/>
      <c r="F58" s="71">
        <v>10</v>
      </c>
      <c r="G58" s="46">
        <f t="shared" si="5"/>
        <v>10</v>
      </c>
      <c r="H58" s="78">
        <v>0</v>
      </c>
      <c r="I58" s="76">
        <v>0</v>
      </c>
      <c r="J58" s="46">
        <f t="shared" si="6"/>
        <v>6</v>
      </c>
      <c r="K58" s="72">
        <v>4</v>
      </c>
      <c r="L58" s="15">
        <v>120</v>
      </c>
      <c r="M58" s="65">
        <f t="shared" si="2"/>
        <v>480</v>
      </c>
      <c r="N58" s="17" t="s">
        <v>16</v>
      </c>
      <c r="O58" s="18">
        <v>240</v>
      </c>
      <c r="P58" s="104">
        <f t="shared" si="3"/>
        <v>240</v>
      </c>
      <c r="Q58" s="90">
        <v>34.56</v>
      </c>
      <c r="R58" s="43">
        <f t="shared" si="4"/>
        <v>138.24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4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/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+'1'!J7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27</v>
      </c>
      <c r="F62" s="71"/>
      <c r="G62" s="46">
        <f t="shared" si="5"/>
        <v>27</v>
      </c>
      <c r="H62" s="78">
        <v>0</v>
      </c>
      <c r="I62" s="76">
        <v>0</v>
      </c>
      <c r="J62" s="46">
        <f t="shared" si="6"/>
        <v>22</v>
      </c>
      <c r="K62" s="72">
        <v>5</v>
      </c>
      <c r="L62" s="15">
        <v>120</v>
      </c>
      <c r="M62" s="65">
        <f t="shared" si="2"/>
        <v>600</v>
      </c>
      <c r="N62" s="17" t="s">
        <v>16</v>
      </c>
      <c r="O62" s="18">
        <v>300</v>
      </c>
      <c r="P62" s="104">
        <f t="shared" si="3"/>
        <v>300</v>
      </c>
      <c r="Q62" s="90">
        <v>29.82</v>
      </c>
      <c r="R62" s="43">
        <f t="shared" si="4"/>
        <v>149.1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+'1'!J9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+'1'!J10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+'1'!J11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+'1'!J12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+'1'!J13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+'1'!J14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+'1'!J15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+'1'!J16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+'1'!J17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+'1'!J18</f>
        <v>0</v>
      </c>
      <c r="F72" s="71">
        <v>3</v>
      </c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+'1'!J19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/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+'1'!J21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/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13</v>
      </c>
      <c r="K77" s="72">
        <v>5</v>
      </c>
      <c r="L77" s="21">
        <v>50</v>
      </c>
      <c r="M77" s="65">
        <f t="shared" si="2"/>
        <v>250</v>
      </c>
      <c r="N77" s="17" t="s">
        <v>16</v>
      </c>
      <c r="O77" s="18">
        <v>100</v>
      </c>
      <c r="P77" s="104">
        <f t="shared" si="3"/>
        <v>150</v>
      </c>
      <c r="Q77" s="90">
        <v>17.329999999999998</v>
      </c>
      <c r="R77" s="43">
        <f t="shared" si="4"/>
        <v>86.649999999999991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19</v>
      </c>
      <c r="F79" s="71"/>
      <c r="G79" s="46">
        <f t="shared" si="5"/>
        <v>19</v>
      </c>
      <c r="H79" s="78">
        <v>0</v>
      </c>
      <c r="I79" s="76">
        <v>0</v>
      </c>
      <c r="J79" s="46">
        <f t="shared" si="6"/>
        <v>17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4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+'1'!J26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+'1'!J27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/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+'1'!J31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+'1'!J32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+'1'!J33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+'1'!J34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+'1'!J35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+'1'!J36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+'1'!J37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+'1'!J38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+'1'!J39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+'1'!J40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+'1'!J41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+'1'!J42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+'1'!J43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+'1'!J44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9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/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/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+'1'!J48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/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+'1'!J50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+'1'!J51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+'1'!J52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+'1'!J53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+'1'!J54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+'1'!J55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+'1'!J56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+'1'!J57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v>8</v>
      </c>
      <c r="F113" s="71"/>
      <c r="G113" s="46">
        <f t="shared" si="23"/>
        <v>8</v>
      </c>
      <c r="H113" s="78">
        <v>0</v>
      </c>
      <c r="I113" s="76">
        <v>0</v>
      </c>
      <c r="J113" s="46">
        <f t="shared" si="24"/>
        <v>7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+'1'!J60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31</v>
      </c>
      <c r="F115" s="71"/>
      <c r="G115" s="46">
        <f t="shared" si="23"/>
        <v>31</v>
      </c>
      <c r="H115" s="78">
        <v>0</v>
      </c>
      <c r="I115" s="76">
        <v>0</v>
      </c>
      <c r="J115" s="46">
        <f t="shared" si="24"/>
        <v>31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/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5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+'1'!J64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+'1'!J65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+'1'!J66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+'1'!J67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+'1'!J68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+'1'!J69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+'1'!J70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+'1'!J71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+'1'!J72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+'1'!J73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+'1'!J74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+'1'!J75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+'1'!J76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+'1'!J77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+'1'!J78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16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4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+'1'!J80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+'1'!J81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+'1'!J82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+'1'!J83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+'1'!J84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+'1'!J85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+'1'!J86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+'1'!J87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+'1'!J88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+'1'!J89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+'1'!J90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+'1'!J91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+'1'!J92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+'1'!J93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+'1'!J94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+'1'!J95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+'1'!J96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+'1'!J97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+'1'!J98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+'1'!J99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+'1'!J100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+'1'!J101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+'1'!J102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+'1'!J103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+'1'!J104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+'1'!J105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+'1'!J106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+'1'!J107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+'1'!J108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+'1'!J109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+'1'!J110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+'1'!J111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+'1'!J112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+'1'!J113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+'1'!J114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+'1'!J115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+'1'!J116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+'1'!J117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+'1'!J118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5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4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+'1'!J120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v>14</v>
      </c>
      <c r="F175" s="71"/>
      <c r="G175" s="46">
        <f t="shared" si="30"/>
        <v>14</v>
      </c>
      <c r="H175" s="78">
        <v>0</v>
      </c>
      <c r="I175" s="76">
        <v>0</v>
      </c>
      <c r="J175" s="46">
        <f t="shared" si="31"/>
        <v>13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+'1'!J122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+'1'!J123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+'1'!J124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+'1'!J125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v>17</v>
      </c>
      <c r="F180" s="71"/>
      <c r="G180" s="46">
        <f t="shared" si="30"/>
        <v>17</v>
      </c>
      <c r="H180" s="78">
        <v>0</v>
      </c>
      <c r="I180" s="76">
        <v>0</v>
      </c>
      <c r="J180" s="46">
        <f t="shared" si="31"/>
        <v>17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+'1'!J127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+'1'!J128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+'1'!J129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+'1'!J130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41</v>
      </c>
      <c r="F185" s="71"/>
      <c r="G185" s="46">
        <f t="shared" si="30"/>
        <v>41</v>
      </c>
      <c r="H185" s="78">
        <v>0</v>
      </c>
      <c r="I185" s="76">
        <v>0</v>
      </c>
      <c r="J185" s="46">
        <f t="shared" si="31"/>
        <v>41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+'1'!J132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+'1'!J133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+'1'!J134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+'1'!J135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+'1'!J136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+'1'!J137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+'1'!J138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25</v>
      </c>
      <c r="F193" s="71"/>
      <c r="G193" s="46">
        <f t="shared" si="30"/>
        <v>25</v>
      </c>
      <c r="H193" s="78">
        <v>0</v>
      </c>
      <c r="I193" s="76">
        <v>0</v>
      </c>
      <c r="J193" s="46">
        <f t="shared" si="31"/>
        <v>22</v>
      </c>
      <c r="K193" s="72">
        <v>3</v>
      </c>
      <c r="L193" s="20">
        <v>60</v>
      </c>
      <c r="M193" s="65">
        <f t="shared" si="34"/>
        <v>180</v>
      </c>
      <c r="N193" s="17" t="s">
        <v>16</v>
      </c>
      <c r="O193" s="18"/>
      <c r="P193" s="104">
        <f t="shared" si="35"/>
        <v>180</v>
      </c>
      <c r="Q193" s="90">
        <v>38</v>
      </c>
      <c r="R193" s="43">
        <f t="shared" si="36"/>
        <v>114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21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v>17</v>
      </c>
      <c r="F196" s="71"/>
      <c r="G196" s="46">
        <f t="shared" si="30"/>
        <v>17</v>
      </c>
      <c r="H196" s="78">
        <v>0</v>
      </c>
      <c r="I196" s="76">
        <v>0</v>
      </c>
      <c r="J196" s="46">
        <f t="shared" si="31"/>
        <v>17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+'1'!J143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+'1'!J145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+'1'!J146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+'1'!J147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+'1'!J148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+'1'!J149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+'1'!J150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+'1'!J151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+'1'!J152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+'1'!J153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+'1'!J154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+'1'!J155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+'1'!J156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+'1'!J157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+'1'!J158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+'1'!J159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+'1'!J160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+'1'!J161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+'1'!J162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+'1'!J164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+'1'!J165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+'1'!J166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+'1'!J167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+'1'!J168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+'1'!J169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+'1'!J170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+'1'!J171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+'1'!J172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+'1'!J173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+'1'!J174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+'1'!J175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+'1'!J176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+'1'!J177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+'1'!J178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+'1'!J179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+'1'!J180</f>
        <v>17</v>
      </c>
      <c r="F234" s="71"/>
      <c r="G234" s="46">
        <f>E234+F234</f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+'1'!J181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+'1'!J182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+'1'!J183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+'1'!J184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+'1'!J185</f>
        <v>41</v>
      </c>
      <c r="F239" s="71"/>
      <c r="G239" s="46">
        <f t="shared" si="42"/>
        <v>41</v>
      </c>
      <c r="H239" s="78">
        <v>0</v>
      </c>
      <c r="I239" s="76">
        <v>0</v>
      </c>
      <c r="J239" s="46">
        <f t="shared" si="43"/>
        <v>41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+'1'!J186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+'1'!J187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>E242+F242</f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1283.67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3875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1690</v>
      </c>
      <c r="O264" s="2">
        <v>280</v>
      </c>
      <c r="P264" s="2">
        <v>90</v>
      </c>
      <c r="Q264" s="88">
        <v>860</v>
      </c>
      <c r="R264" s="2">
        <v>210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1315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1315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+'2'!J5</f>
        <v>48</v>
      </c>
      <c r="F5" s="71"/>
      <c r="G5" s="46">
        <f t="shared" ref="G5:G26" si="0">E5+F5</f>
        <v>48</v>
      </c>
      <c r="H5" s="78">
        <v>0</v>
      </c>
      <c r="I5" s="76">
        <v>0</v>
      </c>
      <c r="J5" s="46">
        <f t="shared" ref="J5:J26" si="1">+G5-H5-K5-I5</f>
        <v>46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+'2'!J6</f>
        <v>154</v>
      </c>
      <c r="F6" s="71"/>
      <c r="G6" s="46">
        <f t="shared" si="0"/>
        <v>154</v>
      </c>
      <c r="H6" s="78">
        <v>0</v>
      </c>
      <c r="I6" s="76">
        <v>0</v>
      </c>
      <c r="J6" s="46">
        <f t="shared" si="1"/>
        <v>153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>
        <v>50</v>
      </c>
      <c r="P6" s="104">
        <f t="shared" ref="P6:P80" si="3">SUM(M6-O6)</f>
        <v>50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7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22</v>
      </c>
      <c r="K11" s="72">
        <v>3</v>
      </c>
      <c r="L11" s="15">
        <v>50</v>
      </c>
      <c r="M11" s="65">
        <f t="shared" si="2"/>
        <v>150</v>
      </c>
      <c r="N11" s="17" t="s">
        <v>16</v>
      </c>
      <c r="O11" s="18"/>
      <c r="P11" s="104">
        <f t="shared" si="3"/>
        <v>150</v>
      </c>
      <c r="Q11" s="90">
        <v>16.940000000000001</v>
      </c>
      <c r="R11" s="43">
        <f t="shared" si="4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+'2'!J22</f>
        <v>81</v>
      </c>
      <c r="F22" s="71"/>
      <c r="G22" s="46">
        <f t="shared" si="0"/>
        <v>81</v>
      </c>
      <c r="H22" s="78">
        <v>0</v>
      </c>
      <c r="I22" s="76">
        <v>0</v>
      </c>
      <c r="J22" s="46">
        <f t="shared" si="1"/>
        <v>75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04">
        <f>SUM(M22-O22)</f>
        <v>300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27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+'2'!J28</f>
        <v>28</v>
      </c>
      <c r="F28" s="71"/>
      <c r="G28" s="46">
        <f t="shared" si="5"/>
        <v>28</v>
      </c>
      <c r="H28" s="78">
        <v>0</v>
      </c>
      <c r="I28" s="76">
        <v>0</v>
      </c>
      <c r="J28" s="46">
        <f t="shared" si="6"/>
        <v>27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>
        <v>50</v>
      </c>
      <c r="P28" s="104">
        <f t="shared" si="3"/>
        <v>50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+'2'!J31</f>
        <v>85</v>
      </c>
      <c r="F31" s="71"/>
      <c r="G31" s="46">
        <f t="shared" si="5"/>
        <v>85</v>
      </c>
      <c r="H31" s="78">
        <v>0</v>
      </c>
      <c r="I31" s="76">
        <v>0</v>
      </c>
      <c r="J31" s="46">
        <f t="shared" si="6"/>
        <v>74</v>
      </c>
      <c r="K31" s="72">
        <v>11</v>
      </c>
      <c r="L31" s="15">
        <v>100</v>
      </c>
      <c r="M31" s="65">
        <f t="shared" si="2"/>
        <v>1100</v>
      </c>
      <c r="N31" s="17" t="s">
        <v>16</v>
      </c>
      <c r="O31" s="18">
        <v>550</v>
      </c>
      <c r="P31" s="104">
        <f t="shared" si="3"/>
        <v>550</v>
      </c>
      <c r="Q31" s="90">
        <v>38.46</v>
      </c>
      <c r="R31" s="43">
        <f t="shared" si="4"/>
        <v>423.06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+'2'!J33</f>
        <v>16</v>
      </c>
      <c r="F33" s="71"/>
      <c r="G33" s="46">
        <f t="shared" si="5"/>
        <v>16</v>
      </c>
      <c r="H33" s="78">
        <v>0</v>
      </c>
      <c r="I33" s="76">
        <v>0</v>
      </c>
      <c r="J33" s="46">
        <f t="shared" si="6"/>
        <v>16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+'2'!J39</f>
        <v>20</v>
      </c>
      <c r="F39" s="71"/>
      <c r="G39" s="46">
        <f t="shared" si="5"/>
        <v>20</v>
      </c>
      <c r="H39" s="78">
        <v>0</v>
      </c>
      <c r="I39" s="76">
        <v>0</v>
      </c>
      <c r="J39" s="46">
        <f t="shared" si="6"/>
        <v>20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+'2'!J40</f>
        <v>23</v>
      </c>
      <c r="F40" s="71"/>
      <c r="G40" s="46">
        <f t="shared" si="5"/>
        <v>23</v>
      </c>
      <c r="H40" s="78">
        <v>0</v>
      </c>
      <c r="I40" s="76">
        <v>0</v>
      </c>
      <c r="J40" s="46">
        <f t="shared" si="6"/>
        <v>23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+'2'!J55</f>
        <v>14</v>
      </c>
      <c r="F55" s="71"/>
      <c r="G55" s="46">
        <f t="shared" si="5"/>
        <v>14</v>
      </c>
      <c r="H55" s="78">
        <v>0</v>
      </c>
      <c r="I55" s="76">
        <v>0</v>
      </c>
      <c r="J55" s="46">
        <f t="shared" si="6"/>
        <v>13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4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+'2'!J57</f>
        <v>10</v>
      </c>
      <c r="F57" s="71"/>
      <c r="G57" s="46">
        <f t="shared" si="5"/>
        <v>10</v>
      </c>
      <c r="H57" s="78">
        <v>0</v>
      </c>
      <c r="I57" s="76">
        <v>0</v>
      </c>
      <c r="J57" s="46">
        <f t="shared" si="6"/>
        <v>9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35</v>
      </c>
      <c r="P57" s="104">
        <f t="shared" si="3"/>
        <v>85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8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4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2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12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+'2'!J79</f>
        <v>17</v>
      </c>
      <c r="F79" s="71"/>
      <c r="G79" s="46">
        <f t="shared" si="5"/>
        <v>17</v>
      </c>
      <c r="H79" s="78">
        <v>0</v>
      </c>
      <c r="I79" s="76">
        <v>0</v>
      </c>
      <c r="J79" s="46">
        <f t="shared" si="6"/>
        <v>17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+'2'!J99</f>
        <v>9</v>
      </c>
      <c r="F99" s="71"/>
      <c r="G99" s="46">
        <f t="shared" si="23"/>
        <v>9</v>
      </c>
      <c r="H99" s="78">
        <v>0</v>
      </c>
      <c r="I99" s="76">
        <v>0</v>
      </c>
      <c r="J99" s="46">
        <f t="shared" si="24"/>
        <v>7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4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+'2'!J115</f>
        <v>31</v>
      </c>
      <c r="F115" s="71"/>
      <c r="G115" s="46">
        <f t="shared" si="23"/>
        <v>31</v>
      </c>
      <c r="H115" s="78">
        <v>0</v>
      </c>
      <c r="I115" s="76">
        <v>0</v>
      </c>
      <c r="J115" s="46">
        <f t="shared" si="24"/>
        <v>30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+'2'!J117</f>
        <v>5</v>
      </c>
      <c r="F117" s="71"/>
      <c r="G117" s="46">
        <f t="shared" si="23"/>
        <v>5</v>
      </c>
      <c r="H117" s="78">
        <v>0</v>
      </c>
      <c r="I117" s="76">
        <v>0</v>
      </c>
      <c r="J117" s="46">
        <f t="shared" si="24"/>
        <v>4</v>
      </c>
      <c r="K117" s="72">
        <v>1</v>
      </c>
      <c r="L117" s="22">
        <v>55</v>
      </c>
      <c r="M117" s="65">
        <f t="shared" si="7"/>
        <v>55</v>
      </c>
      <c r="N117" s="17" t="s">
        <v>16</v>
      </c>
      <c r="O117" s="18"/>
      <c r="P117" s="104">
        <f t="shared" si="8"/>
        <v>55</v>
      </c>
      <c r="Q117" s="90">
        <v>11.91</v>
      </c>
      <c r="R117" s="43">
        <f t="shared" si="9"/>
        <v>11.91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15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+'2'!J175</f>
        <v>13</v>
      </c>
      <c r="F175" s="71"/>
      <c r="G175" s="46">
        <f t="shared" si="30"/>
        <v>13</v>
      </c>
      <c r="H175" s="78">
        <v>0</v>
      </c>
      <c r="I175" s="76">
        <v>0</v>
      </c>
      <c r="J175" s="46">
        <f t="shared" si="31"/>
        <v>11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+'2'!J180</f>
        <v>17</v>
      </c>
      <c r="F180" s="71"/>
      <c r="G180" s="46">
        <f t="shared" si="30"/>
        <v>17</v>
      </c>
      <c r="H180" s="78">
        <v>0</v>
      </c>
      <c r="I180" s="76">
        <v>0</v>
      </c>
      <c r="J180" s="46">
        <f t="shared" si="31"/>
        <v>17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+'2'!J185</f>
        <v>41</v>
      </c>
      <c r="F185" s="71"/>
      <c r="G185" s="46">
        <f t="shared" si="30"/>
        <v>41</v>
      </c>
      <c r="H185" s="78">
        <v>0</v>
      </c>
      <c r="I185" s="76">
        <v>0</v>
      </c>
      <c r="J185" s="46">
        <f t="shared" si="31"/>
        <v>39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4">
        <f t="shared" si="35"/>
        <v>160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20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+'2'!J196</f>
        <v>17</v>
      </c>
      <c r="F196" s="71"/>
      <c r="G196" s="46">
        <f t="shared" si="30"/>
        <v>17</v>
      </c>
      <c r="H196" s="78">
        <v>0</v>
      </c>
      <c r="I196" s="76">
        <v>0</v>
      </c>
      <c r="J196" s="46">
        <f t="shared" si="31"/>
        <v>17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+'2'!J198</f>
        <v>4</v>
      </c>
      <c r="F198" s="71"/>
      <c r="G198" s="46">
        <f t="shared" si="30"/>
        <v>4</v>
      </c>
      <c r="H198" s="78">
        <v>0</v>
      </c>
      <c r="I198" s="76">
        <v>0</v>
      </c>
      <c r="J198" s="46">
        <f t="shared" si="31"/>
        <v>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+'2'!J239</f>
        <v>41</v>
      </c>
      <c r="F239" s="71"/>
      <c r="G239" s="46">
        <f t="shared" si="42"/>
        <v>41</v>
      </c>
      <c r="H239" s="78">
        <v>0</v>
      </c>
      <c r="I239" s="76">
        <v>0</v>
      </c>
      <c r="J239" s="46">
        <f t="shared" si="43"/>
        <v>41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1195.21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3580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330</v>
      </c>
      <c r="O264" s="2">
        <v>150</v>
      </c>
      <c r="P264" s="2">
        <v>100</v>
      </c>
      <c r="Q264" s="88">
        <v>80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1090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2160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2160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46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+'3'!J6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146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100</v>
      </c>
      <c r="P6" s="104">
        <f t="shared" ref="P6:P80" si="3">SUM(M6-O6)</f>
        <v>600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5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04">
        <f t="shared" si="3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+'3'!J21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+'3'!J22</f>
        <v>75</v>
      </c>
      <c r="F22" s="71"/>
      <c r="G22" s="46">
        <f t="shared" si="0"/>
        <v>75</v>
      </c>
      <c r="H22" s="78">
        <v>0</v>
      </c>
      <c r="I22" s="76">
        <v>0</v>
      </c>
      <c r="J22" s="46">
        <f t="shared" si="1"/>
        <v>66</v>
      </c>
      <c r="K22" s="72">
        <v>9</v>
      </c>
      <c r="L22" s="20">
        <v>100</v>
      </c>
      <c r="M22" s="65">
        <f t="shared" si="2"/>
        <v>900</v>
      </c>
      <c r="N22" s="17" t="s">
        <v>16</v>
      </c>
      <c r="O22" s="18">
        <v>200</v>
      </c>
      <c r="P22" s="104">
        <f t="shared" si="3"/>
        <v>700</v>
      </c>
      <c r="Q22" s="90">
        <v>26.6</v>
      </c>
      <c r="R22" s="43">
        <f t="shared" si="4"/>
        <v>239.4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+'3'!J24</f>
        <v>27</v>
      </c>
      <c r="F24" s="71"/>
      <c r="G24" s="46">
        <f t="shared" si="0"/>
        <v>27</v>
      </c>
      <c r="H24" s="78">
        <v>0</v>
      </c>
      <c r="I24" s="76">
        <v>0</v>
      </c>
      <c r="J24" s="46">
        <f t="shared" si="1"/>
        <v>22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200</v>
      </c>
      <c r="P24" s="104">
        <f t="shared" si="3"/>
        <v>300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24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>
        <v>150</v>
      </c>
      <c r="P28" s="104">
        <f>SUM(M28-O28)</f>
        <v>150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66</v>
      </c>
      <c r="K31" s="72">
        <v>8</v>
      </c>
      <c r="L31" s="15">
        <v>100</v>
      </c>
      <c r="M31" s="65">
        <f t="shared" si="2"/>
        <v>800</v>
      </c>
      <c r="N31" s="17" t="s">
        <v>16</v>
      </c>
      <c r="O31" s="18">
        <v>350</v>
      </c>
      <c r="P31" s="104">
        <f t="shared" si="3"/>
        <v>450</v>
      </c>
      <c r="Q31" s="90">
        <v>38.46</v>
      </c>
      <c r="R31" s="43">
        <f t="shared" si="4"/>
        <v>307.68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8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+'3'!J33</f>
        <v>16</v>
      </c>
      <c r="F33" s="71"/>
      <c r="G33" s="46">
        <f t="shared" si="5"/>
        <v>16</v>
      </c>
      <c r="H33" s="78">
        <v>0</v>
      </c>
      <c r="I33" s="76">
        <v>0</v>
      </c>
      <c r="J33" s="46">
        <f t="shared" si="6"/>
        <v>16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6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/>
      <c r="P35" s="104">
        <f t="shared" si="3"/>
        <v>260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+'3'!J39</f>
        <v>20</v>
      </c>
      <c r="F39" s="71"/>
      <c r="G39" s="46">
        <f t="shared" si="5"/>
        <v>20</v>
      </c>
      <c r="H39" s="78">
        <v>0</v>
      </c>
      <c r="I39" s="76">
        <v>0</v>
      </c>
      <c r="J39" s="46">
        <f t="shared" si="6"/>
        <v>17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/>
      <c r="P39" s="104">
        <f>SUM(M39-O39)</f>
        <v>150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+'3'!J40</f>
        <v>23</v>
      </c>
      <c r="F40" s="71"/>
      <c r="G40" s="46">
        <f t="shared" si="5"/>
        <v>23</v>
      </c>
      <c r="H40" s="78">
        <v>0</v>
      </c>
      <c r="I40" s="76">
        <v>0</v>
      </c>
      <c r="J40" s="46">
        <f t="shared" si="6"/>
        <v>23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9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+'3'!J59</f>
        <v>8</v>
      </c>
      <c r="F59" s="71"/>
      <c r="G59" s="46">
        <f t="shared" si="5"/>
        <v>8</v>
      </c>
      <c r="H59" s="78">
        <v>0</v>
      </c>
      <c r="I59" s="76">
        <v>0</v>
      </c>
      <c r="J59" s="46">
        <f t="shared" si="6"/>
        <v>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+'3'!J62</f>
        <v>22</v>
      </c>
      <c r="F62" s="71"/>
      <c r="G62" s="46">
        <f t="shared" si="5"/>
        <v>22</v>
      </c>
      <c r="H62" s="78">
        <v>1</v>
      </c>
      <c r="I62" s="76">
        <v>0</v>
      </c>
      <c r="J62" s="46">
        <f t="shared" si="6"/>
        <v>21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8</v>
      </c>
      <c r="K77" s="72">
        <v>4</v>
      </c>
      <c r="L77" s="21">
        <v>50</v>
      </c>
      <c r="M77" s="65">
        <f t="shared" si="2"/>
        <v>200</v>
      </c>
      <c r="N77" s="17" t="s">
        <v>16</v>
      </c>
      <c r="O77" s="18"/>
      <c r="P77" s="104">
        <f t="shared" si="3"/>
        <v>200</v>
      </c>
      <c r="Q77" s="90">
        <v>17.329999999999998</v>
      </c>
      <c r="R77" s="43">
        <f t="shared" si="4"/>
        <v>69.319999999999993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+'3'!J79</f>
        <v>17</v>
      </c>
      <c r="F79" s="71"/>
      <c r="G79" s="46">
        <f t="shared" si="5"/>
        <v>17</v>
      </c>
      <c r="H79" s="78">
        <v>0</v>
      </c>
      <c r="I79" s="76">
        <v>0</v>
      </c>
      <c r="J79" s="46">
        <f t="shared" si="6"/>
        <v>15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4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+'3'!J86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+'3'!J87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+'3'!J88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+'3'!J89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+'3'!J99</f>
        <v>7</v>
      </c>
      <c r="F99" s="71"/>
      <c r="G99" s="46">
        <f t="shared" si="23"/>
        <v>7</v>
      </c>
      <c r="H99" s="78">
        <v>0</v>
      </c>
      <c r="I99" s="76">
        <v>0</v>
      </c>
      <c r="J99" s="46">
        <f t="shared" si="24"/>
        <v>6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+'3'!J102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+'3'!J104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+'3'!J115</f>
        <v>30</v>
      </c>
      <c r="F115" s="71"/>
      <c r="G115" s="46">
        <f t="shared" si="23"/>
        <v>30</v>
      </c>
      <c r="H115" s="78">
        <v>0</v>
      </c>
      <c r="I115" s="76">
        <v>0</v>
      </c>
      <c r="J115" s="46">
        <f t="shared" si="24"/>
        <v>30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+'3'!J133</f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13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+'3'!J137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+'3'!J173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3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+'3'!J175</f>
        <v>11</v>
      </c>
      <c r="F175" s="71"/>
      <c r="G175" s="46">
        <f t="shared" si="30"/>
        <v>11</v>
      </c>
      <c r="H175" s="78">
        <v>0</v>
      </c>
      <c r="I175" s="76">
        <v>0</v>
      </c>
      <c r="J175" s="46">
        <f t="shared" si="31"/>
        <v>10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+'3'!J180</f>
        <v>17</v>
      </c>
      <c r="F180" s="71"/>
      <c r="G180" s="46">
        <f t="shared" si="30"/>
        <v>17</v>
      </c>
      <c r="H180" s="78">
        <v>0</v>
      </c>
      <c r="I180" s="76">
        <v>0</v>
      </c>
      <c r="J180" s="46">
        <f t="shared" si="31"/>
        <v>17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+'3'!J185</f>
        <v>39</v>
      </c>
      <c r="F185" s="71"/>
      <c r="G185" s="46">
        <f t="shared" si="30"/>
        <v>39</v>
      </c>
      <c r="H185" s="78">
        <v>0</v>
      </c>
      <c r="I185" s="76">
        <v>0</v>
      </c>
      <c r="J185" s="46">
        <f t="shared" si="31"/>
        <v>39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+'3'!J187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20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20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7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+'3'!J196</f>
        <v>17</v>
      </c>
      <c r="F196" s="71"/>
      <c r="G196" s="46">
        <f t="shared" si="30"/>
        <v>17</v>
      </c>
      <c r="H196" s="78">
        <v>0</v>
      </c>
      <c r="I196" s="76">
        <v>0</v>
      </c>
      <c r="J196" s="46">
        <f t="shared" si="31"/>
        <v>17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+'3'!J198</f>
        <v>4</v>
      </c>
      <c r="F198" s="71">
        <v>30</v>
      </c>
      <c r="G198" s="46">
        <f t="shared" si="30"/>
        <v>34</v>
      </c>
      <c r="H198" s="78">
        <v>0</v>
      </c>
      <c r="I198" s="76">
        <v>0</v>
      </c>
      <c r="J198" s="46">
        <f t="shared" si="31"/>
        <v>34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+'3'!J239</f>
        <v>41</v>
      </c>
      <c r="F239" s="71"/>
      <c r="G239" s="46">
        <f t="shared" si="42"/>
        <v>41</v>
      </c>
      <c r="H239" s="78">
        <v>0</v>
      </c>
      <c r="I239" s="76">
        <v>0</v>
      </c>
      <c r="J239" s="46">
        <f t="shared" si="43"/>
        <v>41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1497.7799999999997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4260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695</v>
      </c>
      <c r="O264" s="2">
        <v>100</v>
      </c>
      <c r="P264" s="2">
        <v>100</v>
      </c>
      <c r="Q264" s="88">
        <v>130</v>
      </c>
      <c r="R264" s="2">
        <v>365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1000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2565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2565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Y346"/>
  <sheetViews>
    <sheetView zoomScale="70" zoomScaleNormal="70" workbookViewId="0">
      <pane xSplit="10" ySplit="4" topLeftCell="K233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+'4'!J5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44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+'4'!J6</f>
        <v>146</v>
      </c>
      <c r="F6" s="71"/>
      <c r="G6" s="46">
        <f t="shared" si="0"/>
        <v>146</v>
      </c>
      <c r="H6" s="78">
        <v>0</v>
      </c>
      <c r="I6" s="76">
        <v>0</v>
      </c>
      <c r="J6" s="46">
        <f t="shared" si="1"/>
        <v>141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+'4'!J7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4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4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+'4'!J11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18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50</v>
      </c>
      <c r="P11" s="104">
        <f t="shared" si="3"/>
        <v>150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+'4'!J21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5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+'4'!J22</f>
        <v>66</v>
      </c>
      <c r="F22" s="71"/>
      <c r="G22" s="46">
        <f t="shared" si="0"/>
        <v>66</v>
      </c>
      <c r="H22" s="78">
        <v>0</v>
      </c>
      <c r="I22" s="76">
        <v>0</v>
      </c>
      <c r="J22" s="46">
        <f t="shared" si="1"/>
        <v>55</v>
      </c>
      <c r="K22" s="72">
        <v>11</v>
      </c>
      <c r="L22" s="20">
        <v>100</v>
      </c>
      <c r="M22" s="65">
        <f t="shared" si="2"/>
        <v>1100</v>
      </c>
      <c r="N22" s="17" t="s">
        <v>16</v>
      </c>
      <c r="O22" s="18">
        <v>350</v>
      </c>
      <c r="P22" s="104">
        <f t="shared" si="3"/>
        <v>750</v>
      </c>
      <c r="Q22" s="90">
        <v>26.6</v>
      </c>
      <c r="R22" s="43">
        <f t="shared" si="4"/>
        <v>292.60000000000002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+'4'!J24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22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+'4'!J28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21</v>
      </c>
      <c r="K28" s="72">
        <v>3</v>
      </c>
      <c r="L28" s="15">
        <v>100</v>
      </c>
      <c r="M28" s="65">
        <f t="shared" si="2"/>
        <v>300</v>
      </c>
      <c r="N28" s="17" t="s">
        <v>16</v>
      </c>
      <c r="O28" s="18"/>
      <c r="P28" s="104">
        <f t="shared" si="3"/>
        <v>300</v>
      </c>
      <c r="Q28" s="90">
        <v>31.97</v>
      </c>
      <c r="R28" s="43">
        <f t="shared" si="4"/>
        <v>95.91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+'4'!J31</f>
        <v>66</v>
      </c>
      <c r="F31" s="71"/>
      <c r="G31" s="46">
        <f t="shared" si="5"/>
        <v>66</v>
      </c>
      <c r="H31" s="78">
        <v>0</v>
      </c>
      <c r="I31" s="76">
        <v>0</v>
      </c>
      <c r="J31" s="46">
        <f t="shared" si="6"/>
        <v>53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>
        <v>350</v>
      </c>
      <c r="P31" s="104">
        <f t="shared" si="3"/>
        <v>950</v>
      </c>
      <c r="Q31" s="90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+'4'!J32</f>
        <v>8</v>
      </c>
      <c r="F32" s="71"/>
      <c r="G32" s="46">
        <f t="shared" si="5"/>
        <v>8</v>
      </c>
      <c r="H32" s="78">
        <v>0</v>
      </c>
      <c r="I32" s="76">
        <v>0</v>
      </c>
      <c r="J32" s="46">
        <f t="shared" si="6"/>
        <v>6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+'4'!J33</f>
        <v>16</v>
      </c>
      <c r="F33" s="71"/>
      <c r="G33" s="46">
        <f t="shared" si="5"/>
        <v>16</v>
      </c>
      <c r="H33" s="78">
        <v>0</v>
      </c>
      <c r="I33" s="76">
        <v>0</v>
      </c>
      <c r="J33" s="46">
        <f t="shared" si="6"/>
        <v>16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+'4'!J35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+'4'!J39</f>
        <v>17</v>
      </c>
      <c r="F39" s="71"/>
      <c r="G39" s="46">
        <f t="shared" si="5"/>
        <v>17</v>
      </c>
      <c r="H39" s="78">
        <v>0</v>
      </c>
      <c r="I39" s="76">
        <v>0</v>
      </c>
      <c r="J39" s="46">
        <f t="shared" si="6"/>
        <v>15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+'4'!J40</f>
        <v>23</v>
      </c>
      <c r="F40" s="71"/>
      <c r="G40" s="46">
        <f t="shared" si="5"/>
        <v>23</v>
      </c>
      <c r="H40" s="78">
        <v>0</v>
      </c>
      <c r="I40" s="76">
        <v>0</v>
      </c>
      <c r="J40" s="46">
        <f t="shared" si="6"/>
        <v>22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+'4'!J41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13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+'4'!J47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+'4'!J49</f>
        <v>9</v>
      </c>
      <c r="F49" s="71"/>
      <c r="G49" s="46">
        <f t="shared" si="5"/>
        <v>9</v>
      </c>
      <c r="H49" s="78">
        <v>0</v>
      </c>
      <c r="I49" s="76">
        <v>0</v>
      </c>
      <c r="J49" s="46">
        <f t="shared" si="6"/>
        <v>8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+'4'!J50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+'4'!J53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18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+'4'!J55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12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>
        <v>35</v>
      </c>
      <c r="P55" s="104">
        <f>SUM(M55-O55)</f>
        <v>85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+'4'!J56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+'4'!J57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9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+'4'!J58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+'4'!J59</f>
        <v>8</v>
      </c>
      <c r="F59" s="71"/>
      <c r="G59" s="46">
        <f t="shared" si="5"/>
        <v>8</v>
      </c>
      <c r="H59" s="78">
        <v>0</v>
      </c>
      <c r="I59" s="76">
        <v>0</v>
      </c>
      <c r="J59" s="46">
        <f t="shared" si="6"/>
        <v>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+'4'!J61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+'4'!J62</f>
        <v>21</v>
      </c>
      <c r="F62" s="71"/>
      <c r="G62" s="46">
        <f t="shared" si="5"/>
        <v>21</v>
      </c>
      <c r="H62" s="78">
        <v>0</v>
      </c>
      <c r="I62" s="76">
        <v>0</v>
      </c>
      <c r="J62" s="46">
        <f t="shared" si="6"/>
        <v>20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+'4'!J65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+'4'!J66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+'4'!J72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/>
      <c r="P72" s="10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+'4'!J74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+'4'!J75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+'4'!J77</f>
        <v>8</v>
      </c>
      <c r="F77" s="71"/>
      <c r="G77" s="46">
        <f t="shared" si="5"/>
        <v>8</v>
      </c>
      <c r="H77" s="78">
        <v>0</v>
      </c>
      <c r="I77" s="76">
        <v>0</v>
      </c>
      <c r="J77" s="46">
        <f t="shared" si="6"/>
        <v>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+'4'!J79</f>
        <v>15</v>
      </c>
      <c r="F79" s="71"/>
      <c r="G79" s="46">
        <f t="shared" si="5"/>
        <v>15</v>
      </c>
      <c r="H79" s="78">
        <v>0</v>
      </c>
      <c r="I79" s="76">
        <v>0</v>
      </c>
      <c r="J79" s="46">
        <f t="shared" si="6"/>
        <v>15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+'4'!J83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+'4'!J84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+'4'!J85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+'4'!J86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+'4'!J87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+'4'!J88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+'4'!J89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+'4'!J93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+'4'!J94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+'4'!J95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+'4'!J99</f>
        <v>6</v>
      </c>
      <c r="F99" s="71"/>
      <c r="G99" s="46">
        <f t="shared" si="23"/>
        <v>6</v>
      </c>
      <c r="H99" s="78">
        <v>0</v>
      </c>
      <c r="I99" s="76">
        <v>0</v>
      </c>
      <c r="J99" s="46">
        <f t="shared" si="24"/>
        <v>4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4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+'4'!J102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+'4'!J104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+'4'!J107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+'4'!J109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+'4'!J110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+'4'!J111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+'4'!J112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+'4'!J115</f>
        <v>30</v>
      </c>
      <c r="F115" s="71"/>
      <c r="G115" s="46">
        <f t="shared" si="23"/>
        <v>30</v>
      </c>
      <c r="H115" s="78">
        <v>0</v>
      </c>
      <c r="I115" s="76">
        <v>0</v>
      </c>
      <c r="J115" s="46">
        <f t="shared" si="24"/>
        <v>29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+'4'!J126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+'4'!J128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+'4'!J131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+'4'!J133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+'4'!J137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+'4'!J138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+'4'!J153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+'4'!J166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+'4'!J167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+'4'!J169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+'4'!J171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+'4'!J173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+'4'!J175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10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+'4'!J180</f>
        <v>17</v>
      </c>
      <c r="F180" s="71"/>
      <c r="G180" s="46">
        <f t="shared" si="30"/>
        <v>17</v>
      </c>
      <c r="H180" s="78">
        <v>0</v>
      </c>
      <c r="I180" s="76">
        <v>0</v>
      </c>
      <c r="J180" s="46">
        <f t="shared" si="31"/>
        <v>17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+'4'!J185</f>
        <v>39</v>
      </c>
      <c r="F185" s="71"/>
      <c r="G185" s="46">
        <f t="shared" si="30"/>
        <v>39</v>
      </c>
      <c r="H185" s="78">
        <v>0</v>
      </c>
      <c r="I185" s="76">
        <v>0</v>
      </c>
      <c r="J185" s="46">
        <f t="shared" si="31"/>
        <v>38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+'4'!J187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+'4'!J193</f>
        <v>20</v>
      </c>
      <c r="F193" s="71"/>
      <c r="G193" s="46">
        <f t="shared" si="30"/>
        <v>20</v>
      </c>
      <c r="H193" s="78">
        <v>0</v>
      </c>
      <c r="I193" s="76">
        <v>0</v>
      </c>
      <c r="J193" s="46">
        <f t="shared" si="31"/>
        <v>19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+'4'!J194</f>
        <v>20</v>
      </c>
      <c r="F194" s="71"/>
      <c r="G194" s="46">
        <f t="shared" si="30"/>
        <v>20</v>
      </c>
      <c r="H194" s="78">
        <v>0</v>
      </c>
      <c r="I194" s="76">
        <v>0</v>
      </c>
      <c r="J194" s="46">
        <f t="shared" si="31"/>
        <v>12</v>
      </c>
      <c r="K194" s="72">
        <v>8</v>
      </c>
      <c r="L194" s="20">
        <v>120</v>
      </c>
      <c r="M194" s="65">
        <f t="shared" si="34"/>
        <v>960</v>
      </c>
      <c r="N194" s="17" t="s">
        <v>16</v>
      </c>
      <c r="O194" s="18"/>
      <c r="P194" s="104">
        <f t="shared" si="35"/>
        <v>960</v>
      </c>
      <c r="Q194" s="90">
        <v>73</v>
      </c>
      <c r="R194" s="43">
        <f t="shared" si="36"/>
        <v>584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+'4'!J195</f>
        <v>7</v>
      </c>
      <c r="F195" s="71"/>
      <c r="G195" s="46">
        <f t="shared" si="30"/>
        <v>7</v>
      </c>
      <c r="H195" s="78">
        <v>0</v>
      </c>
      <c r="I195" s="76">
        <v>0</v>
      </c>
      <c r="J195" s="46">
        <f t="shared" si="31"/>
        <v>6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+'4'!J196</f>
        <v>17</v>
      </c>
      <c r="F196" s="71"/>
      <c r="G196" s="46">
        <f t="shared" si="30"/>
        <v>17</v>
      </c>
      <c r="H196" s="78">
        <v>0</v>
      </c>
      <c r="I196" s="76">
        <v>0</v>
      </c>
      <c r="J196" s="46">
        <f t="shared" si="31"/>
        <v>16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+'4'!J198</f>
        <v>34</v>
      </c>
      <c r="F198" s="71"/>
      <c r="G198" s="46">
        <f t="shared" si="30"/>
        <v>34</v>
      </c>
      <c r="H198" s="78">
        <v>0</v>
      </c>
      <c r="I198" s="76">
        <v>0</v>
      </c>
      <c r="J198" s="46">
        <f t="shared" si="31"/>
        <v>34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+'4'!J217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+'4'!J227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+'4'!J229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+'4'!J234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+'4'!J239</f>
        <v>41</v>
      </c>
      <c r="F239" s="71"/>
      <c r="G239" s="46">
        <f t="shared" si="42"/>
        <v>41</v>
      </c>
      <c r="H239" s="78">
        <v>0</v>
      </c>
      <c r="I239" s="76">
        <v>0</v>
      </c>
      <c r="J239" s="46">
        <f t="shared" si="43"/>
        <v>41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5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5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5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5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2302.02</v>
      </c>
      <c r="S260" s="75"/>
    </row>
    <row r="261" spans="1:25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5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6015</v>
      </c>
    </row>
    <row r="263" spans="1:25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5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2230</v>
      </c>
      <c r="O264" s="2">
        <v>50</v>
      </c>
      <c r="P264" s="2">
        <v>390</v>
      </c>
      <c r="Q264" s="88">
        <v>50</v>
      </c>
      <c r="R264" s="2">
        <v>320</v>
      </c>
      <c r="S264" s="2">
        <v>200</v>
      </c>
      <c r="T264" s="2">
        <v>130</v>
      </c>
      <c r="U264" s="2">
        <v>250</v>
      </c>
      <c r="V264" s="2">
        <v>100</v>
      </c>
      <c r="W264" s="2">
        <v>220</v>
      </c>
      <c r="X264" s="2">
        <v>400</v>
      </c>
      <c r="Y264" s="2">
        <v>120</v>
      </c>
    </row>
    <row r="265" spans="1:25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5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5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820</v>
      </c>
    </row>
    <row r="268" spans="1:25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2965</v>
      </c>
    </row>
    <row r="269" spans="1:25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2965</v>
      </c>
    </row>
    <row r="270" spans="1:25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5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5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+'5'!J5</f>
        <v>44</v>
      </c>
      <c r="F5" s="71"/>
      <c r="G5" s="46">
        <f t="shared" ref="G5:G26" si="0">E5+F5</f>
        <v>44</v>
      </c>
      <c r="H5" s="78">
        <v>0</v>
      </c>
      <c r="I5" s="76">
        <v>0</v>
      </c>
      <c r="J5" s="46">
        <f t="shared" ref="J5:J26" si="1">+G5-H5-K5-I5</f>
        <v>37</v>
      </c>
      <c r="K5" s="72">
        <v>7</v>
      </c>
      <c r="L5" s="15">
        <v>50</v>
      </c>
      <c r="M5" s="65">
        <f>+L5*K5</f>
        <v>350</v>
      </c>
      <c r="N5" s="17" t="s">
        <v>16</v>
      </c>
      <c r="O5" s="18"/>
      <c r="P5" s="104">
        <f>SUM(M5-O5)</f>
        <v>350</v>
      </c>
      <c r="Q5" s="90">
        <v>22.48</v>
      </c>
      <c r="R5" s="43">
        <f>+K5*Q5</f>
        <v>157.36000000000001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+'5'!J6</f>
        <v>141</v>
      </c>
      <c r="F6" s="71"/>
      <c r="G6" s="46">
        <f t="shared" si="0"/>
        <v>141</v>
      </c>
      <c r="H6" s="78">
        <v>0</v>
      </c>
      <c r="I6" s="76">
        <v>0</v>
      </c>
      <c r="J6" s="46">
        <f t="shared" si="1"/>
        <v>138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+'5'!J7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+'5'!J11</f>
        <v>18</v>
      </c>
      <c r="F11" s="71"/>
      <c r="G11" s="46">
        <f t="shared" si="0"/>
        <v>18</v>
      </c>
      <c r="H11" s="78">
        <v>0</v>
      </c>
      <c r="I11" s="76">
        <v>0</v>
      </c>
      <c r="J11" s="46">
        <f t="shared" si="1"/>
        <v>17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+'5'!J21</f>
        <v>5</v>
      </c>
      <c r="F21" s="71"/>
      <c r="G21" s="46">
        <f t="shared" si="0"/>
        <v>5</v>
      </c>
      <c r="H21" s="78">
        <v>0</v>
      </c>
      <c r="I21" s="76">
        <v>0</v>
      </c>
      <c r="J21" s="46">
        <f t="shared" si="1"/>
        <v>1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04">
        <f t="shared" si="3"/>
        <v>340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+'5'!J22</f>
        <v>55</v>
      </c>
      <c r="F22" s="71"/>
      <c r="G22" s="46">
        <f t="shared" si="0"/>
        <v>55</v>
      </c>
      <c r="H22" s="78">
        <v>0</v>
      </c>
      <c r="I22" s="76">
        <v>0</v>
      </c>
      <c r="J22" s="46">
        <f t="shared" si="1"/>
        <v>54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+'5'!J24</f>
        <v>22</v>
      </c>
      <c r="F24" s="71"/>
      <c r="G24" s="46">
        <f t="shared" si="0"/>
        <v>22</v>
      </c>
      <c r="H24" s="78">
        <v>0</v>
      </c>
      <c r="I24" s="76">
        <v>0</v>
      </c>
      <c r="J24" s="46">
        <f t="shared" si="1"/>
        <v>21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+'5'!J28</f>
        <v>21</v>
      </c>
      <c r="F28" s="71"/>
      <c r="G28" s="46">
        <f t="shared" si="5"/>
        <v>21</v>
      </c>
      <c r="H28" s="78">
        <v>0</v>
      </c>
      <c r="I28" s="76">
        <v>0</v>
      </c>
      <c r="J28" s="46">
        <f t="shared" si="6"/>
        <v>21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+'5'!J31</f>
        <v>53</v>
      </c>
      <c r="F31" s="71"/>
      <c r="G31" s="46">
        <f t="shared" si="5"/>
        <v>53</v>
      </c>
      <c r="H31" s="78">
        <v>0</v>
      </c>
      <c r="I31" s="76">
        <v>0</v>
      </c>
      <c r="J31" s="46">
        <f t="shared" si="6"/>
        <v>50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+'5'!J32</f>
        <v>6</v>
      </c>
      <c r="F32" s="71"/>
      <c r="G32" s="46">
        <f t="shared" si="5"/>
        <v>6</v>
      </c>
      <c r="H32" s="78">
        <v>0</v>
      </c>
      <c r="I32" s="76">
        <v>0</v>
      </c>
      <c r="J32" s="46">
        <f t="shared" si="6"/>
        <v>6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+'5'!J33</f>
        <v>16</v>
      </c>
      <c r="F33" s="71"/>
      <c r="G33" s="46">
        <f t="shared" si="5"/>
        <v>16</v>
      </c>
      <c r="H33" s="78">
        <v>0</v>
      </c>
      <c r="I33" s="76">
        <v>0</v>
      </c>
      <c r="J33" s="46">
        <f t="shared" si="6"/>
        <v>16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+'5'!J35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6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+'5'!J39</f>
        <v>15</v>
      </c>
      <c r="F39" s="71"/>
      <c r="G39" s="46">
        <f t="shared" si="5"/>
        <v>15</v>
      </c>
      <c r="H39" s="78">
        <v>0</v>
      </c>
      <c r="I39" s="76">
        <v>0</v>
      </c>
      <c r="J39" s="46">
        <f t="shared" si="6"/>
        <v>15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+'5'!J40</f>
        <v>22</v>
      </c>
      <c r="F40" s="71"/>
      <c r="G40" s="46">
        <f t="shared" si="5"/>
        <v>22</v>
      </c>
      <c r="H40" s="78">
        <v>0</v>
      </c>
      <c r="I40" s="76">
        <v>0</v>
      </c>
      <c r="J40" s="46">
        <f t="shared" si="6"/>
        <v>22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+'5'!J41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+'5'!J46</f>
        <v>13</v>
      </c>
      <c r="F46" s="71"/>
      <c r="G46" s="46">
        <f t="shared" si="5"/>
        <v>13</v>
      </c>
      <c r="H46" s="78">
        <v>0</v>
      </c>
      <c r="I46" s="76">
        <v>0</v>
      </c>
      <c r="J46" s="46">
        <f t="shared" si="6"/>
        <v>13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+'5'!J47</f>
        <v>8</v>
      </c>
      <c r="F47" s="71"/>
      <c r="G47" s="46">
        <f t="shared" si="5"/>
        <v>8</v>
      </c>
      <c r="H47" s="78">
        <v>0</v>
      </c>
      <c r="I47" s="76">
        <v>0</v>
      </c>
      <c r="J47" s="46">
        <f t="shared" si="6"/>
        <v>8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+'5'!J49</f>
        <v>8</v>
      </c>
      <c r="F49" s="71"/>
      <c r="G49" s="46">
        <f t="shared" si="5"/>
        <v>8</v>
      </c>
      <c r="H49" s="78">
        <v>0</v>
      </c>
      <c r="I49" s="76">
        <v>0</v>
      </c>
      <c r="J49" s="46">
        <f t="shared" si="6"/>
        <v>7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+'5'!J50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5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+'5'!J53</f>
        <v>18</v>
      </c>
      <c r="F53" s="71"/>
      <c r="G53" s="46">
        <f t="shared" si="5"/>
        <v>18</v>
      </c>
      <c r="H53" s="78">
        <v>0</v>
      </c>
      <c r="I53" s="76">
        <v>0</v>
      </c>
      <c r="J53" s="46">
        <f t="shared" si="6"/>
        <v>18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+'5'!J55</f>
        <v>12</v>
      </c>
      <c r="F55" s="71"/>
      <c r="G55" s="46">
        <f t="shared" si="5"/>
        <v>12</v>
      </c>
      <c r="H55" s="78">
        <v>0</v>
      </c>
      <c r="I55" s="76">
        <v>0</v>
      </c>
      <c r="J55" s="46">
        <f t="shared" si="6"/>
        <v>9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190</v>
      </c>
      <c r="P55" s="104">
        <f>SUM(M55-O55)</f>
        <v>170</v>
      </c>
      <c r="Q55" s="90">
        <v>29.34</v>
      </c>
      <c r="R55" s="43">
        <f>+K55*Q55</f>
        <v>88.02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+'5'!J57</f>
        <v>9</v>
      </c>
      <c r="F57" s="71"/>
      <c r="G57" s="46">
        <f t="shared" si="5"/>
        <v>9</v>
      </c>
      <c r="H57" s="78">
        <v>0</v>
      </c>
      <c r="I57" s="76">
        <v>0</v>
      </c>
      <c r="J57" s="46">
        <f t="shared" si="6"/>
        <v>6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105</v>
      </c>
      <c r="P57" s="104">
        <f>SUM(M57-O57)</f>
        <v>255</v>
      </c>
      <c r="Q57" s="90">
        <v>31.46</v>
      </c>
      <c r="R57" s="43">
        <f t="shared" si="4"/>
        <v>94.38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+'5'!J58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+'5'!J59</f>
        <v>8</v>
      </c>
      <c r="F59" s="71"/>
      <c r="G59" s="46">
        <f t="shared" si="5"/>
        <v>8</v>
      </c>
      <c r="H59" s="78">
        <v>0</v>
      </c>
      <c r="I59" s="76">
        <v>0</v>
      </c>
      <c r="J59" s="46">
        <f t="shared" si="6"/>
        <v>8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+'5'!J61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+'5'!J62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19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>SUM(M62-O62)</f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+'5'!J65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+'5'!J66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+'5'!J72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+'5'!J74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+'5'!J75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+'5'!J77</f>
        <v>6</v>
      </c>
      <c r="F77" s="71"/>
      <c r="G77" s="46">
        <f t="shared" si="5"/>
        <v>6</v>
      </c>
      <c r="H77" s="78">
        <v>0</v>
      </c>
      <c r="I77" s="76">
        <v>0</v>
      </c>
      <c r="J77" s="46">
        <f t="shared" si="6"/>
        <v>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+'5'!J79</f>
        <v>15</v>
      </c>
      <c r="F79" s="71"/>
      <c r="G79" s="46">
        <f t="shared" si="5"/>
        <v>15</v>
      </c>
      <c r="H79" s="78">
        <v>0</v>
      </c>
      <c r="I79" s="76">
        <v>0</v>
      </c>
      <c r="J79" s="46">
        <f t="shared" si="6"/>
        <v>14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+'5'!J83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+'5'!J84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7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04">
        <f t="shared" si="11"/>
        <v>50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+'5'!J85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+'5'!J86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+'5'!J87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+'5'!J88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+'5'!J89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+'5'!J93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+'5'!J94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+'5'!J95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+'5'!J99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2</v>
      </c>
      <c r="K99" s="72">
        <v>2</v>
      </c>
      <c r="L99" s="20">
        <v>35</v>
      </c>
      <c r="M99" s="65">
        <f t="shared" ref="M99:M105" si="25">+L99*K99</f>
        <v>70</v>
      </c>
      <c r="N99" s="17" t="s">
        <v>16</v>
      </c>
      <c r="O99" s="18">
        <v>25</v>
      </c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+'5'!J102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+'5'!J104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+'5'!J107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+'5'!J109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+'5'!J110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+'5'!J111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+'5'!J112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17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+'5'!J115</f>
        <v>29</v>
      </c>
      <c r="F115" s="71"/>
      <c r="G115" s="46">
        <f t="shared" si="23"/>
        <v>29</v>
      </c>
      <c r="H115" s="78">
        <v>0</v>
      </c>
      <c r="I115" s="76">
        <v>0</v>
      </c>
      <c r="J115" s="46">
        <f t="shared" si="24"/>
        <v>28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+'5'!J126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+'5'!J128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+'5'!J131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+'5'!J133</f>
        <v>13</v>
      </c>
      <c r="F133" s="71"/>
      <c r="G133" s="46">
        <f t="shared" si="23"/>
        <v>13</v>
      </c>
      <c r="H133" s="78">
        <v>0</v>
      </c>
      <c r="I133" s="76">
        <v>0</v>
      </c>
      <c r="J133" s="46">
        <f t="shared" si="24"/>
        <v>11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/>
      <c r="P133" s="104">
        <f t="shared" si="8"/>
        <v>100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+'5'!J137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+'5'!J138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+'5'!J153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+'5'!J166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+'5'!J167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+'5'!J169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+'5'!J171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+'5'!J173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+'5'!J175</f>
        <v>10</v>
      </c>
      <c r="F175" s="71"/>
      <c r="G175" s="46">
        <f t="shared" si="30"/>
        <v>10</v>
      </c>
      <c r="H175" s="78">
        <v>0</v>
      </c>
      <c r="I175" s="76">
        <v>0</v>
      </c>
      <c r="J175" s="46">
        <f t="shared" si="31"/>
        <v>9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+'5'!J180</f>
        <v>17</v>
      </c>
      <c r="F180" s="71"/>
      <c r="G180" s="46">
        <f t="shared" si="30"/>
        <v>17</v>
      </c>
      <c r="H180" s="78">
        <v>0</v>
      </c>
      <c r="I180" s="76">
        <v>0</v>
      </c>
      <c r="J180" s="46">
        <f t="shared" si="31"/>
        <v>17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+'5'!J185</f>
        <v>38</v>
      </c>
      <c r="F185" s="71"/>
      <c r="G185" s="46">
        <f t="shared" si="30"/>
        <v>38</v>
      </c>
      <c r="H185" s="78">
        <v>0</v>
      </c>
      <c r="I185" s="76">
        <v>0</v>
      </c>
      <c r="J185" s="46">
        <f t="shared" si="31"/>
        <v>37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+'5'!J187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+'5'!J193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+'5'!J194</f>
        <v>12</v>
      </c>
      <c r="F194" s="71"/>
      <c r="G194" s="46">
        <f t="shared" si="30"/>
        <v>12</v>
      </c>
      <c r="H194" s="78">
        <v>0</v>
      </c>
      <c r="I194" s="76">
        <v>0</v>
      </c>
      <c r="J194" s="46">
        <f t="shared" si="31"/>
        <v>10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+'5'!J195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+'5'!J196</f>
        <v>16</v>
      </c>
      <c r="F196" s="71"/>
      <c r="G196" s="46">
        <f t="shared" si="30"/>
        <v>16</v>
      </c>
      <c r="H196" s="78">
        <v>0</v>
      </c>
      <c r="I196" s="76">
        <v>0</v>
      </c>
      <c r="J196" s="46">
        <f t="shared" si="31"/>
        <v>16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+'5'!J198</f>
        <v>34</v>
      </c>
      <c r="F198" s="71"/>
      <c r="G198" s="46">
        <f t="shared" si="30"/>
        <v>34</v>
      </c>
      <c r="H198" s="78">
        <v>0</v>
      </c>
      <c r="I198" s="76">
        <v>0</v>
      </c>
      <c r="J198" s="46">
        <f t="shared" si="31"/>
        <v>34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+'5'!J217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+'5'!J227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+'5'!J229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+'5'!J234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+'5'!J239</f>
        <v>41</v>
      </c>
      <c r="F239" s="71"/>
      <c r="G239" s="46">
        <f t="shared" si="42"/>
        <v>41</v>
      </c>
      <c r="H239" s="78">
        <v>0</v>
      </c>
      <c r="I239" s="76">
        <v>0</v>
      </c>
      <c r="J239" s="46">
        <f t="shared" si="43"/>
        <v>41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>
        <v>1</v>
      </c>
      <c r="G243" s="46">
        <f t="shared" ref="G243:G246" si="47">E243+F243</f>
        <v>1</v>
      </c>
      <c r="H243" s="78">
        <v>0</v>
      </c>
      <c r="I243" s="76">
        <v>0</v>
      </c>
      <c r="J243" s="46">
        <f t="shared" ref="J243:J246" si="48">+G243-H243-K243-I243</f>
        <v>0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4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1123.67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3360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305</v>
      </c>
      <c r="O264" s="2">
        <v>50</v>
      </c>
      <c r="P264" s="2">
        <v>60</v>
      </c>
      <c r="Q264" s="88">
        <v>50</v>
      </c>
      <c r="R264" s="2">
        <v>35</v>
      </c>
      <c r="S264" s="2">
        <v>110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355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2700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2700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X346"/>
  <sheetViews>
    <sheetView zoomScale="70" zoomScaleNormal="70" workbookViewId="0">
      <pane xSplit="10" ySplit="4" topLeftCell="K230" activePane="bottomRight" state="frozen"/>
      <selection activeCell="L246" sqref="L246"/>
      <selection pane="topRight" activeCell="L246" sqref="L246"/>
      <selection pane="bottomLeft" activeCell="L246" sqref="L246"/>
      <selection pane="bottomRight" activeCell="C252" sqref="C252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+'6'!J5</f>
        <v>37</v>
      </c>
      <c r="F5" s="71">
        <v>20</v>
      </c>
      <c r="G5" s="46">
        <f t="shared" ref="G5:G26" si="0">E5+F5</f>
        <v>57</v>
      </c>
      <c r="H5" s="78">
        <v>0</v>
      </c>
      <c r="I5" s="76">
        <v>0</v>
      </c>
      <c r="J5" s="46">
        <f t="shared" ref="J5:J26" si="1">+G5-H5-K5-I5</f>
        <v>55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+'6'!J6</f>
        <v>138</v>
      </c>
      <c r="F6" s="71">
        <v>30</v>
      </c>
      <c r="G6" s="46">
        <f t="shared" si="0"/>
        <v>168</v>
      </c>
      <c r="H6" s="78">
        <v>0</v>
      </c>
      <c r="I6" s="76">
        <v>0</v>
      </c>
      <c r="J6" s="46">
        <f t="shared" si="1"/>
        <v>168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+'6'!J7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4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+'6'!J11</f>
        <v>17</v>
      </c>
      <c r="F11" s="71">
        <v>10</v>
      </c>
      <c r="G11" s="46">
        <f t="shared" si="0"/>
        <v>27</v>
      </c>
      <c r="H11" s="78">
        <v>0</v>
      </c>
      <c r="I11" s="76">
        <v>0</v>
      </c>
      <c r="J11" s="46">
        <f t="shared" si="1"/>
        <v>27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+'6'!J20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11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+'6'!J21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+'6'!J22</f>
        <v>54</v>
      </c>
      <c r="F22" s="71">
        <v>20</v>
      </c>
      <c r="G22" s="46">
        <f t="shared" si="0"/>
        <v>74</v>
      </c>
      <c r="H22" s="78">
        <v>0</v>
      </c>
      <c r="I22" s="76">
        <v>0</v>
      </c>
      <c r="J22" s="46">
        <f t="shared" si="1"/>
        <v>68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4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+'6'!J24</f>
        <v>21</v>
      </c>
      <c r="F24" s="71">
        <v>10</v>
      </c>
      <c r="G24" s="46">
        <f t="shared" si="0"/>
        <v>31</v>
      </c>
      <c r="H24" s="78">
        <v>0</v>
      </c>
      <c r="I24" s="76">
        <v>0</v>
      </c>
      <c r="J24" s="46">
        <f t="shared" si="1"/>
        <v>30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+'6'!J28</f>
        <v>21</v>
      </c>
      <c r="F28" s="71">
        <v>10</v>
      </c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+'6'!J31</f>
        <v>50</v>
      </c>
      <c r="F31" s="71">
        <v>20</v>
      </c>
      <c r="G31" s="46">
        <f t="shared" si="5"/>
        <v>70</v>
      </c>
      <c r="H31" s="78">
        <v>0</v>
      </c>
      <c r="I31" s="76">
        <v>0</v>
      </c>
      <c r="J31" s="46">
        <f t="shared" si="6"/>
        <v>67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/>
      <c r="P31" s="104">
        <f t="shared" si="3"/>
        <v>300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+'6'!J32</f>
        <v>6</v>
      </c>
      <c r="F32" s="71">
        <v>10</v>
      </c>
      <c r="G32" s="46">
        <f t="shared" si="5"/>
        <v>16</v>
      </c>
      <c r="H32" s="78">
        <v>0</v>
      </c>
      <c r="I32" s="76">
        <v>0</v>
      </c>
      <c r="J32" s="46">
        <f t="shared" si="6"/>
        <v>15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>
        <v>65</v>
      </c>
      <c r="P32" s="104">
        <f t="shared" si="3"/>
        <v>65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+'6'!J33</f>
        <v>16</v>
      </c>
      <c r="F33" s="71">
        <v>15</v>
      </c>
      <c r="G33" s="46">
        <f t="shared" si="5"/>
        <v>31</v>
      </c>
      <c r="H33" s="78">
        <v>0</v>
      </c>
      <c r="I33" s="76">
        <v>0</v>
      </c>
      <c r="J33" s="46">
        <f t="shared" si="6"/>
        <v>18</v>
      </c>
      <c r="K33" s="72">
        <v>13</v>
      </c>
      <c r="L33" s="15">
        <v>130</v>
      </c>
      <c r="M33" s="65">
        <f t="shared" si="2"/>
        <v>1690</v>
      </c>
      <c r="N33" s="17" t="s">
        <v>16</v>
      </c>
      <c r="O33" s="18">
        <v>845</v>
      </c>
      <c r="P33" s="104">
        <f t="shared" si="3"/>
        <v>845</v>
      </c>
      <c r="Q33" s="90">
        <v>38.9</v>
      </c>
      <c r="R33" s="43">
        <f t="shared" si="4"/>
        <v>505.7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+'6'!J35</f>
        <v>6</v>
      </c>
      <c r="F35" s="71">
        <v>5</v>
      </c>
      <c r="G35" s="46">
        <f t="shared" si="5"/>
        <v>11</v>
      </c>
      <c r="H35" s="78">
        <v>0</v>
      </c>
      <c r="I35" s="76">
        <v>0</v>
      </c>
      <c r="J35" s="46">
        <f t="shared" si="6"/>
        <v>8</v>
      </c>
      <c r="K35" s="72">
        <v>3</v>
      </c>
      <c r="L35" s="15">
        <v>130</v>
      </c>
      <c r="M35" s="65">
        <f t="shared" si="2"/>
        <v>390</v>
      </c>
      <c r="N35" s="17" t="s">
        <v>16</v>
      </c>
      <c r="O35" s="18">
        <v>195</v>
      </c>
      <c r="P35" s="104">
        <f t="shared" si="3"/>
        <v>195</v>
      </c>
      <c r="Q35" s="90">
        <v>40.799999999999997</v>
      </c>
      <c r="R35" s="43">
        <f t="shared" si="4"/>
        <v>122.39999999999999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+'6'!J39</f>
        <v>15</v>
      </c>
      <c r="F39" s="71">
        <v>15</v>
      </c>
      <c r="G39" s="46">
        <f t="shared" si="5"/>
        <v>30</v>
      </c>
      <c r="H39" s="78">
        <v>0</v>
      </c>
      <c r="I39" s="76">
        <v>0</v>
      </c>
      <c r="J39" s="46">
        <f t="shared" si="6"/>
        <v>22</v>
      </c>
      <c r="K39" s="72">
        <v>8</v>
      </c>
      <c r="L39" s="15">
        <v>50</v>
      </c>
      <c r="M39" s="65">
        <f t="shared" si="2"/>
        <v>400</v>
      </c>
      <c r="N39" s="17" t="s">
        <v>16</v>
      </c>
      <c r="O39" s="18">
        <v>200</v>
      </c>
      <c r="P39" s="104">
        <f t="shared" si="3"/>
        <v>200</v>
      </c>
      <c r="Q39" s="90">
        <v>27.84</v>
      </c>
      <c r="R39" s="43">
        <f t="shared" si="4"/>
        <v>222.72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+'6'!J40</f>
        <v>22</v>
      </c>
      <c r="F40" s="71">
        <v>10</v>
      </c>
      <c r="G40" s="46">
        <f t="shared" si="5"/>
        <v>32</v>
      </c>
      <c r="H40" s="78">
        <v>0</v>
      </c>
      <c r="I40" s="76">
        <v>0</v>
      </c>
      <c r="J40" s="46">
        <f t="shared" si="6"/>
        <v>30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4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+'6'!J41</f>
        <v>14</v>
      </c>
      <c r="F41" s="71">
        <v>10</v>
      </c>
      <c r="G41" s="46">
        <f t="shared" si="5"/>
        <v>24</v>
      </c>
      <c r="H41" s="78">
        <v>0</v>
      </c>
      <c r="I41" s="76">
        <v>0</v>
      </c>
      <c r="J41" s="46">
        <f t="shared" si="6"/>
        <v>19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125</v>
      </c>
      <c r="P41" s="104">
        <f t="shared" si="3"/>
        <v>125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+'6'!J46</f>
        <v>13</v>
      </c>
      <c r="F46" s="71">
        <v>5</v>
      </c>
      <c r="G46" s="46">
        <f t="shared" si="5"/>
        <v>18</v>
      </c>
      <c r="H46" s="78">
        <v>1</v>
      </c>
      <c r="I46" s="76">
        <v>0</v>
      </c>
      <c r="J46" s="46">
        <f t="shared" si="6"/>
        <v>16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+'6'!J47</f>
        <v>8</v>
      </c>
      <c r="F47" s="71">
        <v>2</v>
      </c>
      <c r="G47" s="46">
        <f t="shared" si="5"/>
        <v>10</v>
      </c>
      <c r="H47" s="78">
        <v>1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+'6'!J48</f>
        <v>10</v>
      </c>
      <c r="F48" s="71">
        <v>5</v>
      </c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+'6'!J49</f>
        <v>7</v>
      </c>
      <c r="F49" s="71">
        <v>5</v>
      </c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+'6'!J50</f>
        <v>5</v>
      </c>
      <c r="F50" s="71">
        <v>5</v>
      </c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+'6'!J53</f>
        <v>18</v>
      </c>
      <c r="F53" s="71">
        <v>5</v>
      </c>
      <c r="G53" s="46">
        <f t="shared" si="5"/>
        <v>23</v>
      </c>
      <c r="H53" s="78">
        <v>0</v>
      </c>
      <c r="I53" s="76">
        <v>0</v>
      </c>
      <c r="J53" s="46">
        <f t="shared" si="6"/>
        <v>22</v>
      </c>
      <c r="K53" s="72">
        <v>1</v>
      </c>
      <c r="L53" s="20">
        <v>50</v>
      </c>
      <c r="M53" s="65">
        <f>+L53*K53</f>
        <v>50</v>
      </c>
      <c r="N53" s="17" t="s">
        <v>16</v>
      </c>
      <c r="O53" s="18"/>
      <c r="P53" s="104">
        <f>SUM(M53-O53)</f>
        <v>50</v>
      </c>
      <c r="Q53" s="90">
        <v>17.53</v>
      </c>
      <c r="R53" s="43">
        <f>+K53*Q53</f>
        <v>17.53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v>10</v>
      </c>
      <c r="F55" s="71">
        <v>5</v>
      </c>
      <c r="G55" s="46">
        <f t="shared" si="5"/>
        <v>15</v>
      </c>
      <c r="H55" s="78">
        <v>0</v>
      </c>
      <c r="I55" s="76">
        <v>0</v>
      </c>
      <c r="J55" s="46">
        <f t="shared" si="6"/>
        <v>15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+'6'!J56</f>
        <v>4</v>
      </c>
      <c r="F56" s="71">
        <v>2</v>
      </c>
      <c r="G56" s="46">
        <f t="shared" si="5"/>
        <v>6</v>
      </c>
      <c r="H56" s="78">
        <v>1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+'6'!J57</f>
        <v>6</v>
      </c>
      <c r="F57" s="71">
        <v>10</v>
      </c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+'6'!J58</f>
        <v>6</v>
      </c>
      <c r="F58" s="71">
        <v>5</v>
      </c>
      <c r="G58" s="46">
        <f t="shared" si="5"/>
        <v>11</v>
      </c>
      <c r="H58" s="78">
        <v>0</v>
      </c>
      <c r="I58" s="76">
        <v>0</v>
      </c>
      <c r="J58" s="46">
        <f t="shared" si="6"/>
        <v>9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4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+'6'!J59</f>
        <v>8</v>
      </c>
      <c r="F59" s="71">
        <v>5</v>
      </c>
      <c r="G59" s="46">
        <f t="shared" si="5"/>
        <v>13</v>
      </c>
      <c r="H59" s="78">
        <v>0</v>
      </c>
      <c r="I59" s="76">
        <v>0</v>
      </c>
      <c r="J59" s="46">
        <f t="shared" si="6"/>
        <v>12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4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+'6'!J61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+'6'!J62</f>
        <v>19</v>
      </c>
      <c r="F62" s="71">
        <v>10</v>
      </c>
      <c r="G62" s="46">
        <f t="shared" si="5"/>
        <v>29</v>
      </c>
      <c r="H62" s="78">
        <v>0</v>
      </c>
      <c r="I62" s="76">
        <v>0</v>
      </c>
      <c r="J62" s="46">
        <f t="shared" si="6"/>
        <v>29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+'6'!J65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+'6'!J66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+'6'!J72</f>
        <v>2</v>
      </c>
      <c r="F72" s="71">
        <v>2</v>
      </c>
      <c r="G72" s="46">
        <f t="shared" si="5"/>
        <v>4</v>
      </c>
      <c r="H72" s="78">
        <v>1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+'6'!J74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+'6'!J75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+'6'!J77</f>
        <v>5</v>
      </c>
      <c r="F77" s="71">
        <v>15</v>
      </c>
      <c r="G77" s="46">
        <f t="shared" si="5"/>
        <v>20</v>
      </c>
      <c r="H77" s="78">
        <v>0</v>
      </c>
      <c r="I77" s="76">
        <v>0</v>
      </c>
      <c r="J77" s="46">
        <f t="shared" si="6"/>
        <v>19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+'6'!J79</f>
        <v>14</v>
      </c>
      <c r="F79" s="71">
        <v>10</v>
      </c>
      <c r="G79" s="46">
        <f t="shared" si="5"/>
        <v>24</v>
      </c>
      <c r="H79" s="78">
        <v>0</v>
      </c>
      <c r="I79" s="76">
        <v>0</v>
      </c>
      <c r="J79" s="46">
        <f t="shared" si="6"/>
        <v>13</v>
      </c>
      <c r="K79" s="72">
        <v>11</v>
      </c>
      <c r="L79" s="21">
        <v>35</v>
      </c>
      <c r="M79" s="65">
        <f t="shared" si="2"/>
        <v>385</v>
      </c>
      <c r="N79" s="17" t="s">
        <v>16</v>
      </c>
      <c r="O79" s="18">
        <v>175</v>
      </c>
      <c r="P79" s="104">
        <f t="shared" si="3"/>
        <v>210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+'6'!J83</f>
        <v>8</v>
      </c>
      <c r="F83" s="71">
        <v>3</v>
      </c>
      <c r="G83" s="46">
        <f t="shared" si="5"/>
        <v>11</v>
      </c>
      <c r="H83" s="78">
        <v>0</v>
      </c>
      <c r="I83" s="76">
        <v>0</v>
      </c>
      <c r="J83" s="46">
        <f t="shared" si="6"/>
        <v>8</v>
      </c>
      <c r="K83" s="72">
        <v>3</v>
      </c>
      <c r="L83" s="22">
        <v>50</v>
      </c>
      <c r="M83" s="65">
        <f t="shared" ref="M83:M91" si="10">+L83*K83</f>
        <v>150</v>
      </c>
      <c r="N83" s="17" t="s">
        <v>16</v>
      </c>
      <c r="O83" s="18">
        <v>75</v>
      </c>
      <c r="P83" s="104">
        <f t="shared" ref="P83:P91" si="11">SUM(M83-O83)</f>
        <v>75</v>
      </c>
      <c r="Q83" s="90">
        <v>18.14</v>
      </c>
      <c r="R83" s="43">
        <f t="shared" ref="R83:R91" si="12">+K83*Q83</f>
        <v>54.42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+'6'!J84</f>
        <v>7</v>
      </c>
      <c r="F84" s="71">
        <v>3</v>
      </c>
      <c r="G84" s="46">
        <f t="shared" si="5"/>
        <v>10</v>
      </c>
      <c r="H84" s="78">
        <v>0</v>
      </c>
      <c r="I84" s="76">
        <v>0</v>
      </c>
      <c r="J84" s="46">
        <f t="shared" si="6"/>
        <v>9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04">
        <f t="shared" si="11"/>
        <v>25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+'6'!J85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+'6'!J86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+'6'!J87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+'6'!J89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+'6'!J93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+'6'!J94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+'6'!J95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+'6'!J99</f>
        <v>2</v>
      </c>
      <c r="F99" s="71">
        <v>10</v>
      </c>
      <c r="G99" s="46">
        <f t="shared" si="23"/>
        <v>12</v>
      </c>
      <c r="H99" s="78">
        <v>0</v>
      </c>
      <c r="I99" s="76">
        <v>0</v>
      </c>
      <c r="J99" s="46">
        <f t="shared" si="24"/>
        <v>10</v>
      </c>
      <c r="K99" s="72">
        <v>2</v>
      </c>
      <c r="L99" s="20">
        <v>45</v>
      </c>
      <c r="M99" s="65">
        <f t="shared" ref="M99:M105" si="25">+L99*K99</f>
        <v>90</v>
      </c>
      <c r="N99" s="17" t="s">
        <v>16</v>
      </c>
      <c r="O99" s="18"/>
      <c r="P99" s="104">
        <f t="shared" ref="P99:P105" si="26">SUM(M99-O99)</f>
        <v>90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+'6'!J102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+'6'!J104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+'6'!J107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+'6'!J109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+'6'!J110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+'6'!J111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+'6'!J112</f>
        <v>17</v>
      </c>
      <c r="F112" s="71"/>
      <c r="G112" s="46">
        <f t="shared" si="23"/>
        <v>17</v>
      </c>
      <c r="H112" s="78">
        <v>0</v>
      </c>
      <c r="I112" s="76">
        <v>0</v>
      </c>
      <c r="J112" s="46">
        <f t="shared" si="24"/>
        <v>16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+'6'!J115</f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+'6'!J126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+'6'!J128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+'6'!J131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+'6'!J133</f>
        <v>11</v>
      </c>
      <c r="F133" s="71">
        <v>15</v>
      </c>
      <c r="G133" s="46">
        <f t="shared" si="23"/>
        <v>26</v>
      </c>
      <c r="H133" s="78">
        <v>0</v>
      </c>
      <c r="I133" s="76">
        <v>0</v>
      </c>
      <c r="J133" s="46">
        <f t="shared" si="24"/>
        <v>24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50</v>
      </c>
      <c r="P133" s="104">
        <f t="shared" si="8"/>
        <v>50</v>
      </c>
      <c r="Q133" s="90">
        <v>21.75</v>
      </c>
      <c r="R133" s="43">
        <f t="shared" si="9"/>
        <v>43.5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+'6'!J137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+'6'!J138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+'6'!J153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+'6'!J166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+'6'!J167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+'6'!J169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+'6'!J171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+'6'!J173</f>
        <v>2</v>
      </c>
      <c r="F173" s="71">
        <v>10</v>
      </c>
      <c r="G173" s="46">
        <f>E173+F173</f>
        <v>12</v>
      </c>
      <c r="H173" s="78">
        <v>0</v>
      </c>
      <c r="I173" s="76">
        <v>0</v>
      </c>
      <c r="J173" s="46">
        <f>+G173-H173-K173-I173</f>
        <v>9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>
        <v>35</v>
      </c>
      <c r="P173" s="104">
        <f>SUM(M173-O173)</f>
        <v>70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+'6'!J175</f>
        <v>9</v>
      </c>
      <c r="F175" s="71">
        <v>10</v>
      </c>
      <c r="G175" s="46">
        <f t="shared" si="30"/>
        <v>19</v>
      </c>
      <c r="H175" s="78">
        <v>0</v>
      </c>
      <c r="I175" s="76">
        <v>0</v>
      </c>
      <c r="J175" s="46">
        <f t="shared" si="31"/>
        <v>17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+'6'!J180</f>
        <v>17</v>
      </c>
      <c r="F180" s="71"/>
      <c r="G180" s="46">
        <f t="shared" si="30"/>
        <v>17</v>
      </c>
      <c r="H180" s="78">
        <v>0</v>
      </c>
      <c r="I180" s="76">
        <v>0</v>
      </c>
      <c r="J180" s="46">
        <f t="shared" si="31"/>
        <v>17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+'6'!J185</f>
        <v>37</v>
      </c>
      <c r="F185" s="71"/>
      <c r="G185" s="46">
        <f t="shared" si="30"/>
        <v>37</v>
      </c>
      <c r="H185" s="78">
        <v>0</v>
      </c>
      <c r="I185" s="76">
        <v>0</v>
      </c>
      <c r="J185" s="46">
        <f t="shared" si="31"/>
        <v>37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+'6'!J187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+'6'!J193</f>
        <v>19</v>
      </c>
      <c r="F193" s="71">
        <v>5</v>
      </c>
      <c r="G193" s="46">
        <f t="shared" si="30"/>
        <v>24</v>
      </c>
      <c r="H193" s="78">
        <v>0</v>
      </c>
      <c r="I193" s="76">
        <v>0</v>
      </c>
      <c r="J193" s="46">
        <f t="shared" si="31"/>
        <v>22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+'6'!J194</f>
        <v>10</v>
      </c>
      <c r="F194" s="71">
        <v>20</v>
      </c>
      <c r="G194" s="46">
        <f t="shared" si="30"/>
        <v>30</v>
      </c>
      <c r="H194" s="78">
        <v>0</v>
      </c>
      <c r="I194" s="76">
        <v>0</v>
      </c>
      <c r="J194" s="46">
        <f t="shared" si="31"/>
        <v>27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+'6'!J195</f>
        <v>5</v>
      </c>
      <c r="F195" s="71">
        <v>5</v>
      </c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+'6'!J196</f>
        <v>16</v>
      </c>
      <c r="F196" s="71">
        <v>5</v>
      </c>
      <c r="G196" s="46">
        <f t="shared" si="30"/>
        <v>21</v>
      </c>
      <c r="H196" s="78">
        <v>0</v>
      </c>
      <c r="I196" s="76">
        <v>0</v>
      </c>
      <c r="J196" s="46">
        <f t="shared" si="31"/>
        <v>20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+'6'!J198</f>
        <v>34</v>
      </c>
      <c r="F198" s="71"/>
      <c r="G198" s="46">
        <f t="shared" si="30"/>
        <v>34</v>
      </c>
      <c r="H198" s="78">
        <v>0</v>
      </c>
      <c r="I198" s="76">
        <v>0</v>
      </c>
      <c r="J198" s="46">
        <f t="shared" si="31"/>
        <v>34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+'6'!J217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+'6'!J227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+'6'!J229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+'6'!J234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+'6'!J239</f>
        <v>41</v>
      </c>
      <c r="F239" s="71"/>
      <c r="G239" s="46">
        <f t="shared" si="42"/>
        <v>41</v>
      </c>
      <c r="H239" s="78">
        <v>0</v>
      </c>
      <c r="I239" s="76">
        <v>0</v>
      </c>
      <c r="J239" s="46">
        <f t="shared" si="43"/>
        <v>41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2177.4100000000003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6495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1895</v>
      </c>
      <c r="O264" s="2">
        <v>420</v>
      </c>
      <c r="P264" s="2">
        <v>65</v>
      </c>
      <c r="Q264" s="88">
        <v>260</v>
      </c>
      <c r="R264" s="2">
        <v>300</v>
      </c>
      <c r="S264" s="2">
        <v>35</v>
      </c>
      <c r="T264" s="2">
        <v>120</v>
      </c>
      <c r="U264" s="2">
        <v>130</v>
      </c>
      <c r="V264" s="2">
        <v>220</v>
      </c>
      <c r="W264" s="2">
        <v>165</v>
      </c>
      <c r="X264" s="2">
        <v>180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  <c r="O266" s="2" t="s">
        <v>1391</v>
      </c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1980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2620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2620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AA346"/>
  <sheetViews>
    <sheetView zoomScale="70" zoomScaleNormal="70" workbookViewId="0">
      <pane xSplit="10" ySplit="4" topLeftCell="K230" activePane="bottomRight" state="frozen"/>
      <selection activeCell="L246" sqref="L246"/>
      <selection pane="topRight" activeCell="L246" sqref="L246"/>
      <selection pane="bottomLeft" activeCell="L246" sqref="L246"/>
      <selection pane="bottomRight" activeCell="G251" sqref="G251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+'7'!J5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52</v>
      </c>
      <c r="K5" s="72">
        <v>3</v>
      </c>
      <c r="L5" s="15">
        <v>50</v>
      </c>
      <c r="M5" s="65">
        <f>+L5*K5</f>
        <v>150</v>
      </c>
      <c r="N5" s="17" t="s">
        <v>16</v>
      </c>
      <c r="O5" s="18"/>
      <c r="P5" s="104">
        <f>SUM(M5-O5)</f>
        <v>150</v>
      </c>
      <c r="Q5" s="90">
        <v>22.48</v>
      </c>
      <c r="R5" s="43">
        <f>+K5*Q5</f>
        <v>67.44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+'7'!J6</f>
        <v>168</v>
      </c>
      <c r="F6" s="71"/>
      <c r="G6" s="46">
        <f t="shared" si="0"/>
        <v>168</v>
      </c>
      <c r="H6" s="78">
        <v>0</v>
      </c>
      <c r="I6" s="76">
        <v>0</v>
      </c>
      <c r="J6" s="46">
        <f t="shared" si="1"/>
        <v>164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/>
      <c r="P6" s="104">
        <f t="shared" ref="P6:P80" si="3">SUM(M6-O6)</f>
        <v>400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+'7'!J7</f>
        <v>4</v>
      </c>
      <c r="F7" s="71"/>
      <c r="G7" s="46">
        <f t="shared" si="0"/>
        <v>4</v>
      </c>
      <c r="H7" s="78">
        <v>0</v>
      </c>
      <c r="I7" s="76">
        <v>0</v>
      </c>
      <c r="J7" s="46">
        <f t="shared" si="1"/>
        <v>2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04">
        <f t="shared" si="3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+'7'!J11</f>
        <v>27</v>
      </c>
      <c r="F11" s="71"/>
      <c r="G11" s="46">
        <f t="shared" si="0"/>
        <v>27</v>
      </c>
      <c r="H11" s="78">
        <v>0</v>
      </c>
      <c r="I11" s="76">
        <v>0</v>
      </c>
      <c r="J11" s="46">
        <f t="shared" si="1"/>
        <v>25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+'7'!J20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6</v>
      </c>
      <c r="K20" s="72">
        <v>5</v>
      </c>
      <c r="L20" s="15">
        <v>65</v>
      </c>
      <c r="M20" s="65">
        <f t="shared" si="2"/>
        <v>325</v>
      </c>
      <c r="N20" s="17" t="s">
        <v>16</v>
      </c>
      <c r="O20" s="18"/>
      <c r="P20" s="104">
        <f t="shared" si="3"/>
        <v>325</v>
      </c>
      <c r="Q20" s="90">
        <v>22.25</v>
      </c>
      <c r="R20" s="43">
        <f t="shared" si="4"/>
        <v>111.25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+'7'!J21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+'7'!J22</f>
        <v>68</v>
      </c>
      <c r="F22" s="71"/>
      <c r="G22" s="46">
        <f t="shared" si="0"/>
        <v>68</v>
      </c>
      <c r="H22" s="78">
        <v>0</v>
      </c>
      <c r="I22" s="76">
        <v>0</v>
      </c>
      <c r="J22" s="46">
        <f t="shared" si="1"/>
        <v>62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/>
      <c r="P22" s="104">
        <f t="shared" si="3"/>
        <v>600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+'7'!J24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30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+'7'!J28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30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+'7'!J31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6"/>
        <v>66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+'7'!J32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12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+'7'!J33</f>
        <v>18</v>
      </c>
      <c r="F33" s="71"/>
      <c r="G33" s="46">
        <f t="shared" si="5"/>
        <v>18</v>
      </c>
      <c r="H33" s="78">
        <v>0</v>
      </c>
      <c r="I33" s="76">
        <v>0</v>
      </c>
      <c r="J33" s="46">
        <f t="shared" si="6"/>
        <v>18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+'7'!J35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+'7'!J39</f>
        <v>22</v>
      </c>
      <c r="F39" s="71"/>
      <c r="G39" s="46">
        <f t="shared" si="5"/>
        <v>22</v>
      </c>
      <c r="H39" s="78">
        <v>0</v>
      </c>
      <c r="I39" s="76">
        <v>0</v>
      </c>
      <c r="J39" s="46">
        <f t="shared" si="6"/>
        <v>21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>
        <v>25</v>
      </c>
      <c r="P39" s="104">
        <f t="shared" si="3"/>
        <v>25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+'7'!J40</f>
        <v>30</v>
      </c>
      <c r="F40" s="71"/>
      <c r="G40" s="46">
        <f t="shared" si="5"/>
        <v>30</v>
      </c>
      <c r="H40" s="78">
        <v>0</v>
      </c>
      <c r="I40" s="76">
        <v>0</v>
      </c>
      <c r="J40" s="46">
        <f t="shared" si="6"/>
        <v>24</v>
      </c>
      <c r="K40" s="72">
        <v>6</v>
      </c>
      <c r="L40" s="15">
        <v>50</v>
      </c>
      <c r="M40" s="65">
        <f t="shared" si="2"/>
        <v>300</v>
      </c>
      <c r="N40" s="17" t="s">
        <v>16</v>
      </c>
      <c r="O40" s="18">
        <v>150</v>
      </c>
      <c r="P40" s="104">
        <f t="shared" si="3"/>
        <v>150</v>
      </c>
      <c r="Q40" s="90">
        <v>27.12</v>
      </c>
      <c r="R40" s="43">
        <f t="shared" si="4"/>
        <v>162.72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+'7'!J41</f>
        <v>19</v>
      </c>
      <c r="F41" s="71"/>
      <c r="G41" s="46">
        <f t="shared" si="5"/>
        <v>19</v>
      </c>
      <c r="H41" s="78">
        <v>0</v>
      </c>
      <c r="I41" s="76">
        <v>0</v>
      </c>
      <c r="J41" s="46">
        <f t="shared" si="6"/>
        <v>16</v>
      </c>
      <c r="K41" s="72">
        <v>3</v>
      </c>
      <c r="L41" s="15">
        <v>50</v>
      </c>
      <c r="M41" s="65">
        <f t="shared" si="2"/>
        <v>150</v>
      </c>
      <c r="N41" s="17" t="s">
        <v>16</v>
      </c>
      <c r="O41" s="18">
        <v>75</v>
      </c>
      <c r="P41" s="104">
        <f t="shared" si="3"/>
        <v>75</v>
      </c>
      <c r="Q41" s="90">
        <v>15.42</v>
      </c>
      <c r="R41" s="43">
        <f t="shared" si="4"/>
        <v>46.26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+'7'!J46</f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4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+'7'!J47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+'7'!J48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+'7'!J49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+'7'!J50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+'7'!J53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+'7'!J55</f>
        <v>15</v>
      </c>
      <c r="F55" s="71"/>
      <c r="G55" s="46">
        <f t="shared" si="5"/>
        <v>15</v>
      </c>
      <c r="H55" s="78">
        <v>0</v>
      </c>
      <c r="I55" s="76">
        <v>0</v>
      </c>
      <c r="J55" s="46">
        <f t="shared" si="6"/>
        <v>11</v>
      </c>
      <c r="K55" s="72">
        <v>4</v>
      </c>
      <c r="L55" s="15">
        <v>120</v>
      </c>
      <c r="M55" s="65">
        <f>+L55*K55</f>
        <v>480</v>
      </c>
      <c r="N55" s="17" t="s">
        <v>16</v>
      </c>
      <c r="O55" s="18">
        <v>140</v>
      </c>
      <c r="P55" s="104">
        <f>SUM(M55-O55)</f>
        <v>340</v>
      </c>
      <c r="Q55" s="90">
        <v>29.34</v>
      </c>
      <c r="R55" s="43">
        <f>+K55*Q55</f>
        <v>117.36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3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>
        <v>35</v>
      </c>
      <c r="P56" s="104">
        <f>SUM(M56-O56)</f>
        <v>85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+'7'!J57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14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+'7'!J58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7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4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+'7'!J59</f>
        <v>12</v>
      </c>
      <c r="F59" s="71"/>
      <c r="G59" s="46">
        <f t="shared" si="5"/>
        <v>12</v>
      </c>
      <c r="H59" s="78">
        <v>0</v>
      </c>
      <c r="I59" s="76">
        <v>0</v>
      </c>
      <c r="J59" s="46">
        <f t="shared" si="6"/>
        <v>11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4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+'7'!J61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+'7'!J62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25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04">
        <f t="shared" si="3"/>
        <v>340</v>
      </c>
      <c r="Q62" s="90">
        <v>29.82</v>
      </c>
      <c r="R62" s="43">
        <f t="shared" si="4"/>
        <v>119.28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+'7'!J65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+'7'!J66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+'7'!J72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2</v>
      </c>
      <c r="K72" s="72">
        <v>1</v>
      </c>
      <c r="L72" s="21">
        <v>50</v>
      </c>
      <c r="M72" s="65">
        <f t="shared" si="2"/>
        <v>50</v>
      </c>
      <c r="N72" s="17" t="s">
        <v>16</v>
      </c>
      <c r="O72" s="18">
        <v>25</v>
      </c>
      <c r="P72" s="104">
        <f t="shared" si="3"/>
        <v>25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+'7'!J74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25</v>
      </c>
      <c r="P74" s="104">
        <f t="shared" si="3"/>
        <v>75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+'7'!J75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+'7'!J77</f>
        <v>19</v>
      </c>
      <c r="F77" s="71"/>
      <c r="G77" s="46">
        <f t="shared" si="5"/>
        <v>19</v>
      </c>
      <c r="H77" s="78">
        <v>0</v>
      </c>
      <c r="I77" s="76">
        <v>0</v>
      </c>
      <c r="J77" s="46">
        <f t="shared" si="6"/>
        <v>18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+'7'!J79</f>
        <v>13</v>
      </c>
      <c r="F79" s="71"/>
      <c r="G79" s="46">
        <f t="shared" si="5"/>
        <v>13</v>
      </c>
      <c r="H79" s="78">
        <v>0</v>
      </c>
      <c r="I79" s="76">
        <v>0</v>
      </c>
      <c r="J79" s="46">
        <f t="shared" si="6"/>
        <v>10</v>
      </c>
      <c r="K79" s="72">
        <v>3</v>
      </c>
      <c r="L79" s="21">
        <v>35</v>
      </c>
      <c r="M79" s="65">
        <f t="shared" si="2"/>
        <v>105</v>
      </c>
      <c r="N79" s="17" t="s">
        <v>16</v>
      </c>
      <c r="O79" s="18"/>
      <c r="P79" s="104">
        <f t="shared" si="3"/>
        <v>105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+'7'!J83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+'7'!J84</f>
        <v>9</v>
      </c>
      <c r="F84" s="71"/>
      <c r="G84" s="46">
        <f t="shared" si="5"/>
        <v>9</v>
      </c>
      <c r="H84" s="78">
        <v>0</v>
      </c>
      <c r="I84" s="76">
        <v>0</v>
      </c>
      <c r="J84" s="46">
        <f t="shared" si="6"/>
        <v>8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>
        <v>25</v>
      </c>
      <c r="P84" s="104">
        <f t="shared" si="11"/>
        <v>25</v>
      </c>
      <c r="Q84" s="90">
        <v>12.94</v>
      </c>
      <c r="R84" s="43">
        <f t="shared" si="12"/>
        <v>12.94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+'7'!J85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+'7'!J86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+'7'!J87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+'7'!J89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+'7'!J93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+'7'!J94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+'7'!J95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+'7'!J99</f>
        <v>10</v>
      </c>
      <c r="F99" s="71"/>
      <c r="G99" s="46">
        <f t="shared" si="23"/>
        <v>10</v>
      </c>
      <c r="H99" s="78">
        <v>0</v>
      </c>
      <c r="I99" s="76">
        <v>0</v>
      </c>
      <c r="J99" s="46">
        <f t="shared" si="24"/>
        <v>5</v>
      </c>
      <c r="K99" s="72">
        <v>5</v>
      </c>
      <c r="L99" s="20">
        <v>45</v>
      </c>
      <c r="M99" s="65">
        <f t="shared" ref="M99:M105" si="25">+L99*K99</f>
        <v>225</v>
      </c>
      <c r="N99" s="17" t="s">
        <v>16</v>
      </c>
      <c r="O99" s="18"/>
      <c r="P99" s="104">
        <f t="shared" ref="P99:P105" si="26">SUM(M99-O99)</f>
        <v>225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+'7'!J102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+'7'!J104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+'7'!J107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+'7'!J109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+'7'!J110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+'7'!J111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+'7'!J112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+'7'!J113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+'7'!J115</f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+'7'!J126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+'7'!J128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+'7'!J131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+'7'!J133</f>
        <v>24</v>
      </c>
      <c r="F133" s="71"/>
      <c r="G133" s="46">
        <f t="shared" si="23"/>
        <v>24</v>
      </c>
      <c r="H133" s="78">
        <v>0</v>
      </c>
      <c r="I133" s="76">
        <v>0</v>
      </c>
      <c r="J133" s="46">
        <f t="shared" si="24"/>
        <v>21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>
        <v>25</v>
      </c>
      <c r="P133" s="104">
        <f t="shared" si="8"/>
        <v>125</v>
      </c>
      <c r="Q133" s="90">
        <v>21.75</v>
      </c>
      <c r="R133" s="43">
        <f t="shared" si="9"/>
        <v>65.25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+'7'!J137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+'7'!J138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+'7'!J153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+'7'!J166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+'7'!J167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+'7'!J169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+'7'!J171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+'7'!J173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6</v>
      </c>
      <c r="K173" s="72">
        <v>3</v>
      </c>
      <c r="L173" s="20">
        <v>35</v>
      </c>
      <c r="M173" s="65">
        <f>+L173*K173</f>
        <v>105</v>
      </c>
      <c r="N173" s="17" t="s">
        <v>16</v>
      </c>
      <c r="O173" s="18"/>
      <c r="P173" s="104">
        <f>SUM(M173-O173)</f>
        <v>105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+'7'!J175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+'7'!J180</f>
        <v>17</v>
      </c>
      <c r="F180" s="71"/>
      <c r="G180" s="46">
        <f t="shared" si="30"/>
        <v>17</v>
      </c>
      <c r="H180" s="78">
        <v>0</v>
      </c>
      <c r="I180" s="76">
        <v>0</v>
      </c>
      <c r="J180" s="46">
        <f t="shared" si="31"/>
        <v>16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+'7'!J185</f>
        <v>37</v>
      </c>
      <c r="F185" s="71"/>
      <c r="G185" s="46">
        <f t="shared" si="30"/>
        <v>37</v>
      </c>
      <c r="H185" s="78">
        <v>0</v>
      </c>
      <c r="I185" s="76">
        <v>0</v>
      </c>
      <c r="J185" s="46">
        <f t="shared" si="31"/>
        <v>37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+'7'!J187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+'7'!J193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18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4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+'7'!J194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+'7'!J195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+'7'!J196</f>
        <v>20</v>
      </c>
      <c r="F196" s="71"/>
      <c r="G196" s="46">
        <f t="shared" si="30"/>
        <v>20</v>
      </c>
      <c r="H196" s="78">
        <v>0</v>
      </c>
      <c r="I196" s="76">
        <v>0</v>
      </c>
      <c r="J196" s="46">
        <f t="shared" si="31"/>
        <v>18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4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+'7'!J198</f>
        <v>34</v>
      </c>
      <c r="F198" s="71"/>
      <c r="G198" s="46">
        <f t="shared" si="30"/>
        <v>34</v>
      </c>
      <c r="H198" s="78">
        <v>0</v>
      </c>
      <c r="I198" s="76">
        <v>0</v>
      </c>
      <c r="J198" s="46">
        <f t="shared" si="31"/>
        <v>28</v>
      </c>
      <c r="K198" s="72">
        <v>6</v>
      </c>
      <c r="L198" s="20">
        <v>150</v>
      </c>
      <c r="M198" s="65">
        <f t="shared" si="34"/>
        <v>900</v>
      </c>
      <c r="N198" s="17" t="s">
        <v>16</v>
      </c>
      <c r="O198" s="18"/>
      <c r="P198" s="104">
        <f t="shared" si="35"/>
        <v>900</v>
      </c>
      <c r="Q198" s="90">
        <v>64.38</v>
      </c>
      <c r="R198" s="43">
        <f t="shared" si="36"/>
        <v>386.28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+'7'!J217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+'7'!J227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+'7'!J229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+'7'!J234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+'7'!J239</f>
        <v>41</v>
      </c>
      <c r="F239" s="71"/>
      <c r="G239" s="46">
        <f t="shared" si="42"/>
        <v>41</v>
      </c>
      <c r="H239" s="78">
        <v>0</v>
      </c>
      <c r="I239" s="76">
        <v>0</v>
      </c>
      <c r="J239" s="46">
        <f t="shared" si="43"/>
        <v>41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>
        <v>50</v>
      </c>
      <c r="G243" s="46">
        <f t="shared" ref="G243:G246" si="47">E243+F243</f>
        <v>50</v>
      </c>
      <c r="H243" s="78">
        <v>0</v>
      </c>
      <c r="I243" s="76">
        <v>0</v>
      </c>
      <c r="J243" s="46">
        <f t="shared" ref="J243:J246" si="48">+G243-H243-K243-I243</f>
        <v>49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4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7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7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7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7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2388.04</v>
      </c>
      <c r="S260" s="75"/>
    </row>
    <row r="261" spans="1:27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7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6950</v>
      </c>
    </row>
    <row r="263" spans="1:27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7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2385</v>
      </c>
      <c r="O264" s="2">
        <v>130</v>
      </c>
      <c r="P264" s="2">
        <v>200</v>
      </c>
      <c r="Q264" s="88">
        <v>100</v>
      </c>
      <c r="R264" s="2">
        <v>400</v>
      </c>
      <c r="S264" s="2">
        <v>50</v>
      </c>
      <c r="T264" s="2">
        <v>110</v>
      </c>
      <c r="U264" s="2">
        <v>170</v>
      </c>
      <c r="V264" s="2">
        <v>150</v>
      </c>
      <c r="W264" s="2">
        <v>150</v>
      </c>
      <c r="X264" s="2">
        <v>630</v>
      </c>
      <c r="Y264" s="2">
        <v>45</v>
      </c>
      <c r="Z264" s="2">
        <v>150</v>
      </c>
      <c r="AA264" s="2">
        <v>100</v>
      </c>
    </row>
    <row r="265" spans="1:27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7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7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890</v>
      </c>
    </row>
    <row r="268" spans="1:27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3675</v>
      </c>
    </row>
    <row r="269" spans="1:27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3675</v>
      </c>
    </row>
    <row r="270" spans="1:27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7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7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+'8'!J5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+'8'!J6</f>
        <v>164</v>
      </c>
      <c r="F6" s="71"/>
      <c r="G6" s="46">
        <f t="shared" si="0"/>
        <v>164</v>
      </c>
      <c r="H6" s="78">
        <v>0</v>
      </c>
      <c r="I6" s="76">
        <v>0</v>
      </c>
      <c r="J6" s="46">
        <f t="shared" si="1"/>
        <v>163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+'8'!J7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24</v>
      </c>
      <c r="F11" s="71"/>
      <c r="G11" s="46">
        <f t="shared" si="0"/>
        <v>24</v>
      </c>
      <c r="H11" s="78">
        <v>0</v>
      </c>
      <c r="I11" s="76">
        <v>0</v>
      </c>
      <c r="J11" s="46">
        <f t="shared" si="1"/>
        <v>23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+'8'!J20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+'8'!J21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+'8'!J22</f>
        <v>62</v>
      </c>
      <c r="F22" s="71"/>
      <c r="G22" s="46">
        <f t="shared" si="0"/>
        <v>62</v>
      </c>
      <c r="H22" s="78">
        <v>0</v>
      </c>
      <c r="I22" s="76">
        <v>0</v>
      </c>
      <c r="J22" s="46">
        <f t="shared" si="1"/>
        <v>61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+'8'!J24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30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+'8'!J28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30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+'8'!J31</f>
        <v>66</v>
      </c>
      <c r="F31" s="71"/>
      <c r="G31" s="46">
        <f t="shared" si="5"/>
        <v>66</v>
      </c>
      <c r="H31" s="78">
        <v>0</v>
      </c>
      <c r="I31" s="76">
        <v>0</v>
      </c>
      <c r="J31" s="46">
        <f t="shared" si="6"/>
        <v>65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+'8'!J32</f>
        <v>12</v>
      </c>
      <c r="F32" s="71"/>
      <c r="G32" s="46">
        <f t="shared" si="5"/>
        <v>12</v>
      </c>
      <c r="H32" s="78">
        <v>0</v>
      </c>
      <c r="I32" s="76">
        <v>0</v>
      </c>
      <c r="J32" s="46">
        <f t="shared" si="6"/>
        <v>11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+'8'!J33</f>
        <v>18</v>
      </c>
      <c r="F33" s="71"/>
      <c r="G33" s="46">
        <f t="shared" si="5"/>
        <v>18</v>
      </c>
      <c r="H33" s="78">
        <v>0</v>
      </c>
      <c r="I33" s="76">
        <v>0</v>
      </c>
      <c r="J33" s="46">
        <f t="shared" si="6"/>
        <v>18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+'8'!J35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+'8'!J39</f>
        <v>21</v>
      </c>
      <c r="F39" s="71"/>
      <c r="G39" s="46">
        <f t="shared" si="5"/>
        <v>21</v>
      </c>
      <c r="H39" s="78">
        <v>0</v>
      </c>
      <c r="I39" s="76">
        <v>0</v>
      </c>
      <c r="J39" s="46">
        <f t="shared" si="6"/>
        <v>19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+'8'!J40</f>
        <v>24</v>
      </c>
      <c r="F40" s="71"/>
      <c r="G40" s="46">
        <f t="shared" si="5"/>
        <v>24</v>
      </c>
      <c r="H40" s="78">
        <v>0</v>
      </c>
      <c r="I40" s="76">
        <v>0</v>
      </c>
      <c r="J40" s="46">
        <f t="shared" si="6"/>
        <v>23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>
        <v>25</v>
      </c>
      <c r="P40" s="104">
        <f t="shared" si="3"/>
        <v>25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+'8'!J41</f>
        <v>16</v>
      </c>
      <c r="F41" s="71"/>
      <c r="G41" s="46">
        <f t="shared" si="5"/>
        <v>16</v>
      </c>
      <c r="H41" s="78">
        <v>0</v>
      </c>
      <c r="I41" s="76">
        <v>0</v>
      </c>
      <c r="J41" s="46">
        <f t="shared" si="6"/>
        <v>16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+'8'!J46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+'8'!J48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+'8'!J49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+'8'!J50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+'8'!J53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22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+'8'!J55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+'8'!J56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+'8'!J57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+'8'!J58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+'8'!J59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+'8'!J61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+'8'!J62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23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70</v>
      </c>
      <c r="P62" s="104">
        <f t="shared" si="3"/>
        <v>170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+'8'!J65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+'8'!J66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+'8'!J72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+'8'!J75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+'8'!J77</f>
        <v>18</v>
      </c>
      <c r="F77" s="71"/>
      <c r="G77" s="46">
        <f t="shared" si="5"/>
        <v>18</v>
      </c>
      <c r="H77" s="78">
        <v>0</v>
      </c>
      <c r="I77" s="76">
        <v>0</v>
      </c>
      <c r="J77" s="46">
        <f t="shared" si="6"/>
        <v>16</v>
      </c>
      <c r="K77" s="72">
        <v>2</v>
      </c>
      <c r="L77" s="21">
        <v>50</v>
      </c>
      <c r="M77" s="65">
        <f t="shared" si="2"/>
        <v>100</v>
      </c>
      <c r="N77" s="17" t="s">
        <v>16</v>
      </c>
      <c r="O77" s="18"/>
      <c r="P77" s="104">
        <f t="shared" si="3"/>
        <v>100</v>
      </c>
      <c r="Q77" s="90">
        <v>17.329999999999998</v>
      </c>
      <c r="R77" s="43">
        <f t="shared" si="4"/>
        <v>34.659999999999997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+'8'!J79</f>
        <v>10</v>
      </c>
      <c r="F79" s="71"/>
      <c r="G79" s="46">
        <f t="shared" si="5"/>
        <v>10</v>
      </c>
      <c r="H79" s="78">
        <v>0</v>
      </c>
      <c r="I79" s="76">
        <v>0</v>
      </c>
      <c r="J79" s="46">
        <f t="shared" si="6"/>
        <v>8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4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+'8'!J83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+'8'!J84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+'8'!J85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+'8'!J86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+'8'!J87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+'8'!J89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+'8'!J93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+'8'!J94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+'8'!J95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+'8'!J99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+'8'!J102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+'8'!J104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+'8'!J107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+'8'!J109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+'8'!J110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+'8'!J111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+'8'!J112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+'8'!J113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+'8'!J115</f>
        <v>28</v>
      </c>
      <c r="F115" s="71"/>
      <c r="G115" s="46">
        <f t="shared" si="23"/>
        <v>28</v>
      </c>
      <c r="H115" s="78">
        <v>0</v>
      </c>
      <c r="I115" s="76">
        <v>0</v>
      </c>
      <c r="J115" s="46">
        <f t="shared" si="24"/>
        <v>27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+'8'!J117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+'8'!J126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+'8'!J128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+'8'!J131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+'8'!J132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+'8'!J133</f>
        <v>21</v>
      </c>
      <c r="F133" s="71"/>
      <c r="G133" s="46">
        <f t="shared" si="23"/>
        <v>21</v>
      </c>
      <c r="H133" s="78">
        <v>0</v>
      </c>
      <c r="I133" s="76">
        <v>0</v>
      </c>
      <c r="J133" s="46">
        <f t="shared" si="24"/>
        <v>21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+'8'!J137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+'8'!J138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+'8'!J153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+'8'!J166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+'8'!J167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+'8'!J169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+'8'!J171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5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+'8'!J175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+'8'!J180</f>
        <v>16</v>
      </c>
      <c r="F180" s="71"/>
      <c r="G180" s="46">
        <f t="shared" si="30"/>
        <v>16</v>
      </c>
      <c r="H180" s="78">
        <v>0</v>
      </c>
      <c r="I180" s="76">
        <v>0</v>
      </c>
      <c r="J180" s="46">
        <f t="shared" si="31"/>
        <v>15</v>
      </c>
      <c r="K180" s="72">
        <v>1</v>
      </c>
      <c r="L180" s="20">
        <v>35</v>
      </c>
      <c r="M180" s="65">
        <f t="shared" si="34"/>
        <v>35</v>
      </c>
      <c r="N180" s="17" t="s">
        <v>16</v>
      </c>
      <c r="O180" s="18"/>
      <c r="P180" s="104">
        <f t="shared" si="35"/>
        <v>35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+'8'!J185</f>
        <v>37</v>
      </c>
      <c r="F185" s="71"/>
      <c r="G185" s="46">
        <f t="shared" si="30"/>
        <v>37</v>
      </c>
      <c r="H185" s="78">
        <v>0</v>
      </c>
      <c r="I185" s="76">
        <v>0</v>
      </c>
      <c r="J185" s="46">
        <f t="shared" si="31"/>
        <v>36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+'8'!J187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+'8'!J193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16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+'8'!J194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23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+'8'!J195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6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04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+'8'!J196</f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4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+'8'!J198</f>
        <v>28</v>
      </c>
      <c r="F198" s="71"/>
      <c r="G198" s="46">
        <f t="shared" si="30"/>
        <v>28</v>
      </c>
      <c r="H198" s="78">
        <v>0</v>
      </c>
      <c r="I198" s="76">
        <v>0</v>
      </c>
      <c r="J198" s="46">
        <f t="shared" si="31"/>
        <v>28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+'8'!J217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+'8'!J227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+'8'!J229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+'8'!J234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+'8'!J239</f>
        <v>41</v>
      </c>
      <c r="F239" s="71"/>
      <c r="G239" s="46">
        <f t="shared" si="42"/>
        <v>41</v>
      </c>
      <c r="H239" s="78">
        <v>0</v>
      </c>
      <c r="I239" s="76">
        <v>0</v>
      </c>
      <c r="J239" s="46">
        <f t="shared" si="43"/>
        <v>41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/>
      <c r="G244" s="46">
        <f t="shared" si="47"/>
        <v>0</v>
      </c>
      <c r="H244" s="78">
        <v>0</v>
      </c>
      <c r="I244" s="76">
        <v>0</v>
      </c>
      <c r="J244" s="46">
        <f t="shared" si="48"/>
        <v>0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899.76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2150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1070</v>
      </c>
      <c r="O264" s="2">
        <v>120</v>
      </c>
      <c r="P264" s="2">
        <v>240</v>
      </c>
      <c r="Q264" s="88">
        <v>170</v>
      </c>
      <c r="R264" s="2">
        <v>95</v>
      </c>
      <c r="S264" s="2">
        <v>85</v>
      </c>
      <c r="T264" s="2">
        <v>135</v>
      </c>
      <c r="U264" s="2">
        <v>130</v>
      </c>
      <c r="V264" s="2">
        <v>95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18</v>
      </c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95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967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967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46"/>
  <sheetViews>
    <sheetView zoomScale="70" zoomScaleNormal="70" workbookViewId="0">
      <pane xSplit="10" ySplit="4" topLeftCell="L236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+'9'!J5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52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+'9'!J6</f>
        <v>163</v>
      </c>
      <c r="F6" s="71"/>
      <c r="G6" s="46">
        <f t="shared" si="0"/>
        <v>163</v>
      </c>
      <c r="H6" s="78">
        <v>0</v>
      </c>
      <c r="I6" s="76">
        <v>0</v>
      </c>
      <c r="J6" s="46">
        <f t="shared" si="1"/>
        <v>160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>
        <v>100</v>
      </c>
      <c r="P6" s="104">
        <f t="shared" ref="P6:P80" si="3">SUM(M6-O6)</f>
        <v>200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+'9'!J7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+'9'!J11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19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100</v>
      </c>
      <c r="P11" s="104">
        <f t="shared" si="3"/>
        <v>100</v>
      </c>
      <c r="Q11" s="90">
        <v>16.940000000000001</v>
      </c>
      <c r="R11" s="43">
        <f t="shared" si="4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+'9'!J20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+'9'!J21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+'9'!J22</f>
        <v>61</v>
      </c>
      <c r="F22" s="71"/>
      <c r="G22" s="46">
        <f t="shared" si="0"/>
        <v>61</v>
      </c>
      <c r="H22" s="78">
        <v>0</v>
      </c>
      <c r="I22" s="76">
        <v>0</v>
      </c>
      <c r="J22" s="46">
        <f t="shared" si="1"/>
        <v>54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>
        <v>350</v>
      </c>
      <c r="P22" s="104">
        <f t="shared" si="3"/>
        <v>350</v>
      </c>
      <c r="Q22" s="90">
        <v>26.6</v>
      </c>
      <c r="R22" s="43">
        <f t="shared" si="4"/>
        <v>186.20000000000002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+'9'!J24</f>
        <v>30</v>
      </c>
      <c r="F24" s="71"/>
      <c r="G24" s="46">
        <f t="shared" si="0"/>
        <v>30</v>
      </c>
      <c r="H24" s="78">
        <v>0</v>
      </c>
      <c r="I24" s="76">
        <v>0</v>
      </c>
      <c r="J24" s="46">
        <f t="shared" si="1"/>
        <v>25</v>
      </c>
      <c r="K24" s="72">
        <v>5</v>
      </c>
      <c r="L24" s="15">
        <v>100</v>
      </c>
      <c r="M24" s="65">
        <f t="shared" si="2"/>
        <v>500</v>
      </c>
      <c r="N24" s="17" t="s">
        <v>16</v>
      </c>
      <c r="O24" s="18">
        <v>250</v>
      </c>
      <c r="P24" s="104">
        <f t="shared" si="3"/>
        <v>250</v>
      </c>
      <c r="Q24" s="90">
        <v>40.51</v>
      </c>
      <c r="R24" s="43">
        <f t="shared" si="4"/>
        <v>202.54999999999998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+'9'!J28</f>
        <v>30</v>
      </c>
      <c r="F28" s="71"/>
      <c r="G28" s="46">
        <f t="shared" si="5"/>
        <v>30</v>
      </c>
      <c r="H28" s="78">
        <v>0</v>
      </c>
      <c r="I28" s="76">
        <v>0</v>
      </c>
      <c r="J28" s="46">
        <f t="shared" si="6"/>
        <v>25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04">
        <f t="shared" si="3"/>
        <v>250</v>
      </c>
      <c r="Q28" s="90">
        <v>31.97</v>
      </c>
      <c r="R28" s="43">
        <f t="shared" si="4"/>
        <v>159.85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+'9'!J31</f>
        <v>65</v>
      </c>
      <c r="F31" s="71"/>
      <c r="G31" s="46">
        <f t="shared" si="5"/>
        <v>65</v>
      </c>
      <c r="H31" s="78">
        <v>0</v>
      </c>
      <c r="I31" s="76">
        <v>0</v>
      </c>
      <c r="J31" s="46">
        <f t="shared" si="6"/>
        <v>60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>
        <v>250</v>
      </c>
      <c r="P31" s="104">
        <f t="shared" si="3"/>
        <v>250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+'9'!J32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11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+'9'!J33</f>
        <v>18</v>
      </c>
      <c r="F33" s="71"/>
      <c r="G33" s="46">
        <f t="shared" si="5"/>
        <v>18</v>
      </c>
      <c r="H33" s="78">
        <v>0</v>
      </c>
      <c r="I33" s="76">
        <v>0</v>
      </c>
      <c r="J33" s="46">
        <f t="shared" si="6"/>
        <v>18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+'9'!J35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+'9'!J39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+'9'!J40</f>
        <v>23</v>
      </c>
      <c r="F40" s="71"/>
      <c r="G40" s="46">
        <f t="shared" si="5"/>
        <v>23</v>
      </c>
      <c r="H40" s="78">
        <v>0</v>
      </c>
      <c r="I40" s="76">
        <v>0</v>
      </c>
      <c r="J40" s="46">
        <f t="shared" si="6"/>
        <v>23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+'9'!J41</f>
        <v>16</v>
      </c>
      <c r="F41" s="71"/>
      <c r="G41" s="46">
        <f t="shared" si="5"/>
        <v>16</v>
      </c>
      <c r="H41" s="78">
        <v>0</v>
      </c>
      <c r="I41" s="76">
        <v>0</v>
      </c>
      <c r="J41" s="46">
        <f t="shared" si="6"/>
        <v>16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+'9'!J46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+'9'!J48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10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+'9'!J51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+'9'!J53</f>
        <v>22</v>
      </c>
      <c r="F53" s="71"/>
      <c r="G53" s="46">
        <f t="shared" si="5"/>
        <v>22</v>
      </c>
      <c r="H53" s="78">
        <v>0</v>
      </c>
      <c r="I53" s="76">
        <v>0</v>
      </c>
      <c r="J53" s="46">
        <f t="shared" si="6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+'9'!J55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+'9'!J56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+'9'!J57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+'9'!J58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4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+'9'!J59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+'9'!J61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+'9'!J62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22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35</v>
      </c>
      <c r="P62" s="104">
        <f t="shared" si="3"/>
        <v>85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+'9'!J65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+'9'!J72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+'9'!J75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+'9'!J77</f>
        <v>16</v>
      </c>
      <c r="F77" s="71"/>
      <c r="G77" s="46">
        <f t="shared" si="5"/>
        <v>16</v>
      </c>
      <c r="H77" s="78">
        <v>0</v>
      </c>
      <c r="I77" s="76">
        <v>0</v>
      </c>
      <c r="J77" s="46">
        <f t="shared" si="6"/>
        <v>15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+'9'!J79</f>
        <v>8</v>
      </c>
      <c r="F79" s="71"/>
      <c r="G79" s="46">
        <f t="shared" si="5"/>
        <v>8</v>
      </c>
      <c r="H79" s="78">
        <v>0</v>
      </c>
      <c r="I79" s="76">
        <v>0</v>
      </c>
      <c r="J79" s="46">
        <f t="shared" si="6"/>
        <v>7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+'9'!J83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+'9'!J84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+'9'!J85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+'9'!J86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+'9'!J87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+'9'!J88</f>
        <v>0</v>
      </c>
      <c r="F88" s="71">
        <v>40</v>
      </c>
      <c r="G88" s="46">
        <f t="shared" ref="G88" si="18">E88+F88</f>
        <v>40</v>
      </c>
      <c r="H88" s="78">
        <v>0</v>
      </c>
      <c r="I88" s="76">
        <v>0</v>
      </c>
      <c r="J88" s="46">
        <f t="shared" ref="J88" si="19">+G88-H88-K88-I88</f>
        <v>40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+'9'!J89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+'9'!J93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+'9'!J94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+'9'!J95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+'9'!J99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5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+'9'!J102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+'9'!J104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+'9'!J107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+'9'!J109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+'9'!J110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+'9'!J111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+'9'!J112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+'9'!J113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+'9'!J115</f>
        <v>27</v>
      </c>
      <c r="F115" s="71"/>
      <c r="G115" s="46">
        <f t="shared" si="23"/>
        <v>27</v>
      </c>
      <c r="H115" s="78">
        <v>0</v>
      </c>
      <c r="I115" s="76">
        <v>0</v>
      </c>
      <c r="J115" s="46">
        <f t="shared" si="24"/>
        <v>27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+'9'!J126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+'9'!J128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+'9'!J131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+'9'!J132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+'9'!J133</f>
        <v>21</v>
      </c>
      <c r="F133" s="71"/>
      <c r="G133" s="46">
        <f t="shared" si="23"/>
        <v>21</v>
      </c>
      <c r="H133" s="78">
        <v>0</v>
      </c>
      <c r="I133" s="76">
        <v>0</v>
      </c>
      <c r="J133" s="46">
        <f t="shared" si="24"/>
        <v>21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+'9'!J137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+'9'!J138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+'9'!J153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+'9'!J166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+'9'!J167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+'9'!J169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+'9'!J171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+'9'!J173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4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+'9'!J175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+'9'!J180</f>
        <v>15</v>
      </c>
      <c r="F180" s="71"/>
      <c r="G180" s="46">
        <f t="shared" si="30"/>
        <v>15</v>
      </c>
      <c r="H180" s="78">
        <v>0</v>
      </c>
      <c r="I180" s="76">
        <v>0</v>
      </c>
      <c r="J180" s="46">
        <f t="shared" si="31"/>
        <v>15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+'9'!J185</f>
        <v>36</v>
      </c>
      <c r="F185" s="71"/>
      <c r="G185" s="46">
        <f t="shared" si="30"/>
        <v>36</v>
      </c>
      <c r="H185" s="78">
        <v>0</v>
      </c>
      <c r="I185" s="76">
        <v>0</v>
      </c>
      <c r="J185" s="46">
        <f t="shared" si="31"/>
        <v>36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+'9'!J187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+'9'!J188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+'9'!J189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+'9'!J193</f>
        <v>16</v>
      </c>
      <c r="F193" s="71"/>
      <c r="G193" s="46">
        <f t="shared" si="30"/>
        <v>16</v>
      </c>
      <c r="H193" s="78">
        <v>0</v>
      </c>
      <c r="I193" s="76">
        <v>0</v>
      </c>
      <c r="J193" s="46">
        <f t="shared" si="31"/>
        <v>16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+'9'!J194</f>
        <v>23</v>
      </c>
      <c r="F194" s="71"/>
      <c r="G194" s="46">
        <f t="shared" si="30"/>
        <v>23</v>
      </c>
      <c r="H194" s="78">
        <v>0</v>
      </c>
      <c r="I194" s="76">
        <v>0</v>
      </c>
      <c r="J194" s="46">
        <f t="shared" si="31"/>
        <v>22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+'9'!J195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6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+'9'!J196</f>
        <v>16</v>
      </c>
      <c r="F196" s="71"/>
      <c r="G196" s="46">
        <f t="shared" si="30"/>
        <v>16</v>
      </c>
      <c r="H196" s="78">
        <v>0</v>
      </c>
      <c r="I196" s="76">
        <v>0</v>
      </c>
      <c r="J196" s="46">
        <f t="shared" si="31"/>
        <v>16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+'9'!J198</f>
        <v>28</v>
      </c>
      <c r="F198" s="71"/>
      <c r="G198" s="46">
        <f t="shared" si="30"/>
        <v>28</v>
      </c>
      <c r="H198" s="78">
        <v>0</v>
      </c>
      <c r="I198" s="76">
        <v>0</v>
      </c>
      <c r="J198" s="46">
        <f t="shared" si="31"/>
        <v>28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+'9'!J217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+'9'!J227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+'9'!J229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+'9'!J234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>
        <v>49</v>
      </c>
      <c r="G243" s="46">
        <f t="shared" ref="G243:G246" si="47">E243+F243</f>
        <v>49</v>
      </c>
      <c r="H243" s="78">
        <v>0</v>
      </c>
      <c r="I243" s="76">
        <v>0</v>
      </c>
      <c r="J243" s="46">
        <f t="shared" ref="J243:J246" si="48">+G243-H243-K243-I243</f>
        <v>49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>
        <v>49</v>
      </c>
      <c r="G244" s="46">
        <f t="shared" si="47"/>
        <v>49</v>
      </c>
      <c r="H244" s="78">
        <v>0</v>
      </c>
      <c r="I244" s="76">
        <v>0</v>
      </c>
      <c r="J244" s="46">
        <f t="shared" si="48"/>
        <v>49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1116.2999999999997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3280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305</v>
      </c>
      <c r="O264" s="2">
        <v>35</v>
      </c>
      <c r="P264" s="2">
        <v>270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1605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1605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+'10'!J5</f>
        <v>52</v>
      </c>
      <c r="F5" s="71"/>
      <c r="G5" s="46">
        <f t="shared" ref="G5:G26" si="0">E5+F5</f>
        <v>52</v>
      </c>
      <c r="H5" s="78">
        <v>0</v>
      </c>
      <c r="I5" s="76">
        <v>0</v>
      </c>
      <c r="J5" s="46">
        <f t="shared" ref="J5:J26" si="1">+G5-H5-K5-I5</f>
        <v>50</v>
      </c>
      <c r="K5" s="72">
        <v>2</v>
      </c>
      <c r="L5" s="15">
        <v>50</v>
      </c>
      <c r="M5" s="65">
        <f>+L5*K5</f>
        <v>100</v>
      </c>
      <c r="N5" s="17" t="s">
        <v>16</v>
      </c>
      <c r="O5" s="18">
        <v>50</v>
      </c>
      <c r="P5" s="104">
        <f>SUM(M5-O5)</f>
        <v>50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+'10'!J6</f>
        <v>160</v>
      </c>
      <c r="F6" s="71"/>
      <c r="G6" s="46">
        <f t="shared" si="0"/>
        <v>160</v>
      </c>
      <c r="H6" s="78">
        <v>0</v>
      </c>
      <c r="I6" s="76">
        <v>0</v>
      </c>
      <c r="J6" s="46">
        <f t="shared" si="1"/>
        <v>153</v>
      </c>
      <c r="K6" s="72">
        <v>7</v>
      </c>
      <c r="L6" s="15">
        <v>100</v>
      </c>
      <c r="M6" s="65">
        <f t="shared" ref="M6:M80" si="2">+L6*K6</f>
        <v>700</v>
      </c>
      <c r="N6" s="17" t="s">
        <v>16</v>
      </c>
      <c r="O6" s="18">
        <v>350</v>
      </c>
      <c r="P6" s="104">
        <f t="shared" ref="P6:P80" si="3">SUM(M6-O6)</f>
        <v>350</v>
      </c>
      <c r="Q6" s="90">
        <v>39.29</v>
      </c>
      <c r="R6" s="43">
        <f t="shared" ref="R6:R80" si="4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+'10'!J11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+'10'!J20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+'10'!J21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6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+'10'!J22</f>
        <v>54</v>
      </c>
      <c r="F22" s="71"/>
      <c r="G22" s="46">
        <f t="shared" si="0"/>
        <v>54</v>
      </c>
      <c r="H22" s="78">
        <v>0</v>
      </c>
      <c r="I22" s="76">
        <v>0</v>
      </c>
      <c r="J22" s="46">
        <f t="shared" si="1"/>
        <v>52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+'10'!J24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24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+'10'!J28</f>
        <v>25</v>
      </c>
      <c r="F28" s="71"/>
      <c r="G28" s="46">
        <f t="shared" si="5"/>
        <v>25</v>
      </c>
      <c r="H28" s="78">
        <v>0</v>
      </c>
      <c r="I28" s="76">
        <v>0</v>
      </c>
      <c r="J28" s="46">
        <f t="shared" si="6"/>
        <v>24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+'10'!J31</f>
        <v>60</v>
      </c>
      <c r="F31" s="71"/>
      <c r="G31" s="46">
        <f t="shared" si="5"/>
        <v>60</v>
      </c>
      <c r="H31" s="78">
        <v>0</v>
      </c>
      <c r="I31" s="76">
        <v>0</v>
      </c>
      <c r="J31" s="46">
        <f t="shared" si="6"/>
        <v>60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+'10'!J32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+'10'!J33</f>
        <v>18</v>
      </c>
      <c r="F33" s="71"/>
      <c r="G33" s="46">
        <f t="shared" si="5"/>
        <v>18</v>
      </c>
      <c r="H33" s="78">
        <v>0</v>
      </c>
      <c r="I33" s="76">
        <v>0</v>
      </c>
      <c r="J33" s="46">
        <f t="shared" si="6"/>
        <v>17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+'10'!J35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+'10'!J39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+'10'!J40</f>
        <v>23</v>
      </c>
      <c r="F40" s="71"/>
      <c r="G40" s="46">
        <f t="shared" si="5"/>
        <v>23</v>
      </c>
      <c r="H40" s="78">
        <v>0</v>
      </c>
      <c r="I40" s="76">
        <v>0</v>
      </c>
      <c r="J40" s="46">
        <f t="shared" si="6"/>
        <v>23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+'10'!J46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+'10'!J47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+'10'!J48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+'10'!J50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+'10'!J51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+'10'!J53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+'10'!J55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+'10'!J56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+'10'!J57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+'10'!J58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+'10'!J59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+'10'!J61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+'10'!J62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+'10'!J65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+'10'!J72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+'10'!J74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+'10'!J75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+'10'!J77</f>
        <v>15</v>
      </c>
      <c r="F77" s="71"/>
      <c r="G77" s="46">
        <f t="shared" si="5"/>
        <v>15</v>
      </c>
      <c r="H77" s="78">
        <v>0</v>
      </c>
      <c r="I77" s="76">
        <v>0</v>
      </c>
      <c r="J77" s="46">
        <f t="shared" si="6"/>
        <v>14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+'10'!J79</f>
        <v>7</v>
      </c>
      <c r="F79" s="71"/>
      <c r="G79" s="46">
        <f t="shared" si="5"/>
        <v>7</v>
      </c>
      <c r="H79" s="78">
        <v>0</v>
      </c>
      <c r="I79" s="76">
        <v>0</v>
      </c>
      <c r="J79" s="46">
        <f t="shared" si="6"/>
        <v>6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+'10'!J83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+'10'!J84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+'10'!J85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+'10'!J86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+'10'!J87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+'10'!J88</f>
        <v>40</v>
      </c>
      <c r="F88" s="71"/>
      <c r="G88" s="46">
        <f t="shared" ref="G88" si="18">E88+F88</f>
        <v>40</v>
      </c>
      <c r="H88" s="78">
        <v>0</v>
      </c>
      <c r="I88" s="76">
        <v>0</v>
      </c>
      <c r="J88" s="46">
        <f t="shared" ref="J88" si="19">+G88-H88-K88-I88</f>
        <v>38</v>
      </c>
      <c r="K88" s="72">
        <v>2</v>
      </c>
      <c r="L88" s="20">
        <v>49</v>
      </c>
      <c r="M88" s="65">
        <f t="shared" ref="M88" si="20">+L88*K88</f>
        <v>98</v>
      </c>
      <c r="N88" s="17" t="s">
        <v>16</v>
      </c>
      <c r="O88" s="18">
        <v>48</v>
      </c>
      <c r="P88" s="104">
        <f t="shared" ref="P88" si="21">SUM(M88-O88)</f>
        <v>50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+'10'!J89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+'10'!J93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+'10'!J94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+'10'!J95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+'10'!J99</f>
        <v>5</v>
      </c>
      <c r="F99" s="71"/>
      <c r="G99" s="46">
        <f t="shared" si="23"/>
        <v>5</v>
      </c>
      <c r="H99" s="78">
        <v>0</v>
      </c>
      <c r="I99" s="76">
        <v>0</v>
      </c>
      <c r="J99" s="46">
        <f t="shared" si="24"/>
        <v>4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+'10'!J102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+'10'!J104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+'10'!J107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+'10'!J109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+'10'!J110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+'10'!J111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+'10'!J112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+'10'!J113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+'10'!J114</f>
        <v>0</v>
      </c>
      <c r="F114" s="71"/>
      <c r="G114" s="46">
        <f t="shared" ref="G114:G148" si="30">E114+F114</f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+'10'!J115</f>
        <v>27</v>
      </c>
      <c r="F115" s="71"/>
      <c r="G115" s="46">
        <f t="shared" si="30"/>
        <v>27</v>
      </c>
      <c r="H115" s="78">
        <v>0</v>
      </c>
      <c r="I115" s="76">
        <v>0</v>
      </c>
      <c r="J115" s="46">
        <f t="shared" si="24"/>
        <v>26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+'10'!J116</f>
        <v>0</v>
      </c>
      <c r="F116" s="71"/>
      <c r="G116" s="46">
        <f t="shared" si="30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+'10'!J117</f>
        <v>4</v>
      </c>
      <c r="F117" s="71"/>
      <c r="G117" s="46">
        <f t="shared" si="30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+'10'!J118</f>
        <v>0</v>
      </c>
      <c r="F118" s="71"/>
      <c r="G118" s="46">
        <f t="shared" si="30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+'10'!J119</f>
        <v>0</v>
      </c>
      <c r="F119" s="71"/>
      <c r="G119" s="46">
        <f t="shared" si="30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+'10'!J120</f>
        <v>0</v>
      </c>
      <c r="F120" s="71"/>
      <c r="G120" s="46">
        <f t="shared" si="30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+'10'!J121</f>
        <v>0</v>
      </c>
      <c r="F121" s="71"/>
      <c r="G121" s="46">
        <f t="shared" si="30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+'10'!J122</f>
        <v>0</v>
      </c>
      <c r="F122" s="71"/>
      <c r="G122" s="46">
        <f t="shared" si="30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+'10'!J123</f>
        <v>0</v>
      </c>
      <c r="F123" s="71"/>
      <c r="G123" s="46">
        <f t="shared" si="30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+'10'!J124</f>
        <v>0</v>
      </c>
      <c r="F124" s="71"/>
      <c r="G124" s="46">
        <f t="shared" si="30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+'10'!J125</f>
        <v>0</v>
      </c>
      <c r="F125" s="71"/>
      <c r="G125" s="46">
        <f t="shared" si="30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+'10'!J126</f>
        <v>3</v>
      </c>
      <c r="F126" s="71"/>
      <c r="G126" s="46">
        <f t="shared" si="30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+'10'!J127</f>
        <v>0</v>
      </c>
      <c r="F127" s="71"/>
      <c r="G127" s="46">
        <f t="shared" si="30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+'10'!J128</f>
        <v>2</v>
      </c>
      <c r="F128" s="71"/>
      <c r="G128" s="46">
        <f t="shared" si="30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+'10'!J129</f>
        <v>0</v>
      </c>
      <c r="F129" s="71"/>
      <c r="G129" s="46">
        <f t="shared" si="30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+'10'!J130</f>
        <v>0</v>
      </c>
      <c r="F130" s="71"/>
      <c r="G130" s="46">
        <f t="shared" si="30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+'10'!J131</f>
        <v>18</v>
      </c>
      <c r="F131" s="71"/>
      <c r="G131" s="46">
        <f t="shared" si="30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+'10'!J132</f>
        <v>0</v>
      </c>
      <c r="F132" s="71"/>
      <c r="G132" s="46">
        <f t="shared" si="30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+'10'!J133</f>
        <v>21</v>
      </c>
      <c r="F133" s="71"/>
      <c r="G133" s="46">
        <f t="shared" si="30"/>
        <v>21</v>
      </c>
      <c r="H133" s="78">
        <v>0</v>
      </c>
      <c r="I133" s="76">
        <v>0</v>
      </c>
      <c r="J133" s="46">
        <f t="shared" si="24"/>
        <v>21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+'10'!J134</f>
        <v>0</v>
      </c>
      <c r="F134" s="71"/>
      <c r="G134" s="46">
        <f t="shared" si="30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+'10'!J135</f>
        <v>0</v>
      </c>
      <c r="F135" s="71"/>
      <c r="G135" s="46">
        <f t="shared" si="30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+'10'!J136</f>
        <v>0</v>
      </c>
      <c r="F136" s="71"/>
      <c r="G136" s="46">
        <f t="shared" si="30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+'10'!J137</f>
        <v>8</v>
      </c>
      <c r="F137" s="71"/>
      <c r="G137" s="46">
        <f t="shared" si="30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+'10'!J138</f>
        <v>8</v>
      </c>
      <c r="F138" s="71"/>
      <c r="G138" s="46">
        <f t="shared" si="30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+'10'!J139</f>
        <v>0</v>
      </c>
      <c r="F139" s="71"/>
      <c r="G139" s="46">
        <f t="shared" si="30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+'10'!J140</f>
        <v>0</v>
      </c>
      <c r="F140" s="71"/>
      <c r="G140" s="46">
        <f t="shared" si="30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+'10'!J141</f>
        <v>0</v>
      </c>
      <c r="F141" s="71"/>
      <c r="G141" s="46">
        <f t="shared" si="30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+'10'!J142</f>
        <v>0</v>
      </c>
      <c r="F142" s="71"/>
      <c r="G142" s="46">
        <f t="shared" si="30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+'10'!J143</f>
        <v>0</v>
      </c>
      <c r="F143" s="71"/>
      <c r="G143" s="46">
        <f t="shared" si="30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+'10'!J144</f>
        <v>0</v>
      </c>
      <c r="F144" s="71"/>
      <c r="G144" s="46">
        <f t="shared" si="30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+'10'!J145</f>
        <v>0</v>
      </c>
      <c r="F145" s="71"/>
      <c r="G145" s="46">
        <f t="shared" si="30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+'10'!J146</f>
        <v>0</v>
      </c>
      <c r="F146" s="71"/>
      <c r="G146" s="46">
        <f t="shared" si="30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+'10'!J147</f>
        <v>0</v>
      </c>
      <c r="F147" s="71"/>
      <c r="G147" s="46">
        <f t="shared" si="30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+'10'!J148</f>
        <v>0</v>
      </c>
      <c r="F148" s="71"/>
      <c r="G148" s="46">
        <f t="shared" si="30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+'10'!J153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+'10'!J162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+'10'!J163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+'10'!J164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+'10'!J165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+'10'!J166</f>
        <v>17</v>
      </c>
      <c r="F166" s="71"/>
      <c r="G166" s="46">
        <f t="shared" si="31"/>
        <v>17</v>
      </c>
      <c r="H166" s="78">
        <v>0</v>
      </c>
      <c r="I166" s="76">
        <v>0</v>
      </c>
      <c r="J166" s="46">
        <f t="shared" si="32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+'10'!J167</f>
        <v>8</v>
      </c>
      <c r="F167" s="71"/>
      <c r="G167" s="46">
        <f t="shared" si="31"/>
        <v>8</v>
      </c>
      <c r="H167" s="78">
        <v>0</v>
      </c>
      <c r="I167" s="76">
        <v>0</v>
      </c>
      <c r="J167" s="46">
        <f t="shared" si="32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+'10'!J168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+'10'!J169</f>
        <v>31</v>
      </c>
      <c r="F169" s="71"/>
      <c r="G169" s="46">
        <f t="shared" si="31"/>
        <v>31</v>
      </c>
      <c r="H169" s="78">
        <v>0</v>
      </c>
      <c r="I169" s="76">
        <v>0</v>
      </c>
      <c r="J169" s="46">
        <f t="shared" si="32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+'10'!J170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+'10'!J171</f>
        <v>5</v>
      </c>
      <c r="F171" s="71"/>
      <c r="G171" s="46">
        <f t="shared" si="31"/>
        <v>5</v>
      </c>
      <c r="H171" s="78">
        <v>0</v>
      </c>
      <c r="I171" s="76">
        <v>0</v>
      </c>
      <c r="J171" s="46">
        <f t="shared" si="32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+'10'!J172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+'10'!J173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+'10'!J174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+'10'!J175</f>
        <v>17</v>
      </c>
      <c r="F175" s="71"/>
      <c r="G175" s="46">
        <f t="shared" si="31"/>
        <v>17</v>
      </c>
      <c r="H175" s="78">
        <v>0</v>
      </c>
      <c r="I175" s="76">
        <v>0</v>
      </c>
      <c r="J175" s="46">
        <f t="shared" si="32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+'10'!J176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+'10'!J177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+'10'!J178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+'10'!J179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+'10'!J180</f>
        <v>15</v>
      </c>
      <c r="F180" s="71"/>
      <c r="G180" s="46">
        <f t="shared" si="31"/>
        <v>15</v>
      </c>
      <c r="H180" s="78">
        <v>0</v>
      </c>
      <c r="I180" s="76">
        <v>0</v>
      </c>
      <c r="J180" s="46">
        <f t="shared" si="32"/>
        <v>3</v>
      </c>
      <c r="K180" s="72">
        <v>12</v>
      </c>
      <c r="L180" s="20">
        <v>35</v>
      </c>
      <c r="M180" s="65">
        <f t="shared" si="35"/>
        <v>420</v>
      </c>
      <c r="N180" s="17" t="s">
        <v>16</v>
      </c>
      <c r="O180" s="18">
        <v>210</v>
      </c>
      <c r="P180" s="104">
        <f t="shared" si="36"/>
        <v>210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+'10'!J181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+'10'!J182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+'10'!J183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+'10'!J184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+'10'!J185</f>
        <v>36</v>
      </c>
      <c r="F185" s="71"/>
      <c r="G185" s="46">
        <f t="shared" si="31"/>
        <v>36</v>
      </c>
      <c r="H185" s="78">
        <v>0</v>
      </c>
      <c r="I185" s="76">
        <v>0</v>
      </c>
      <c r="J185" s="46">
        <f t="shared" si="32"/>
        <v>35</v>
      </c>
      <c r="K185" s="72">
        <v>1</v>
      </c>
      <c r="L185" s="20">
        <v>80</v>
      </c>
      <c r="M185" s="65">
        <f t="shared" si="35"/>
        <v>80</v>
      </c>
      <c r="N185" s="17" t="s">
        <v>16</v>
      </c>
      <c r="O185" s="18"/>
      <c r="P185" s="104">
        <f t="shared" si="36"/>
        <v>80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+'10'!J186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+'10'!J187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+'10'!J188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+'10'!J189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+'10'!J190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+'10'!J191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+'10'!J192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+'10'!J193</f>
        <v>16</v>
      </c>
      <c r="F193" s="71"/>
      <c r="G193" s="46">
        <f t="shared" si="31"/>
        <v>16</v>
      </c>
      <c r="H193" s="78">
        <v>0</v>
      </c>
      <c r="I193" s="76">
        <v>0</v>
      </c>
      <c r="J193" s="46">
        <f t="shared" si="32"/>
        <v>15</v>
      </c>
      <c r="K193" s="72">
        <v>1</v>
      </c>
      <c r="L193" s="20">
        <v>60</v>
      </c>
      <c r="M193" s="65">
        <f t="shared" si="35"/>
        <v>60</v>
      </c>
      <c r="N193" s="17" t="s">
        <v>16</v>
      </c>
      <c r="O193" s="18"/>
      <c r="P193" s="104">
        <f t="shared" si="36"/>
        <v>60</v>
      </c>
      <c r="Q193" s="90">
        <v>38</v>
      </c>
      <c r="R193" s="43">
        <f t="shared" si="37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+'10'!J194</f>
        <v>22</v>
      </c>
      <c r="F194" s="71"/>
      <c r="G194" s="46">
        <f t="shared" si="31"/>
        <v>22</v>
      </c>
      <c r="H194" s="78">
        <v>0</v>
      </c>
      <c r="I194" s="76">
        <v>0</v>
      </c>
      <c r="J194" s="46">
        <f t="shared" si="32"/>
        <v>21</v>
      </c>
      <c r="K194" s="72">
        <v>1</v>
      </c>
      <c r="L194" s="20">
        <v>120</v>
      </c>
      <c r="M194" s="65">
        <f t="shared" si="35"/>
        <v>120</v>
      </c>
      <c r="N194" s="17" t="s">
        <v>16</v>
      </c>
      <c r="O194" s="18"/>
      <c r="P194" s="104">
        <f t="shared" si="36"/>
        <v>120</v>
      </c>
      <c r="Q194" s="90">
        <v>73</v>
      </c>
      <c r="R194" s="43">
        <f t="shared" si="37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+'10'!J195</f>
        <v>6</v>
      </c>
      <c r="F195" s="71"/>
      <c r="G195" s="46">
        <f t="shared" si="31"/>
        <v>6</v>
      </c>
      <c r="H195" s="78">
        <v>0</v>
      </c>
      <c r="I195" s="76">
        <v>0</v>
      </c>
      <c r="J195" s="46">
        <f t="shared" si="32"/>
        <v>6</v>
      </c>
      <c r="K195" s="72"/>
      <c r="L195" s="20">
        <v>60</v>
      </c>
      <c r="M195" s="65">
        <f t="shared" si="35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7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+'10'!J196</f>
        <v>16</v>
      </c>
      <c r="F196" s="71"/>
      <c r="G196" s="46">
        <f t="shared" si="31"/>
        <v>16</v>
      </c>
      <c r="H196" s="78">
        <v>0</v>
      </c>
      <c r="I196" s="76">
        <v>0</v>
      </c>
      <c r="J196" s="46">
        <f t="shared" si="32"/>
        <v>14</v>
      </c>
      <c r="K196" s="72">
        <v>2</v>
      </c>
      <c r="L196" s="20">
        <v>120</v>
      </c>
      <c r="M196" s="65">
        <f t="shared" si="35"/>
        <v>240</v>
      </c>
      <c r="N196" s="17" t="s">
        <v>16</v>
      </c>
      <c r="O196" s="18"/>
      <c r="P196" s="104">
        <f t="shared" si="36"/>
        <v>240</v>
      </c>
      <c r="Q196" s="90">
        <v>73</v>
      </c>
      <c r="R196" s="43">
        <f t="shared" si="37"/>
        <v>146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+'10'!J197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+'10'!J198</f>
        <v>28</v>
      </c>
      <c r="F198" s="71"/>
      <c r="G198" s="46">
        <f t="shared" si="31"/>
        <v>28</v>
      </c>
      <c r="H198" s="78">
        <v>0</v>
      </c>
      <c r="I198" s="76">
        <v>0</v>
      </c>
      <c r="J198" s="46">
        <f t="shared" si="32"/>
        <v>27</v>
      </c>
      <c r="K198" s="72">
        <v>1</v>
      </c>
      <c r="L198" s="20">
        <v>150</v>
      </c>
      <c r="M198" s="65">
        <f t="shared" si="35"/>
        <v>150</v>
      </c>
      <c r="N198" s="17" t="s">
        <v>16</v>
      </c>
      <c r="O198" s="18"/>
      <c r="P198" s="104">
        <f t="shared" si="36"/>
        <v>150</v>
      </c>
      <c r="Q198" s="90">
        <v>64.38</v>
      </c>
      <c r="R198" s="43">
        <f t="shared" si="37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+'10'!J199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>
        <f t="shared" si="36"/>
        <v>0</v>
      </c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+'10'!J200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+'10'!J201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+'10'!J202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+'10'!J203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+'10'!J204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+'10'!J205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+'10'!J206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+'10'!J208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+'10'!J209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+'10'!J210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+'10'!J211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+'10'!J212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+'10'!J213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+'10'!J214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+'10'!J215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+'10'!J216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+'10'!J217</f>
        <v>25</v>
      </c>
      <c r="F217" s="71"/>
      <c r="G217" s="46">
        <f t="shared" si="31"/>
        <v>25</v>
      </c>
      <c r="H217" s="78">
        <v>0</v>
      </c>
      <c r="I217" s="76">
        <v>0</v>
      </c>
      <c r="J217" s="46">
        <f t="shared" si="32"/>
        <v>25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+'10'!J218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+'10'!J219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+'10'!J220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+'10'!J221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+'10'!J222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+'10'!J223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+'10'!J224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+'10'!J225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+'10'!J226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+'10'!J227</f>
        <v>8</v>
      </c>
      <c r="F227" s="71"/>
      <c r="G227" s="46">
        <f t="shared" si="31"/>
        <v>8</v>
      </c>
      <c r="H227" s="78">
        <v>0</v>
      </c>
      <c r="I227" s="76">
        <v>0</v>
      </c>
      <c r="J227" s="46">
        <f t="shared" si="32"/>
        <v>8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+'10'!J228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+'10'!J229</f>
        <v>14</v>
      </c>
      <c r="F229" s="71"/>
      <c r="G229" s="46">
        <f t="shared" si="31"/>
        <v>14</v>
      </c>
      <c r="H229" s="78">
        <v>0</v>
      </c>
      <c r="I229" s="76">
        <v>0</v>
      </c>
      <c r="J229" s="46">
        <f t="shared" si="32"/>
        <v>14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+'10'!J230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+'10'!J231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+'10'!J232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+'10'!J233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+'10'!J234</f>
        <v>17</v>
      </c>
      <c r="F234" s="71"/>
      <c r="G234" s="46">
        <f t="shared" si="41"/>
        <v>17</v>
      </c>
      <c r="H234" s="78">
        <v>0</v>
      </c>
      <c r="I234" s="76">
        <v>0</v>
      </c>
      <c r="J234" s="46">
        <f t="shared" si="42"/>
        <v>17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+'10'!J235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+'10'!J236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+'10'!J237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+'10'!J238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/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+'10'!J240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+'10'!J241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/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/>
      <c r="F243" s="71"/>
      <c r="G243" s="46">
        <f t="shared" ref="G243:G246" si="48">E243+F243</f>
        <v>0</v>
      </c>
      <c r="H243" s="78">
        <v>0</v>
      </c>
      <c r="I243" s="76">
        <v>0</v>
      </c>
      <c r="J243" s="46">
        <f t="shared" ref="J243:J246" si="49">+G243-H243-K243-I243</f>
        <v>0</v>
      </c>
      <c r="K243" s="72"/>
      <c r="L243" s="20">
        <v>35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/>
      <c r="F244" s="71">
        <v>49</v>
      </c>
      <c r="G244" s="46">
        <f t="shared" si="48"/>
        <v>49</v>
      </c>
      <c r="H244" s="78">
        <v>0</v>
      </c>
      <c r="I244" s="76">
        <v>0</v>
      </c>
      <c r="J244" s="46">
        <f t="shared" si="49"/>
        <v>47</v>
      </c>
      <c r="K244" s="72">
        <v>2</v>
      </c>
      <c r="L244" s="20">
        <v>45</v>
      </c>
      <c r="M244" s="65">
        <f t="shared" si="50"/>
        <v>90</v>
      </c>
      <c r="N244" s="17" t="s">
        <v>16</v>
      </c>
      <c r="O244" s="18">
        <v>40</v>
      </c>
      <c r="P244" s="104">
        <f t="shared" si="51"/>
        <v>50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45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891.45999999999992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34" t="s">
        <v>202</v>
      </c>
      <c r="M262" s="35"/>
      <c r="N262" s="33">
        <f>SUM(M5:M261)</f>
        <v>2958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340</v>
      </c>
      <c r="O264" s="2">
        <v>110</v>
      </c>
      <c r="P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698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1920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1920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+'11'!J5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50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+'11'!J6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150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+'11'!J7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+'11'!J11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+'11'!J20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+'11'!J21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+'11'!J22</f>
        <v>52</v>
      </c>
      <c r="F22" s="71"/>
      <c r="G22" s="46">
        <f t="shared" si="0"/>
        <v>52</v>
      </c>
      <c r="H22" s="78">
        <v>0</v>
      </c>
      <c r="I22" s="76">
        <v>0</v>
      </c>
      <c r="J22" s="46">
        <f t="shared" si="1"/>
        <v>51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+'11'!J24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+'11'!J28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24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+'11'!J31</f>
        <v>60</v>
      </c>
      <c r="F31" s="71"/>
      <c r="G31" s="46">
        <f t="shared" si="5"/>
        <v>60</v>
      </c>
      <c r="H31" s="78">
        <v>0</v>
      </c>
      <c r="I31" s="76">
        <v>0</v>
      </c>
      <c r="J31" s="46">
        <f t="shared" si="6"/>
        <v>59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+'11'!J32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+'11'!J33</f>
        <v>17</v>
      </c>
      <c r="F33" s="71"/>
      <c r="G33" s="46">
        <f t="shared" si="5"/>
        <v>17</v>
      </c>
      <c r="H33" s="78">
        <v>0</v>
      </c>
      <c r="I33" s="76">
        <v>0</v>
      </c>
      <c r="J33" s="46">
        <f t="shared" si="6"/>
        <v>17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+'11'!J35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+'11'!J39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17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/>
      <c r="P39" s="104">
        <f t="shared" si="3"/>
        <v>100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+'11'!J40</f>
        <v>23</v>
      </c>
      <c r="F40" s="71"/>
      <c r="G40" s="46">
        <f t="shared" si="5"/>
        <v>23</v>
      </c>
      <c r="H40" s="78">
        <v>0</v>
      </c>
      <c r="I40" s="76">
        <v>0</v>
      </c>
      <c r="J40" s="46">
        <f t="shared" si="6"/>
        <v>22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+'11'!J41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13</v>
      </c>
      <c r="K41" s="72">
        <v>2</v>
      </c>
      <c r="L41" s="15">
        <v>50</v>
      </c>
      <c r="M41" s="65">
        <f t="shared" si="2"/>
        <v>100</v>
      </c>
      <c r="N41" s="17" t="s">
        <v>16</v>
      </c>
      <c r="O41" s="18"/>
      <c r="P41" s="104">
        <f t="shared" si="3"/>
        <v>100</v>
      </c>
      <c r="Q41" s="90">
        <v>15.42</v>
      </c>
      <c r="R41" s="43">
        <f t="shared" si="4"/>
        <v>30.84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+'11'!J46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/>
      <c r="P47" s="104">
        <f t="shared" si="3"/>
        <v>50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+'11'!J48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15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+'11'!J49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+'11'!J50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+'11'!J51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+'11'!J53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+'11'!J55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+'11'!J56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+'11'!J57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+'11'!J58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+'11'!J59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+'11'!J61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+'11'!J62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+'11'!J65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+'11'!J66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+'11'!J72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+'11'!J74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+'11'!J75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+'11'!J77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+'11'!J79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4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4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+'11'!J83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7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04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+'11'!J84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6</v>
      </c>
      <c r="K84" s="72">
        <v>2</v>
      </c>
      <c r="L84" s="22">
        <v>50</v>
      </c>
      <c r="M84" s="65">
        <f t="shared" si="10"/>
        <v>100</v>
      </c>
      <c r="N84" s="17" t="s">
        <v>16</v>
      </c>
      <c r="O84" s="18"/>
      <c r="P84" s="104">
        <f t="shared" si="11"/>
        <v>100</v>
      </c>
      <c r="Q84" s="90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+'11'!J85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+'11'!J86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+'11'!J87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+'11'!J88</f>
        <v>38</v>
      </c>
      <c r="F88" s="71"/>
      <c r="G88" s="46">
        <f t="shared" ref="G88" si="18">E88+F88</f>
        <v>38</v>
      </c>
      <c r="H88" s="78">
        <v>0</v>
      </c>
      <c r="I88" s="76">
        <v>0</v>
      </c>
      <c r="J88" s="46">
        <f t="shared" ref="J88" si="19">+G88-H88-K88-I88</f>
        <v>27</v>
      </c>
      <c r="K88" s="72">
        <v>11</v>
      </c>
      <c r="L88" s="20">
        <v>49</v>
      </c>
      <c r="M88" s="65">
        <f t="shared" ref="M88" si="20">+L88*K88</f>
        <v>539</v>
      </c>
      <c r="N88" s="17" t="s">
        <v>16</v>
      </c>
      <c r="O88" s="18">
        <v>319</v>
      </c>
      <c r="P88" s="104">
        <f t="shared" ref="P88" si="21">SUM(M88-O88)</f>
        <v>220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+'11'!J89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+'11'!J93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+'11'!J94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+'11'!J95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+'11'!J99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4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+'11'!J102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+'11'!J104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+'11'!J107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+'11'!J109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+'11'!J110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+'11'!J111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+'11'!J112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16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+'11'!J113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+'11'!J115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>
        <v>60</v>
      </c>
      <c r="P115" s="104">
        <f>SUM(M115-O115)</f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+'11'!J126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+'11'!J128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+'11'!J131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+'11'!J132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+'11'!J133</f>
        <v>21</v>
      </c>
      <c r="F133" s="71"/>
      <c r="G133" s="46">
        <f t="shared" si="23"/>
        <v>21</v>
      </c>
      <c r="H133" s="78">
        <v>0</v>
      </c>
      <c r="I133" s="76">
        <v>0</v>
      </c>
      <c r="J133" s="46">
        <f t="shared" si="24"/>
        <v>20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+'11'!J137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+'11'!J138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+'11'!J153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+'11'!J166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+'11'!J167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+'11'!J169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+'11'!J171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+'11'!J173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4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+'11'!J175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>
        <v>30</v>
      </c>
      <c r="P175" s="104">
        <f>SUM(M175-O175)</f>
        <v>70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+'11'!J185</f>
        <v>35</v>
      </c>
      <c r="F185" s="71"/>
      <c r="G185" s="46">
        <f t="shared" si="30"/>
        <v>35</v>
      </c>
      <c r="H185" s="78">
        <v>0</v>
      </c>
      <c r="I185" s="76">
        <v>0</v>
      </c>
      <c r="J185" s="46">
        <f t="shared" si="31"/>
        <v>34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+'11'!J187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+'11'!J188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+'11'!J189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+'11'!J193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11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4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+'11'!J194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19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+'11'!J195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3</v>
      </c>
      <c r="K195" s="72">
        <v>3</v>
      </c>
      <c r="L195" s="20">
        <v>60</v>
      </c>
      <c r="M195" s="65">
        <f t="shared" si="34"/>
        <v>180</v>
      </c>
      <c r="N195" s="17" t="s">
        <v>16</v>
      </c>
      <c r="O195" s="18"/>
      <c r="P195" s="104">
        <f t="shared" si="35"/>
        <v>180</v>
      </c>
      <c r="Q195" s="90">
        <v>38</v>
      </c>
      <c r="R195" s="43">
        <f t="shared" si="36"/>
        <v>114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+'11'!J196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10</v>
      </c>
      <c r="K196" s="72">
        <v>4</v>
      </c>
      <c r="L196" s="20">
        <v>120</v>
      </c>
      <c r="M196" s="65">
        <f t="shared" si="34"/>
        <v>480</v>
      </c>
      <c r="N196" s="17" t="s">
        <v>16</v>
      </c>
      <c r="O196" s="18"/>
      <c r="P196" s="104">
        <f t="shared" si="35"/>
        <v>480</v>
      </c>
      <c r="Q196" s="90">
        <v>73</v>
      </c>
      <c r="R196" s="43">
        <f t="shared" si="36"/>
        <v>292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+'11'!J198</f>
        <v>27</v>
      </c>
      <c r="F198" s="71"/>
      <c r="G198" s="46">
        <f t="shared" si="30"/>
        <v>27</v>
      </c>
      <c r="H198" s="78">
        <v>0</v>
      </c>
      <c r="I198" s="76">
        <v>0</v>
      </c>
      <c r="J198" s="46">
        <f t="shared" si="31"/>
        <v>27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+'11'!J227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+'11'!J229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+'11'!J234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+'11'!J243</f>
        <v>0</v>
      </c>
      <c r="F243" s="71">
        <v>49</v>
      </c>
      <c r="G243" s="46">
        <f t="shared" ref="G243:G246" si="47">E243+F243</f>
        <v>49</v>
      </c>
      <c r="H243" s="78">
        <v>0</v>
      </c>
      <c r="I243" s="76">
        <v>0</v>
      </c>
      <c r="J243" s="46">
        <f t="shared" ref="J243:J246" si="48">+G243-H243-K243-I243</f>
        <v>48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4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+'11'!J244</f>
        <v>47</v>
      </c>
      <c r="F244" s="71"/>
      <c r="G244" s="46">
        <f t="shared" si="47"/>
        <v>47</v>
      </c>
      <c r="H244" s="78">
        <v>0</v>
      </c>
      <c r="I244" s="76">
        <v>0</v>
      </c>
      <c r="J244" s="46">
        <f t="shared" si="48"/>
        <v>30</v>
      </c>
      <c r="K244" s="72">
        <v>17</v>
      </c>
      <c r="L244" s="20">
        <v>45</v>
      </c>
      <c r="M244" s="65">
        <f t="shared" si="49"/>
        <v>765</v>
      </c>
      <c r="N244" s="17" t="s">
        <v>16</v>
      </c>
      <c r="O244" s="18">
        <v>425</v>
      </c>
      <c r="P244" s="104">
        <f t="shared" si="50"/>
        <v>340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+'11'!J245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+'11'!J253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+'11'!J254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+'11'!J255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+'11'!J256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>
        <f>+'11'!J257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>
        <f>+'11'!J258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>
        <f>+'11'!J259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1225.44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4179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1435</v>
      </c>
      <c r="O264" s="2">
        <v>160</v>
      </c>
      <c r="P264" s="2">
        <v>480</v>
      </c>
      <c r="Q264" s="88">
        <v>200</v>
      </c>
      <c r="R264" s="2">
        <v>35</v>
      </c>
      <c r="S264" s="2">
        <v>50</v>
      </c>
      <c r="T264" s="2">
        <v>250</v>
      </c>
      <c r="U264" s="2">
        <v>180</v>
      </c>
      <c r="V264" s="2">
        <v>80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834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1910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1910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T346"/>
  <sheetViews>
    <sheetView zoomScale="70" zoomScaleNormal="70" workbookViewId="0">
      <pane xSplit="10" ySplit="4" topLeftCell="K11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+'12'!E5</f>
        <v>50</v>
      </c>
      <c r="F5" s="71"/>
      <c r="G5" s="46">
        <f t="shared" ref="G5:G26" si="0">E5+F5</f>
        <v>50</v>
      </c>
      <c r="H5" s="78">
        <v>0</v>
      </c>
      <c r="I5" s="76">
        <v>0</v>
      </c>
      <c r="J5" s="46">
        <f t="shared" ref="J5:J26" si="1">+G5-H5-K5-I5</f>
        <v>49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+'12'!E6</f>
        <v>153</v>
      </c>
      <c r="F6" s="71"/>
      <c r="G6" s="46">
        <f t="shared" si="0"/>
        <v>153</v>
      </c>
      <c r="H6" s="78">
        <v>0</v>
      </c>
      <c r="I6" s="76">
        <v>0</v>
      </c>
      <c r="J6" s="46">
        <f t="shared" si="1"/>
        <v>151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/>
      <c r="P6" s="104">
        <f t="shared" ref="P6:P80" si="3">SUM(M6-O6)</f>
        <v>200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+'12'!E7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+'12'!E8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+'12'!E9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+'12'!E10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+'12'!E11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19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+'12'!E12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+'12'!E13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+'12'!E14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+'12'!E15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+'12'!E16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+'12'!E17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+'12'!E18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+'12'!E19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+'12'!E20</f>
        <v>6</v>
      </c>
      <c r="F20" s="71"/>
      <c r="G20" s="46">
        <f t="shared" si="0"/>
        <v>6</v>
      </c>
      <c r="H20" s="78">
        <v>0</v>
      </c>
      <c r="I20" s="76">
        <v>0</v>
      </c>
      <c r="J20" s="46">
        <f t="shared" si="1"/>
        <v>6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+'12'!E21</f>
        <v>6</v>
      </c>
      <c r="F21" s="71"/>
      <c r="G21" s="46">
        <f t="shared" si="0"/>
        <v>6</v>
      </c>
      <c r="H21" s="78">
        <v>0</v>
      </c>
      <c r="I21" s="76">
        <v>0</v>
      </c>
      <c r="J21" s="46">
        <f t="shared" si="1"/>
        <v>2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04">
        <f t="shared" si="3"/>
        <v>340</v>
      </c>
      <c r="Q21" s="90">
        <v>22.85</v>
      </c>
      <c r="R21" s="43">
        <f t="shared" si="4"/>
        <v>91.4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+'12'!E22</f>
        <v>52</v>
      </c>
      <c r="F22" s="71"/>
      <c r="G22" s="46">
        <f t="shared" si="0"/>
        <v>52</v>
      </c>
      <c r="H22" s="78">
        <v>0</v>
      </c>
      <c r="I22" s="76">
        <v>0</v>
      </c>
      <c r="J22" s="46">
        <f t="shared" si="1"/>
        <v>51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+'12'!E23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+'12'!E24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+'12'!E25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+'12'!E26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+'12'!E27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+'12'!E28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23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3"/>
        <v>100</v>
      </c>
      <c r="Q28" s="90">
        <v>31.97</v>
      </c>
      <c r="R28" s="43">
        <f t="shared" si="4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+'12'!E29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+'12'!E30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+'12'!E31</f>
        <v>60</v>
      </c>
      <c r="F31" s="71"/>
      <c r="G31" s="46">
        <f t="shared" si="5"/>
        <v>60</v>
      </c>
      <c r="H31" s="78">
        <v>0</v>
      </c>
      <c r="I31" s="76">
        <v>0</v>
      </c>
      <c r="J31" s="46">
        <f t="shared" si="6"/>
        <v>60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+'12'!E32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7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>
        <v>195</v>
      </c>
      <c r="P32" s="104">
        <f t="shared" si="3"/>
        <v>195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+'12'!E33</f>
        <v>17</v>
      </c>
      <c r="F33" s="71"/>
      <c r="G33" s="46">
        <f t="shared" si="5"/>
        <v>17</v>
      </c>
      <c r="H33" s="78">
        <v>0</v>
      </c>
      <c r="I33" s="76">
        <v>0</v>
      </c>
      <c r="J33" s="46">
        <f t="shared" si="6"/>
        <v>3</v>
      </c>
      <c r="K33" s="72">
        <v>14</v>
      </c>
      <c r="L33" s="15">
        <v>130</v>
      </c>
      <c r="M33" s="65">
        <f t="shared" si="2"/>
        <v>1820</v>
      </c>
      <c r="N33" s="17" t="s">
        <v>16</v>
      </c>
      <c r="O33" s="18">
        <v>910</v>
      </c>
      <c r="P33" s="104">
        <f t="shared" si="3"/>
        <v>910</v>
      </c>
      <c r="Q33" s="90">
        <v>38.9</v>
      </c>
      <c r="R33" s="43">
        <f t="shared" si="4"/>
        <v>544.6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+'12'!E34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+'12'!E35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3</v>
      </c>
      <c r="K35" s="72">
        <v>5</v>
      </c>
      <c r="L35" s="15">
        <v>130</v>
      </c>
      <c r="M35" s="65">
        <f t="shared" si="2"/>
        <v>650</v>
      </c>
      <c r="N35" s="17" t="s">
        <v>16</v>
      </c>
      <c r="O35" s="18">
        <v>325</v>
      </c>
      <c r="P35" s="104">
        <f t="shared" si="3"/>
        <v>325</v>
      </c>
      <c r="Q35" s="90">
        <v>40.799999999999997</v>
      </c>
      <c r="R35" s="43">
        <f t="shared" si="4"/>
        <v>204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+'12'!E36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+'12'!E37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+'12'!E38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+'12'!E39</f>
        <v>19</v>
      </c>
      <c r="F39" s="71"/>
      <c r="G39" s="46">
        <f t="shared" si="5"/>
        <v>19</v>
      </c>
      <c r="H39" s="78">
        <v>0</v>
      </c>
      <c r="I39" s="76">
        <v>0</v>
      </c>
      <c r="J39" s="46">
        <f t="shared" si="6"/>
        <v>19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+'12'!E40</f>
        <v>23</v>
      </c>
      <c r="F40" s="71"/>
      <c r="G40" s="46">
        <f t="shared" si="5"/>
        <v>23</v>
      </c>
      <c r="H40" s="78">
        <v>0</v>
      </c>
      <c r="I40" s="76">
        <v>0</v>
      </c>
      <c r="J40" s="46">
        <f t="shared" si="6"/>
        <v>22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+'12'!E41</f>
        <v>15</v>
      </c>
      <c r="F41" s="71"/>
      <c r="G41" s="46">
        <f t="shared" si="5"/>
        <v>15</v>
      </c>
      <c r="H41" s="78">
        <v>0</v>
      </c>
      <c r="I41" s="76">
        <v>0</v>
      </c>
      <c r="J41" s="46">
        <f t="shared" si="6"/>
        <v>15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+'12'!E42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+'12'!E43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+'12'!E44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+'12'!E45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+'12'!E46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+'12'!E47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+'12'!E48</f>
        <v>15</v>
      </c>
      <c r="F48" s="71"/>
      <c r="G48" s="46">
        <f t="shared" si="5"/>
        <v>15</v>
      </c>
      <c r="H48" s="78">
        <v>0</v>
      </c>
      <c r="I48" s="76">
        <v>0</v>
      </c>
      <c r="J48" s="46">
        <f t="shared" si="6"/>
        <v>13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+'12'!E49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+'12'!E50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+'12'!E51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+'12'!E52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+'12'!E53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20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+'12'!E54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+'12'!E55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+'12'!E56</f>
        <v>3</v>
      </c>
      <c r="F56" s="71"/>
      <c r="G56" s="46">
        <f t="shared" si="5"/>
        <v>3</v>
      </c>
      <c r="H56" s="78">
        <v>0</v>
      </c>
      <c r="I56" s="76">
        <v>0</v>
      </c>
      <c r="J56" s="46">
        <f t="shared" si="6"/>
        <v>3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+'12'!E57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14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+'12'!E58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+'12'!E59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+'12'!E60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+'12'!E61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+'12'!E62</f>
        <v>22</v>
      </c>
      <c r="F62" s="71"/>
      <c r="G62" s="46">
        <f t="shared" si="5"/>
        <v>22</v>
      </c>
      <c r="H62" s="78">
        <v>0</v>
      </c>
      <c r="I62" s="76">
        <v>0</v>
      </c>
      <c r="J62" s="46">
        <f t="shared" si="6"/>
        <v>22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+'12'!E63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+'12'!E64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+'12'!E65</f>
        <v>26</v>
      </c>
      <c r="F65" s="71"/>
      <c r="G65" s="46">
        <f t="shared" si="5"/>
        <v>26</v>
      </c>
      <c r="H65" s="78">
        <v>0</v>
      </c>
      <c r="I65" s="76">
        <v>0</v>
      </c>
      <c r="J65" s="46">
        <f t="shared" si="6"/>
        <v>26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+'12'!E66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+'12'!E67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+'12'!E68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+'12'!E69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+'12'!E70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+'12'!E71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+'12'!E72</f>
        <v>2</v>
      </c>
      <c r="F72" s="71"/>
      <c r="G72" s="46">
        <f t="shared" si="5"/>
        <v>2</v>
      </c>
      <c r="H72" s="78">
        <v>0</v>
      </c>
      <c r="I72" s="76">
        <v>0</v>
      </c>
      <c r="J72" s="46">
        <f t="shared" si="6"/>
        <v>2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+'12'!E73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+'12'!E74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+'12'!E75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+'12'!E76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+'12'!E77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13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+'12'!E78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+'12'!E79</f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6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+'12'!E80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+'12'!E81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+'12'!E82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+'12'!E83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8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+'12'!E84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+'12'!E85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+'12'!E86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+'12'!E87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+'12'!E88</f>
        <v>38</v>
      </c>
      <c r="F88" s="71"/>
      <c r="G88" s="46">
        <f t="shared" ref="G88" si="18">E88+F88</f>
        <v>38</v>
      </c>
      <c r="H88" s="78">
        <v>0</v>
      </c>
      <c r="I88" s="76">
        <v>0</v>
      </c>
      <c r="J88" s="46">
        <f t="shared" ref="J88" si="19">+G88-H88-K88-I88</f>
        <v>10</v>
      </c>
      <c r="K88" s="72">
        <v>28</v>
      </c>
      <c r="L88" s="20">
        <v>49</v>
      </c>
      <c r="M88" s="65">
        <f t="shared" ref="M88" si="20">+L88*K88</f>
        <v>1372</v>
      </c>
      <c r="N88" s="17" t="s">
        <v>16</v>
      </c>
      <c r="O88" s="18">
        <v>852</v>
      </c>
      <c r="P88" s="104">
        <f t="shared" ref="P88" si="21">SUM(M88-O88)</f>
        <v>520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+'12'!E89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+'12'!E90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+'12'!E91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+'12'!E92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+'12'!E93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+'12'!E94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+'12'!E95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+'12'!E96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+'12'!E97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+'12'!E98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+'12'!E99</f>
        <v>4</v>
      </c>
      <c r="F99" s="71"/>
      <c r="G99" s="46">
        <f t="shared" si="23"/>
        <v>4</v>
      </c>
      <c r="H99" s="78">
        <v>0</v>
      </c>
      <c r="I99" s="76">
        <v>0</v>
      </c>
      <c r="J99" s="46">
        <f t="shared" si="24"/>
        <v>2</v>
      </c>
      <c r="K99" s="72">
        <v>2</v>
      </c>
      <c r="L99" s="20">
        <v>35</v>
      </c>
      <c r="M99" s="65">
        <f t="shared" ref="M99:M105" si="25">+L99*K99</f>
        <v>70</v>
      </c>
      <c r="N99" s="17" t="s">
        <v>16</v>
      </c>
      <c r="O99" s="18">
        <v>25</v>
      </c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+'12'!E100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+'12'!E101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+'12'!E102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+'12'!E103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+'12'!E104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+'12'!E105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+'12'!E106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+'12'!E107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+'12'!E108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+'12'!E109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+'12'!E110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+'12'!E111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+'12'!E112</f>
        <v>16</v>
      </c>
      <c r="F112" s="71"/>
      <c r="G112" s="46">
        <f t="shared" si="23"/>
        <v>16</v>
      </c>
      <c r="H112" s="78">
        <v>0</v>
      </c>
      <c r="I112" s="76">
        <v>0</v>
      </c>
      <c r="J112" s="46">
        <f t="shared" si="24"/>
        <v>15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+'12'!E113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+'12'!E114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+'12'!E115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26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+'12'!E116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+'12'!E117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+'12'!E118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+'12'!E119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+'12'!E120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+'12'!E121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+'12'!E122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+'12'!E123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+'12'!E124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+'12'!E125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+'12'!E126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+'12'!E127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+'12'!E128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+'12'!E129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+'12'!E130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+'12'!E131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+'12'!E132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+'12'!E133</f>
        <v>21</v>
      </c>
      <c r="F133" s="71"/>
      <c r="G133" s="46">
        <f t="shared" si="23"/>
        <v>21</v>
      </c>
      <c r="H133" s="78">
        <v>0</v>
      </c>
      <c r="I133" s="76">
        <v>0</v>
      </c>
      <c r="J133" s="46">
        <f t="shared" si="24"/>
        <v>21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+'12'!E134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+'12'!E135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+'12'!E136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+'12'!E137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+'12'!E138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+'12'!E139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+'12'!E140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+'12'!E141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+'12'!E142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+'12'!E143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+'12'!E144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+'12'!E145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+'12'!E146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+'12'!E147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+'12'!E148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+'12'!E149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+'12'!E150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+'12'!E151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+'12'!E152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+'12'!E153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+'12'!E154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+'12'!E155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+'12'!E156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+'12'!E157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+'12'!E158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+'12'!E159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+'12'!E160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+'12'!E161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+'12'!E162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+'12'!E163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+'12'!E164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+'12'!E165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+'12'!E166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+'12'!E167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+'12'!E168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+'12'!E169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+'12'!E170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+'12'!E171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+'12'!E172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+'12'!E173</f>
        <v>4</v>
      </c>
      <c r="F173" s="71"/>
      <c r="G173" s="46">
        <f>E173+F173</f>
        <v>4</v>
      </c>
      <c r="H173" s="78">
        <v>0</v>
      </c>
      <c r="I173" s="76">
        <v>0</v>
      </c>
      <c r="J173" s="46">
        <f>+G173-H173-K173-I173</f>
        <v>2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+'12'!E174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+'12'!E175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+'12'!E176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+'12'!E177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+'12'!E178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+'12'!E179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+'12'!E180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+'12'!E181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+'12'!E182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+'12'!E183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+'12'!E184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+'12'!E185</f>
        <v>35</v>
      </c>
      <c r="F185" s="71"/>
      <c r="G185" s="46">
        <f t="shared" si="30"/>
        <v>35</v>
      </c>
      <c r="H185" s="78">
        <v>0</v>
      </c>
      <c r="I185" s="76">
        <v>0</v>
      </c>
      <c r="J185" s="46">
        <f t="shared" si="31"/>
        <v>35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+'12'!E186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+'12'!E187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+'12'!E188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+'12'!E189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+'12'!E190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+'12'!E191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+'12'!E192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+'12'!E193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13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+'12'!E194</f>
        <v>21</v>
      </c>
      <c r="F194" s="71"/>
      <c r="G194" s="46">
        <f t="shared" si="30"/>
        <v>21</v>
      </c>
      <c r="H194" s="78">
        <v>0</v>
      </c>
      <c r="I194" s="76">
        <v>0</v>
      </c>
      <c r="J194" s="46">
        <f t="shared" si="31"/>
        <v>21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+'12'!E195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+'12'!E196</f>
        <v>14</v>
      </c>
      <c r="F196" s="71"/>
      <c r="G196" s="46">
        <f t="shared" si="30"/>
        <v>14</v>
      </c>
      <c r="H196" s="78">
        <v>0</v>
      </c>
      <c r="I196" s="76">
        <v>0</v>
      </c>
      <c r="J196" s="46">
        <f t="shared" si="31"/>
        <v>13</v>
      </c>
      <c r="K196" s="72">
        <v>1</v>
      </c>
      <c r="L196" s="20">
        <v>120</v>
      </c>
      <c r="M196" s="65">
        <f t="shared" si="34"/>
        <v>120</v>
      </c>
      <c r="N196" s="17" t="s">
        <v>16</v>
      </c>
      <c r="O196" s="18"/>
      <c r="P196" s="104">
        <f t="shared" si="35"/>
        <v>120</v>
      </c>
      <c r="Q196" s="90">
        <v>73</v>
      </c>
      <c r="R196" s="43">
        <f t="shared" si="36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+'12'!E197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+'12'!E198</f>
        <v>27</v>
      </c>
      <c r="F198" s="71"/>
      <c r="G198" s="46">
        <f t="shared" si="30"/>
        <v>27</v>
      </c>
      <c r="H198" s="78">
        <v>0</v>
      </c>
      <c r="I198" s="76">
        <v>0</v>
      </c>
      <c r="J198" s="46">
        <f t="shared" si="31"/>
        <v>25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+'12'!E199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+'12'!E200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+'12'!E201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+'12'!E202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+'12'!E203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+'12'!E204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+'12'!E205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+'12'!E206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+'12'!E207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+'12'!E208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+'12'!E209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+'12'!E210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+'12'!E211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+'12'!E212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+'12'!E213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+'12'!E214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+'12'!E215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+'12'!E216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+'12'!E217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+'12'!E218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+'12'!E219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+'12'!E220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+'12'!E221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+'12'!E222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+'12'!E223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+'12'!E224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+'12'!E225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+'12'!E226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+'12'!E227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+'12'!E228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+'12'!E229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+'12'!E230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+'12'!E231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+'12'!E232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+'12'!E233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+'12'!E234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+'12'!E235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+'12'!E236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+'12'!E237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+'12'!E238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+'12'!E239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+'12'!E240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+'12'!E241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+'12'!E242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+'12'!E243</f>
        <v>0</v>
      </c>
      <c r="F243" s="71"/>
      <c r="G243" s="46">
        <f t="shared" ref="G243:G246" si="47">E243+F243</f>
        <v>0</v>
      </c>
      <c r="H243" s="78">
        <v>0</v>
      </c>
      <c r="I243" s="76">
        <v>0</v>
      </c>
      <c r="J243" s="46">
        <f t="shared" ref="J243:J246" si="48">+G243-H243-K243-I243</f>
        <v>0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+'12'!E244</f>
        <v>47</v>
      </c>
      <c r="F244" s="71"/>
      <c r="G244" s="46">
        <f t="shared" si="47"/>
        <v>47</v>
      </c>
      <c r="H244" s="78">
        <v>0</v>
      </c>
      <c r="I244" s="76">
        <v>0</v>
      </c>
      <c r="J244" s="46">
        <f t="shared" si="48"/>
        <v>17</v>
      </c>
      <c r="K244" s="72">
        <v>30</v>
      </c>
      <c r="L244" s="20">
        <v>45</v>
      </c>
      <c r="M244" s="65">
        <f t="shared" si="49"/>
        <v>1350</v>
      </c>
      <c r="N244" s="17" t="s">
        <v>16</v>
      </c>
      <c r="O244" s="18">
        <v>790</v>
      </c>
      <c r="P244" s="104">
        <f t="shared" si="50"/>
        <v>560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+'12'!E245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1558.5199999999998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7462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2770</v>
      </c>
      <c r="O264" s="2">
        <v>100</v>
      </c>
      <c r="P264" s="2">
        <v>250</v>
      </c>
      <c r="Q264" s="88">
        <v>1520</v>
      </c>
      <c r="R264" s="2">
        <v>400</v>
      </c>
      <c r="S264" s="2">
        <v>180</v>
      </c>
      <c r="T264" s="2">
        <v>320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3132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1560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1560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W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+'13'!J5</f>
        <v>49</v>
      </c>
      <c r="F5" s="71">
        <v>20</v>
      </c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56</v>
      </c>
      <c r="K5" s="72">
        <v>13</v>
      </c>
      <c r="L5" s="15">
        <v>50</v>
      </c>
      <c r="M5" s="65">
        <f>+L5*K5</f>
        <v>650</v>
      </c>
      <c r="N5" s="17" t="s">
        <v>16</v>
      </c>
      <c r="O5" s="18"/>
      <c r="P5" s="104">
        <f>SUM(M5-O5)</f>
        <v>650</v>
      </c>
      <c r="Q5" s="90">
        <v>22.48</v>
      </c>
      <c r="R5" s="43">
        <f>+K5*Q5</f>
        <v>292.24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+'13'!J6</f>
        <v>151</v>
      </c>
      <c r="F6" s="71">
        <v>30</v>
      </c>
      <c r="G6" s="46">
        <f t="shared" si="0"/>
        <v>181</v>
      </c>
      <c r="H6" s="78">
        <v>0</v>
      </c>
      <c r="I6" s="76">
        <v>0</v>
      </c>
      <c r="J6" s="46">
        <f t="shared" si="1"/>
        <v>176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>SUM(M6-O6)</f>
        <v>500</v>
      </c>
      <c r="Q6" s="90">
        <v>39.29</v>
      </c>
      <c r="R6" s="43">
        <f t="shared" ref="R6:R80" si="3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+'13'!J7</f>
        <v>2</v>
      </c>
      <c r="F7" s="71">
        <v>10</v>
      </c>
      <c r="G7" s="46">
        <f t="shared" si="0"/>
        <v>12</v>
      </c>
      <c r="H7" s="78">
        <v>0</v>
      </c>
      <c r="I7" s="76">
        <v>0</v>
      </c>
      <c r="J7" s="46">
        <f t="shared" si="1"/>
        <v>12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ref="P7:P80" si="4">SUM(M7-O7)</f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4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4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4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+'13'!J11</f>
        <v>19</v>
      </c>
      <c r="F11" s="71">
        <v>10</v>
      </c>
      <c r="G11" s="46">
        <f t="shared" si="0"/>
        <v>29</v>
      </c>
      <c r="H11" s="78">
        <v>0</v>
      </c>
      <c r="I11" s="76">
        <v>0</v>
      </c>
      <c r="J11" s="46">
        <f t="shared" si="1"/>
        <v>25</v>
      </c>
      <c r="K11" s="72">
        <v>4</v>
      </c>
      <c r="L11" s="15">
        <v>50</v>
      </c>
      <c r="M11" s="65">
        <f t="shared" si="2"/>
        <v>200</v>
      </c>
      <c r="N11" s="17" t="s">
        <v>16</v>
      </c>
      <c r="O11" s="18">
        <v>50</v>
      </c>
      <c r="P11" s="104">
        <f t="shared" si="4"/>
        <v>150</v>
      </c>
      <c r="Q11" s="90">
        <v>16.940000000000001</v>
      </c>
      <c r="R11" s="43">
        <f t="shared" si="3"/>
        <v>67.760000000000005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4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4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4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4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4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4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4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4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+'13'!J20</f>
        <v>6</v>
      </c>
      <c r="F20" s="71">
        <v>5</v>
      </c>
      <c r="G20" s="46">
        <f t="shared" si="0"/>
        <v>11</v>
      </c>
      <c r="H20" s="78">
        <v>0</v>
      </c>
      <c r="I20" s="76">
        <v>0</v>
      </c>
      <c r="J20" s="46">
        <f t="shared" si="1"/>
        <v>10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4"/>
        <v>65</v>
      </c>
      <c r="Q20" s="90">
        <v>22.25</v>
      </c>
      <c r="R20" s="43">
        <f t="shared" si="3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+'13'!J21</f>
        <v>2</v>
      </c>
      <c r="F21" s="71">
        <v>3</v>
      </c>
      <c r="G21" s="46">
        <f t="shared" si="0"/>
        <v>5</v>
      </c>
      <c r="H21" s="78">
        <v>0</v>
      </c>
      <c r="I21" s="76">
        <v>0</v>
      </c>
      <c r="J21" s="46">
        <f t="shared" si="1"/>
        <v>1</v>
      </c>
      <c r="K21" s="72">
        <v>4</v>
      </c>
      <c r="L21" s="15">
        <v>85</v>
      </c>
      <c r="M21" s="65">
        <f t="shared" si="2"/>
        <v>340</v>
      </c>
      <c r="N21" s="17" t="s">
        <v>16</v>
      </c>
      <c r="O21" s="18"/>
      <c r="P21" s="104">
        <f t="shared" si="4"/>
        <v>340</v>
      </c>
      <c r="Q21" s="90">
        <v>22.85</v>
      </c>
      <c r="R21" s="43">
        <f t="shared" si="3"/>
        <v>91.4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v>50</v>
      </c>
      <c r="F22" s="71">
        <v>30</v>
      </c>
      <c r="G22" s="46">
        <f t="shared" si="0"/>
        <v>80</v>
      </c>
      <c r="H22" s="78">
        <v>0</v>
      </c>
      <c r="I22" s="76">
        <v>0</v>
      </c>
      <c r="J22" s="46">
        <f t="shared" si="1"/>
        <v>73</v>
      </c>
      <c r="K22" s="72">
        <v>7</v>
      </c>
      <c r="L22" s="20">
        <v>100</v>
      </c>
      <c r="M22" s="65">
        <f t="shared" si="2"/>
        <v>700</v>
      </c>
      <c r="N22" s="17" t="s">
        <v>16</v>
      </c>
      <c r="O22" s="18"/>
      <c r="P22" s="104">
        <f t="shared" si="4"/>
        <v>700</v>
      </c>
      <c r="Q22" s="90">
        <v>26.6</v>
      </c>
      <c r="R22" s="43">
        <f t="shared" si="3"/>
        <v>186.20000000000002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4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+'13'!J24</f>
        <v>24</v>
      </c>
      <c r="F24" s="71">
        <v>10</v>
      </c>
      <c r="G24" s="46">
        <f t="shared" si="0"/>
        <v>34</v>
      </c>
      <c r="H24" s="78">
        <v>0</v>
      </c>
      <c r="I24" s="76">
        <v>0</v>
      </c>
      <c r="J24" s="46">
        <f t="shared" si="1"/>
        <v>33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4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4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4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4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+'13'!J28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22</v>
      </c>
      <c r="K28" s="72">
        <v>1</v>
      </c>
      <c r="L28" s="15">
        <v>100</v>
      </c>
      <c r="M28" s="65">
        <f t="shared" si="2"/>
        <v>100</v>
      </c>
      <c r="N28" s="17" t="s">
        <v>16</v>
      </c>
      <c r="O28" s="18"/>
      <c r="P28" s="104">
        <f t="shared" si="4"/>
        <v>100</v>
      </c>
      <c r="Q28" s="90">
        <v>31.97</v>
      </c>
      <c r="R28" s="43">
        <f t="shared" si="3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4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4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59</v>
      </c>
      <c r="F31" s="71">
        <v>20</v>
      </c>
      <c r="G31" s="46">
        <f t="shared" si="5"/>
        <v>79</v>
      </c>
      <c r="H31" s="78">
        <v>0</v>
      </c>
      <c r="I31" s="76">
        <v>0</v>
      </c>
      <c r="J31" s="46">
        <f t="shared" si="6"/>
        <v>73</v>
      </c>
      <c r="K31" s="72">
        <v>6</v>
      </c>
      <c r="L31" s="15">
        <v>100</v>
      </c>
      <c r="M31" s="65">
        <f t="shared" si="2"/>
        <v>600</v>
      </c>
      <c r="N31" s="17" t="s">
        <v>16</v>
      </c>
      <c r="O31" s="18"/>
      <c r="P31" s="104">
        <f t="shared" si="4"/>
        <v>600</v>
      </c>
      <c r="Q31" s="90">
        <v>38.46</v>
      </c>
      <c r="R31" s="43">
        <f t="shared" si="3"/>
        <v>230.76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+'13'!J32</f>
        <v>7</v>
      </c>
      <c r="F32" s="71">
        <v>10</v>
      </c>
      <c r="G32" s="46">
        <f t="shared" si="5"/>
        <v>17</v>
      </c>
      <c r="H32" s="78">
        <v>0</v>
      </c>
      <c r="I32" s="76">
        <v>0</v>
      </c>
      <c r="J32" s="46">
        <f t="shared" si="6"/>
        <v>15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4"/>
        <v>260</v>
      </c>
      <c r="Q32" s="90">
        <v>46.37</v>
      </c>
      <c r="R32" s="43">
        <f t="shared" si="3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+'13'!J33</f>
        <v>3</v>
      </c>
      <c r="F33" s="71">
        <v>10</v>
      </c>
      <c r="G33" s="46">
        <f t="shared" si="5"/>
        <v>13</v>
      </c>
      <c r="H33" s="78">
        <v>0</v>
      </c>
      <c r="I33" s="76">
        <v>0</v>
      </c>
      <c r="J33" s="46">
        <f t="shared" si="6"/>
        <v>13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4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4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+'13'!J35</f>
        <v>3</v>
      </c>
      <c r="F35" s="71">
        <v>5</v>
      </c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4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4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4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+'13'!J39</f>
        <v>19</v>
      </c>
      <c r="F39" s="71">
        <v>10</v>
      </c>
      <c r="G39" s="46">
        <f t="shared" si="5"/>
        <v>29</v>
      </c>
      <c r="H39" s="78">
        <v>0</v>
      </c>
      <c r="I39" s="76">
        <v>0</v>
      </c>
      <c r="J39" s="46">
        <f t="shared" si="6"/>
        <v>28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4"/>
        <v>50</v>
      </c>
      <c r="Q39" s="90">
        <v>27.84</v>
      </c>
      <c r="R39" s="43">
        <f t="shared" si="3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+'13'!J40</f>
        <v>22</v>
      </c>
      <c r="F40" s="71">
        <v>5</v>
      </c>
      <c r="G40" s="46">
        <f t="shared" si="5"/>
        <v>27</v>
      </c>
      <c r="H40" s="78">
        <v>0</v>
      </c>
      <c r="I40" s="76">
        <v>0</v>
      </c>
      <c r="J40" s="46">
        <f t="shared" si="6"/>
        <v>27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4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+'13'!J41</f>
        <v>15</v>
      </c>
      <c r="F41" s="71">
        <v>5</v>
      </c>
      <c r="G41" s="46">
        <f t="shared" si="5"/>
        <v>20</v>
      </c>
      <c r="H41" s="78">
        <v>0</v>
      </c>
      <c r="I41" s="76">
        <v>0</v>
      </c>
      <c r="J41" s="46">
        <f t="shared" si="6"/>
        <v>19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4"/>
        <v>50</v>
      </c>
      <c r="Q41" s="90">
        <v>15.42</v>
      </c>
      <c r="R41" s="43">
        <f t="shared" si="3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4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4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4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4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+'13'!J47</f>
        <v>9</v>
      </c>
      <c r="F47" s="71">
        <v>2</v>
      </c>
      <c r="G47" s="46">
        <f t="shared" si="5"/>
        <v>11</v>
      </c>
      <c r="H47" s="78">
        <v>1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4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+'13'!J48</f>
        <v>13</v>
      </c>
      <c r="F48" s="71"/>
      <c r="G48" s="46">
        <f t="shared" si="5"/>
        <v>13</v>
      </c>
      <c r="H48" s="78">
        <v>2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+'13'!J49</f>
        <v>12</v>
      </c>
      <c r="F49" s="71"/>
      <c r="G49" s="46">
        <f t="shared" si="5"/>
        <v>12</v>
      </c>
      <c r="H49" s="78">
        <v>2</v>
      </c>
      <c r="I49" s="76">
        <v>0</v>
      </c>
      <c r="J49" s="46">
        <f t="shared" si="6"/>
        <v>7</v>
      </c>
      <c r="K49" s="72">
        <v>3</v>
      </c>
      <c r="L49" s="20">
        <v>50</v>
      </c>
      <c r="M49" s="65">
        <f>+L49*K49</f>
        <v>150</v>
      </c>
      <c r="N49" s="17" t="s">
        <v>16</v>
      </c>
      <c r="O49" s="18"/>
      <c r="P49" s="104">
        <f>SUM(M49-O49)</f>
        <v>150</v>
      </c>
      <c r="Q49" s="90">
        <v>20.43</v>
      </c>
      <c r="R49" s="43">
        <f>+K49*Q49</f>
        <v>61.29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+'13'!J50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4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+'13'!J51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+'13'!J53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16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/>
      <c r="P53" s="104">
        <f>SUM(M53-O53)</f>
        <v>200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4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+'13'!J55</f>
        <v>11</v>
      </c>
      <c r="F55" s="71">
        <v>5</v>
      </c>
      <c r="G55" s="46">
        <f t="shared" si="5"/>
        <v>16</v>
      </c>
      <c r="H55" s="78">
        <v>0</v>
      </c>
      <c r="I55" s="76">
        <v>0</v>
      </c>
      <c r="J55" s="46">
        <f t="shared" si="6"/>
        <v>14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4">
        <f>SUM(M55-O55)</f>
        <v>170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+'13'!J56</f>
        <v>3</v>
      </c>
      <c r="F56" s="71">
        <v>2</v>
      </c>
      <c r="G56" s="46">
        <f t="shared" si="5"/>
        <v>5</v>
      </c>
      <c r="H56" s="78">
        <v>0</v>
      </c>
      <c r="I56" s="76">
        <v>0</v>
      </c>
      <c r="J56" s="46">
        <f t="shared" si="6"/>
        <v>4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+'13'!J57</f>
        <v>14</v>
      </c>
      <c r="F57" s="71">
        <v>5</v>
      </c>
      <c r="G57" s="46">
        <f t="shared" si="5"/>
        <v>19</v>
      </c>
      <c r="H57" s="78">
        <v>0</v>
      </c>
      <c r="I57" s="76">
        <v>0</v>
      </c>
      <c r="J57" s="46">
        <f t="shared" si="6"/>
        <v>17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4"/>
        <v>170</v>
      </c>
      <c r="Q57" s="90">
        <v>31.46</v>
      </c>
      <c r="R57" s="43">
        <f t="shared" si="3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+'13'!J58</f>
        <v>6</v>
      </c>
      <c r="F58" s="71">
        <v>5</v>
      </c>
      <c r="G58" s="46">
        <f t="shared" si="5"/>
        <v>11</v>
      </c>
      <c r="H58" s="78">
        <v>0</v>
      </c>
      <c r="I58" s="76">
        <v>0</v>
      </c>
      <c r="J58" s="46">
        <f t="shared" si="6"/>
        <v>10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/>
      <c r="P58" s="104">
        <f t="shared" si="4"/>
        <v>120</v>
      </c>
      <c r="Q58" s="90">
        <v>34.56</v>
      </c>
      <c r="R58" s="43">
        <f t="shared" si="3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+'13'!J59</f>
        <v>11</v>
      </c>
      <c r="F59" s="71">
        <v>5</v>
      </c>
      <c r="G59" s="46">
        <f t="shared" si="5"/>
        <v>16</v>
      </c>
      <c r="H59" s="78">
        <v>0</v>
      </c>
      <c r="I59" s="76">
        <v>0</v>
      </c>
      <c r="J59" s="46">
        <f t="shared" si="6"/>
        <v>14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04">
        <f t="shared" si="4"/>
        <v>170</v>
      </c>
      <c r="Q59" s="90">
        <v>32.96</v>
      </c>
      <c r="R59" s="43">
        <f t="shared" si="3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4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+'13'!J61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4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+'13'!J62</f>
        <v>22</v>
      </c>
      <c r="F62" s="71">
        <v>5</v>
      </c>
      <c r="G62" s="46">
        <f t="shared" si="5"/>
        <v>27</v>
      </c>
      <c r="H62" s="78">
        <v>0</v>
      </c>
      <c r="I62" s="76">
        <v>0</v>
      </c>
      <c r="J62" s="46">
        <f t="shared" si="6"/>
        <v>23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04">
        <f t="shared" si="4"/>
        <v>340</v>
      </c>
      <c r="Q62" s="90">
        <v>29.82</v>
      </c>
      <c r="R62" s="43">
        <f t="shared" si="3"/>
        <v>119.28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4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4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/>
      <c r="F65" s="71">
        <v>10</v>
      </c>
      <c r="G65" s="46">
        <f t="shared" si="5"/>
        <v>10</v>
      </c>
      <c r="H65" s="78">
        <v>0</v>
      </c>
      <c r="I65" s="76">
        <v>0</v>
      </c>
      <c r="J65" s="46">
        <f t="shared" si="6"/>
        <v>10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4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+'13'!J66</f>
        <v>0</v>
      </c>
      <c r="F66" s="71">
        <v>10</v>
      </c>
      <c r="G66" s="46">
        <f t="shared" si="5"/>
        <v>10</v>
      </c>
      <c r="H66" s="78">
        <v>0</v>
      </c>
      <c r="I66" s="76">
        <v>0</v>
      </c>
      <c r="J66" s="46">
        <f t="shared" si="6"/>
        <v>10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4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4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4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4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4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4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+'13'!J72</f>
        <v>2</v>
      </c>
      <c r="F72" s="71">
        <v>2</v>
      </c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4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4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+'13'!J74</f>
        <v>1</v>
      </c>
      <c r="F74" s="71">
        <v>2</v>
      </c>
      <c r="G74" s="46">
        <f t="shared" si="5"/>
        <v>3</v>
      </c>
      <c r="H74" s="78">
        <v>0</v>
      </c>
      <c r="I74" s="76">
        <v>0</v>
      </c>
      <c r="J74" s="46">
        <f t="shared" si="6"/>
        <v>2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4"/>
        <v>50</v>
      </c>
      <c r="Q74" s="90">
        <v>17.09</v>
      </c>
      <c r="R74" s="43">
        <f t="shared" si="3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+'13'!J75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4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+'13'!J77</f>
        <v>13</v>
      </c>
      <c r="F77" s="71">
        <v>10</v>
      </c>
      <c r="G77" s="46">
        <f t="shared" si="5"/>
        <v>23</v>
      </c>
      <c r="H77" s="78">
        <v>0</v>
      </c>
      <c r="I77" s="76">
        <v>0</v>
      </c>
      <c r="J77" s="46">
        <f t="shared" si="6"/>
        <v>23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4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4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+'13'!J79</f>
        <v>6</v>
      </c>
      <c r="F79" s="71">
        <v>10</v>
      </c>
      <c r="G79" s="46">
        <f t="shared" si="5"/>
        <v>16</v>
      </c>
      <c r="H79" s="78">
        <v>0</v>
      </c>
      <c r="I79" s="76">
        <v>0</v>
      </c>
      <c r="J79" s="46">
        <f t="shared" si="6"/>
        <v>12</v>
      </c>
      <c r="K79" s="72">
        <v>4</v>
      </c>
      <c r="L79" s="21">
        <v>35</v>
      </c>
      <c r="M79" s="65">
        <f t="shared" si="2"/>
        <v>140</v>
      </c>
      <c r="N79" s="17" t="s">
        <v>16</v>
      </c>
      <c r="O79" s="18"/>
      <c r="P79" s="104">
        <f t="shared" si="4"/>
        <v>140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4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+'13'!J83</f>
        <v>8</v>
      </c>
      <c r="F83" s="71">
        <v>3</v>
      </c>
      <c r="G83" s="46">
        <f t="shared" si="5"/>
        <v>11</v>
      </c>
      <c r="H83" s="78">
        <v>0</v>
      </c>
      <c r="I83" s="76">
        <v>0</v>
      </c>
      <c r="J83" s="46">
        <f t="shared" si="6"/>
        <v>11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+'13'!J84</f>
        <v>8</v>
      </c>
      <c r="F84" s="71">
        <v>3</v>
      </c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+'13'!J85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+'13'!J86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+'13'!J87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+'13'!J88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+'13'!J89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+'13'!J93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+'13'!J94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104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+'13'!J95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+'13'!J99</f>
        <v>2</v>
      </c>
      <c r="F99" s="71">
        <v>10</v>
      </c>
      <c r="G99" s="46">
        <f t="shared" si="23"/>
        <v>12</v>
      </c>
      <c r="H99" s="78">
        <v>0</v>
      </c>
      <c r="I99" s="76">
        <v>0</v>
      </c>
      <c r="J99" s="46">
        <f t="shared" si="24"/>
        <v>11</v>
      </c>
      <c r="K99" s="72">
        <v>1</v>
      </c>
      <c r="L99" s="20">
        <v>45</v>
      </c>
      <c r="M99" s="65">
        <f t="shared" ref="M99:M105" si="25">+L99*K99</f>
        <v>45</v>
      </c>
      <c r="N99" s="17" t="s">
        <v>16</v>
      </c>
      <c r="O99" s="18"/>
      <c r="P99" s="104">
        <f t="shared" ref="P99:P105" si="26">SUM(M99-O99)</f>
        <v>45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+'13'!J102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+'13'!J104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+'13'!J107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+'13'!J109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+'13'!J110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+'13'!J111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+'13'!J112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+'13'!J113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+'13'!J115</f>
        <v>26</v>
      </c>
      <c r="F115" s="71"/>
      <c r="G115" s="46">
        <f t="shared" si="23"/>
        <v>26</v>
      </c>
      <c r="H115" s="78">
        <v>0</v>
      </c>
      <c r="I115" s="76">
        <v>0</v>
      </c>
      <c r="J115" s="46">
        <f t="shared" si="24"/>
        <v>24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+'13'!J126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+'13'!J128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+'13'!J131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+'13'!J132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+'13'!J133</f>
        <v>21</v>
      </c>
      <c r="F133" s="71">
        <v>10</v>
      </c>
      <c r="G133" s="46">
        <f t="shared" si="23"/>
        <v>31</v>
      </c>
      <c r="H133" s="78">
        <v>0</v>
      </c>
      <c r="I133" s="76">
        <v>0</v>
      </c>
      <c r="J133" s="46">
        <f t="shared" si="24"/>
        <v>26</v>
      </c>
      <c r="K133" s="72">
        <v>5</v>
      </c>
      <c r="L133" s="20">
        <v>50</v>
      </c>
      <c r="M133" s="65">
        <f t="shared" si="7"/>
        <v>250</v>
      </c>
      <c r="N133" s="17" t="s">
        <v>16</v>
      </c>
      <c r="O133" s="18"/>
      <c r="P133" s="104">
        <f t="shared" si="8"/>
        <v>250</v>
      </c>
      <c r="Q133" s="90">
        <v>21.75</v>
      </c>
      <c r="R133" s="43">
        <f t="shared" si="9"/>
        <v>108.75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+'13'!J137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+'13'!J138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+'13'!J153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+'13'!J166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+'13'!J167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+'13'!J169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+'13'!J171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+'13'!J173</f>
        <v>2</v>
      </c>
      <c r="F173" s="71">
        <v>8</v>
      </c>
      <c r="G173" s="46">
        <f>E173+F173</f>
        <v>10</v>
      </c>
      <c r="H173" s="78">
        <v>0</v>
      </c>
      <c r="I173" s="76">
        <v>0</v>
      </c>
      <c r="J173" s="46">
        <f>+G173-H173-K173-I173</f>
        <v>10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+'13'!J175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16</v>
      </c>
      <c r="K175" s="72">
        <v>1</v>
      </c>
      <c r="L175" s="15">
        <v>50</v>
      </c>
      <c r="M175" s="65">
        <f>+L175*K175</f>
        <v>50</v>
      </c>
      <c r="N175" s="17" t="s">
        <v>16</v>
      </c>
      <c r="O175" s="18"/>
      <c r="P175" s="104">
        <f>SUM(M175-O175)</f>
        <v>50</v>
      </c>
      <c r="Q175" s="90">
        <v>29.96</v>
      </c>
      <c r="R175" s="43">
        <f>+K175*Q175</f>
        <v>29.96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+'13'!J185</f>
        <v>35</v>
      </c>
      <c r="F185" s="71"/>
      <c r="G185" s="46">
        <f t="shared" si="30"/>
        <v>35</v>
      </c>
      <c r="H185" s="78">
        <v>0</v>
      </c>
      <c r="I185" s="76">
        <v>0</v>
      </c>
      <c r="J185" s="46">
        <f t="shared" si="31"/>
        <v>34</v>
      </c>
      <c r="K185" s="72">
        <v>1</v>
      </c>
      <c r="L185" s="20">
        <v>80</v>
      </c>
      <c r="M185" s="65">
        <f t="shared" si="34"/>
        <v>80</v>
      </c>
      <c r="N185" s="17" t="s">
        <v>16</v>
      </c>
      <c r="O185" s="18"/>
      <c r="P185" s="104">
        <f t="shared" si="35"/>
        <v>80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+'13'!J187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+'13'!J188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+'13'!J189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+'13'!J193</f>
        <v>13</v>
      </c>
      <c r="F193" s="71">
        <v>10</v>
      </c>
      <c r="G193" s="46">
        <f t="shared" si="30"/>
        <v>23</v>
      </c>
      <c r="H193" s="78">
        <v>0</v>
      </c>
      <c r="I193" s="76">
        <v>0</v>
      </c>
      <c r="J193" s="46">
        <f t="shared" si="31"/>
        <v>22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+'13'!J194</f>
        <v>21</v>
      </c>
      <c r="F194" s="71">
        <v>20</v>
      </c>
      <c r="G194" s="46">
        <f t="shared" si="30"/>
        <v>41</v>
      </c>
      <c r="H194" s="78">
        <v>0</v>
      </c>
      <c r="I194" s="76">
        <v>0</v>
      </c>
      <c r="J194" s="46">
        <f t="shared" si="31"/>
        <v>37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4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+'13'!J195</f>
        <v>5</v>
      </c>
      <c r="F195" s="71">
        <v>5</v>
      </c>
      <c r="G195" s="46">
        <f t="shared" si="30"/>
        <v>10</v>
      </c>
      <c r="H195" s="78">
        <v>0</v>
      </c>
      <c r="I195" s="76">
        <v>0</v>
      </c>
      <c r="J195" s="46">
        <f t="shared" si="31"/>
        <v>9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+'13'!J196</f>
        <v>13</v>
      </c>
      <c r="F196" s="71">
        <v>5</v>
      </c>
      <c r="G196" s="46">
        <f t="shared" si="30"/>
        <v>18</v>
      </c>
      <c r="H196" s="78">
        <v>0</v>
      </c>
      <c r="I196" s="76">
        <v>0</v>
      </c>
      <c r="J196" s="46">
        <f t="shared" si="31"/>
        <v>18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+'13'!J198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25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+'13'!J227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+'13'!J229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+'13'!J234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+'13'!J243</f>
        <v>0</v>
      </c>
      <c r="F243" s="71">
        <v>48</v>
      </c>
      <c r="G243" s="46">
        <f t="shared" ref="G243:G246" si="47">E243+F243</f>
        <v>48</v>
      </c>
      <c r="H243" s="78">
        <v>0</v>
      </c>
      <c r="I243" s="76">
        <v>0</v>
      </c>
      <c r="J243" s="46">
        <f t="shared" ref="J243:J246" si="48">+G243-H243-K243-I243</f>
        <v>45</v>
      </c>
      <c r="K243" s="72">
        <v>3</v>
      </c>
      <c r="L243" s="20">
        <v>35</v>
      </c>
      <c r="M243" s="65">
        <f t="shared" ref="M243:M246" si="49">+L243*K243</f>
        <v>105</v>
      </c>
      <c r="N243" s="17" t="s">
        <v>16</v>
      </c>
      <c r="O243" s="18"/>
      <c r="P243" s="104">
        <f t="shared" ref="P243:P246" si="50">SUM(M243-O243)</f>
        <v>105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+'13'!J244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2325.52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6845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1045</v>
      </c>
      <c r="O264" s="2">
        <v>50</v>
      </c>
      <c r="P264" s="2">
        <v>80</v>
      </c>
      <c r="Q264" s="88">
        <v>240</v>
      </c>
      <c r="R264" s="2">
        <v>200</v>
      </c>
      <c r="S264" s="2">
        <v>60</v>
      </c>
      <c r="T264" s="2">
        <v>35</v>
      </c>
      <c r="U264" s="2">
        <v>160</v>
      </c>
      <c r="V264" s="2">
        <v>170</v>
      </c>
      <c r="W264" s="2">
        <v>50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400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5400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5400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AD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+'14'!J5</f>
        <v>56</v>
      </c>
      <c r="F5" s="71"/>
      <c r="G5" s="46">
        <f t="shared" ref="G5:G26" si="0">E5+F5</f>
        <v>56</v>
      </c>
      <c r="H5" s="78">
        <v>0</v>
      </c>
      <c r="I5" s="76">
        <v>0</v>
      </c>
      <c r="J5" s="46">
        <f t="shared" ref="J5:J26" si="1">+G5-H5-K5-I5</f>
        <v>55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+'14'!J6</f>
        <v>176</v>
      </c>
      <c r="F6" s="71"/>
      <c r="G6" s="46">
        <f t="shared" si="0"/>
        <v>176</v>
      </c>
      <c r="H6" s="78">
        <v>0</v>
      </c>
      <c r="I6" s="76">
        <v>0</v>
      </c>
      <c r="J6" s="46">
        <f t="shared" si="1"/>
        <v>175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80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+'14'!J7</f>
        <v>12</v>
      </c>
      <c r="F7" s="71"/>
      <c r="G7" s="46">
        <f t="shared" si="0"/>
        <v>12</v>
      </c>
      <c r="H7" s="78">
        <v>0</v>
      </c>
      <c r="I7" s="76">
        <v>0</v>
      </c>
      <c r="J7" s="46">
        <f t="shared" si="1"/>
        <v>10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04">
        <f t="shared" si="3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+'14'!J11</f>
        <v>25</v>
      </c>
      <c r="F11" s="71"/>
      <c r="G11" s="46">
        <f t="shared" si="0"/>
        <v>25</v>
      </c>
      <c r="H11" s="78">
        <v>0</v>
      </c>
      <c r="I11" s="76">
        <v>0</v>
      </c>
      <c r="J11" s="46">
        <f t="shared" si="1"/>
        <v>23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+'14'!J20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9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+'14'!J22</f>
        <v>73</v>
      </c>
      <c r="F22" s="71"/>
      <c r="G22" s="46">
        <f t="shared" si="0"/>
        <v>73</v>
      </c>
      <c r="H22" s="78">
        <v>0</v>
      </c>
      <c r="I22" s="76">
        <v>0</v>
      </c>
      <c r="J22" s="46">
        <f t="shared" si="1"/>
        <v>72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+'14'!J24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33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+'14'!J28</f>
        <v>22</v>
      </c>
      <c r="F28" s="71"/>
      <c r="G28" s="46">
        <f t="shared" si="5"/>
        <v>22</v>
      </c>
      <c r="H28" s="78">
        <v>0</v>
      </c>
      <c r="I28" s="76">
        <v>0</v>
      </c>
      <c r="J28" s="46">
        <f t="shared" si="6"/>
        <v>20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+'14'!J31</f>
        <v>73</v>
      </c>
      <c r="F31" s="71"/>
      <c r="G31" s="46">
        <f t="shared" si="5"/>
        <v>73</v>
      </c>
      <c r="H31" s="78">
        <v>0</v>
      </c>
      <c r="I31" s="76">
        <v>0</v>
      </c>
      <c r="J31" s="46">
        <f t="shared" si="6"/>
        <v>72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+'14'!J32</f>
        <v>15</v>
      </c>
      <c r="F32" s="71"/>
      <c r="G32" s="46">
        <f t="shared" si="5"/>
        <v>15</v>
      </c>
      <c r="H32" s="78">
        <v>0</v>
      </c>
      <c r="I32" s="76">
        <v>0</v>
      </c>
      <c r="J32" s="46">
        <f t="shared" si="6"/>
        <v>13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+'14'!J33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11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+'14'!J35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+'14'!J39</f>
        <v>28</v>
      </c>
      <c r="F39" s="71"/>
      <c r="G39" s="46">
        <f t="shared" si="5"/>
        <v>28</v>
      </c>
      <c r="H39" s="78">
        <v>0</v>
      </c>
      <c r="I39" s="76">
        <v>0</v>
      </c>
      <c r="J39" s="46">
        <f t="shared" si="6"/>
        <v>25</v>
      </c>
      <c r="K39" s="72">
        <v>3</v>
      </c>
      <c r="L39" s="15">
        <v>50</v>
      </c>
      <c r="M39" s="65">
        <f t="shared" si="2"/>
        <v>150</v>
      </c>
      <c r="N39" s="17" t="s">
        <v>16</v>
      </c>
      <c r="O39" s="18">
        <v>75</v>
      </c>
      <c r="P39" s="104">
        <f t="shared" si="3"/>
        <v>75</v>
      </c>
      <c r="Q39" s="90">
        <v>27.84</v>
      </c>
      <c r="R39" s="43">
        <f t="shared" si="4"/>
        <v>83.52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+'14'!J40</f>
        <v>27</v>
      </c>
      <c r="F40" s="71"/>
      <c r="G40" s="46">
        <f t="shared" si="5"/>
        <v>27</v>
      </c>
      <c r="H40" s="78">
        <v>0</v>
      </c>
      <c r="I40" s="76">
        <v>0</v>
      </c>
      <c r="J40" s="46">
        <f t="shared" si="6"/>
        <v>24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>
        <v>75</v>
      </c>
      <c r="P40" s="104">
        <f t="shared" si="3"/>
        <v>75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+'14'!J41</f>
        <v>19</v>
      </c>
      <c r="F41" s="71"/>
      <c r="G41" s="46">
        <f t="shared" si="5"/>
        <v>19</v>
      </c>
      <c r="H41" s="78">
        <v>0</v>
      </c>
      <c r="I41" s="76">
        <v>0</v>
      </c>
      <c r="J41" s="46">
        <f t="shared" si="6"/>
        <v>13</v>
      </c>
      <c r="K41" s="72">
        <v>6</v>
      </c>
      <c r="L41" s="15">
        <v>50</v>
      </c>
      <c r="M41" s="65">
        <f t="shared" si="2"/>
        <v>300</v>
      </c>
      <c r="N41" s="17" t="s">
        <v>16</v>
      </c>
      <c r="O41" s="18">
        <v>150</v>
      </c>
      <c r="P41" s="104">
        <f t="shared" si="3"/>
        <v>150</v>
      </c>
      <c r="Q41" s="90">
        <v>15.42</v>
      </c>
      <c r="R41" s="43">
        <f t="shared" si="4"/>
        <v>92.52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+'14'!J46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+'14'!J47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+'14'!J48</f>
        <v>11</v>
      </c>
      <c r="F48" s="71"/>
      <c r="G48" s="46">
        <f t="shared" si="5"/>
        <v>11</v>
      </c>
      <c r="H48" s="78">
        <v>0</v>
      </c>
      <c r="I48" s="76">
        <v>0</v>
      </c>
      <c r="J48" s="46">
        <f t="shared" si="6"/>
        <v>10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>
        <v>50</v>
      </c>
      <c r="P48" s="23">
        <f>SUM(M48-O48)</f>
        <v>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+'14'!J49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+'14'!J50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+'14'!J51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+'14'!J53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+'14'!J55</f>
        <v>14</v>
      </c>
      <c r="F55" s="71"/>
      <c r="G55" s="46">
        <f t="shared" si="5"/>
        <v>14</v>
      </c>
      <c r="H55" s="78">
        <v>0</v>
      </c>
      <c r="I55" s="76">
        <v>0</v>
      </c>
      <c r="J55" s="46">
        <f t="shared" si="6"/>
        <v>13</v>
      </c>
      <c r="K55" s="72">
        <v>1</v>
      </c>
      <c r="L55" s="15">
        <v>120</v>
      </c>
      <c r="M55" s="65">
        <f>+L55*K55</f>
        <v>120</v>
      </c>
      <c r="N55" s="17" t="s">
        <v>16</v>
      </c>
      <c r="O55" s="18"/>
      <c r="P55" s="104">
        <f>SUM(M55-O55)</f>
        <v>120</v>
      </c>
      <c r="Q55" s="90">
        <v>29.34</v>
      </c>
      <c r="R55" s="43">
        <f>+K55*Q55</f>
        <v>29.34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+'14'!J56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+'14'!J57</f>
        <v>17</v>
      </c>
      <c r="F57" s="71"/>
      <c r="G57" s="46">
        <f t="shared" si="5"/>
        <v>17</v>
      </c>
      <c r="H57" s="78">
        <v>0</v>
      </c>
      <c r="I57" s="76">
        <v>0</v>
      </c>
      <c r="J57" s="46">
        <f t="shared" si="6"/>
        <v>16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+'14'!J58</f>
        <v>10</v>
      </c>
      <c r="F58" s="71"/>
      <c r="G58" s="46">
        <f t="shared" si="5"/>
        <v>10</v>
      </c>
      <c r="H58" s="78">
        <v>0</v>
      </c>
      <c r="I58" s="76">
        <v>0</v>
      </c>
      <c r="J58" s="46">
        <f t="shared" si="6"/>
        <v>9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35</v>
      </c>
      <c r="P58" s="104">
        <f t="shared" si="3"/>
        <v>85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+'14'!J59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+'14'!J61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+'14'!J62</f>
        <v>23</v>
      </c>
      <c r="F62" s="71"/>
      <c r="G62" s="46">
        <f t="shared" si="5"/>
        <v>23</v>
      </c>
      <c r="H62" s="78">
        <v>0</v>
      </c>
      <c r="I62" s="76">
        <v>0</v>
      </c>
      <c r="J62" s="46">
        <f t="shared" si="6"/>
        <v>20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4">
        <f t="shared" si="3"/>
        <v>255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+'14'!J65</f>
        <v>10</v>
      </c>
      <c r="F65" s="71"/>
      <c r="G65" s="46">
        <f t="shared" si="5"/>
        <v>10</v>
      </c>
      <c r="H65" s="78">
        <v>0</v>
      </c>
      <c r="I65" s="76">
        <v>0</v>
      </c>
      <c r="J65" s="46">
        <f t="shared" si="6"/>
        <v>9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+'14'!J66</f>
        <v>10</v>
      </c>
      <c r="F66" s="71"/>
      <c r="G66" s="46">
        <f t="shared" si="5"/>
        <v>10</v>
      </c>
      <c r="H66" s="78">
        <v>0</v>
      </c>
      <c r="I66" s="76">
        <v>0</v>
      </c>
      <c r="J66" s="46">
        <f t="shared" si="6"/>
        <v>8</v>
      </c>
      <c r="K66" s="72">
        <v>2</v>
      </c>
      <c r="L66" s="15">
        <v>50</v>
      </c>
      <c r="M66" s="65">
        <f t="shared" si="2"/>
        <v>100</v>
      </c>
      <c r="N66" s="17" t="s">
        <v>16</v>
      </c>
      <c r="O66" s="18"/>
      <c r="P66" s="104">
        <f t="shared" si="3"/>
        <v>100</v>
      </c>
      <c r="Q66" s="90">
        <v>23.12</v>
      </c>
      <c r="R66" s="43">
        <f t="shared" si="4"/>
        <v>46.24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+'14'!J72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+'14'!J74</f>
        <v>2</v>
      </c>
      <c r="F74" s="71"/>
      <c r="G74" s="46">
        <f t="shared" si="5"/>
        <v>2</v>
      </c>
      <c r="H74" s="78">
        <v>0</v>
      </c>
      <c r="I74" s="76">
        <v>0</v>
      </c>
      <c r="J74" s="46">
        <f t="shared" si="6"/>
        <v>0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>
        <v>50</v>
      </c>
      <c r="P74" s="104">
        <f t="shared" si="3"/>
        <v>50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+'14'!J75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+'14'!J77</f>
        <v>23</v>
      </c>
      <c r="F77" s="71"/>
      <c r="G77" s="46">
        <f t="shared" si="5"/>
        <v>23</v>
      </c>
      <c r="H77" s="78">
        <v>0</v>
      </c>
      <c r="I77" s="76">
        <v>0</v>
      </c>
      <c r="J77" s="46">
        <f t="shared" si="6"/>
        <v>13</v>
      </c>
      <c r="K77" s="72">
        <v>10</v>
      </c>
      <c r="L77" s="21">
        <v>50</v>
      </c>
      <c r="M77" s="65">
        <f t="shared" si="2"/>
        <v>500</v>
      </c>
      <c r="N77" s="17" t="s">
        <v>16</v>
      </c>
      <c r="O77" s="18">
        <v>225</v>
      </c>
      <c r="P77" s="104">
        <f t="shared" si="3"/>
        <v>275</v>
      </c>
      <c r="Q77" s="90">
        <v>17.329999999999998</v>
      </c>
      <c r="R77" s="43">
        <f t="shared" si="4"/>
        <v>173.29999999999998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+'14'!J79</f>
        <v>12</v>
      </c>
      <c r="F79" s="71"/>
      <c r="G79" s="46">
        <f t="shared" si="5"/>
        <v>12</v>
      </c>
      <c r="H79" s="78">
        <v>0</v>
      </c>
      <c r="I79" s="76">
        <v>0</v>
      </c>
      <c r="J79" s="46">
        <f t="shared" si="6"/>
        <v>11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+'14'!J83</f>
        <v>11</v>
      </c>
      <c r="F83" s="71"/>
      <c r="G83" s="46">
        <f t="shared" si="5"/>
        <v>11</v>
      </c>
      <c r="H83" s="78">
        <v>0</v>
      </c>
      <c r="I83" s="76">
        <v>0</v>
      </c>
      <c r="J83" s="46">
        <f t="shared" si="6"/>
        <v>7</v>
      </c>
      <c r="K83" s="72">
        <v>4</v>
      </c>
      <c r="L83" s="22">
        <v>50</v>
      </c>
      <c r="M83" s="65">
        <f t="shared" ref="M83:M91" si="10">+L83*K83</f>
        <v>200</v>
      </c>
      <c r="N83" s="17" t="s">
        <v>16</v>
      </c>
      <c r="O83" s="18">
        <v>75</v>
      </c>
      <c r="P83" s="104">
        <f t="shared" ref="P83:P91" si="11">SUM(M83-O83)</f>
        <v>125</v>
      </c>
      <c r="Q83" s="90">
        <v>18.14</v>
      </c>
      <c r="R83" s="43">
        <f t="shared" ref="R83:R91" si="12">+K83*Q83</f>
        <v>72.56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+'14'!J84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+'14'!J85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+'14'!J86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+'14'!J87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+'14'!J88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+'14'!J89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+'14'!J93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+'14'!J94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+'14'!J95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+'14'!J96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+'14'!J97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+'14'!J98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+'14'!J99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11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+'14'!J100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+'14'!J101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+'14'!J102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+'14'!J104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+'14'!J106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+'14'!J107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+'14'!J108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+'14'!J109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+'14'!J110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+'14'!J111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+'14'!J112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+'14'!J113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+'14'!J114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+'14'!J115</f>
        <v>24</v>
      </c>
      <c r="F115" s="71"/>
      <c r="G115" s="46">
        <f t="shared" si="23"/>
        <v>24</v>
      </c>
      <c r="H115" s="78">
        <v>0</v>
      </c>
      <c r="I115" s="76">
        <v>0</v>
      </c>
      <c r="J115" s="46">
        <f t="shared" si="24"/>
        <v>23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+'14'!J116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+'14'!J117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+'14'!J118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+'14'!J119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+'14'!J120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+'14'!J121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+'14'!J122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+'14'!J123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+'14'!J124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+'14'!J125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+'14'!J126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+'14'!J127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+'14'!J128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+'14'!J129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+'14'!J130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+'14'!J131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+'14'!J132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+'14'!J133</f>
        <v>26</v>
      </c>
      <c r="F133" s="71"/>
      <c r="G133" s="46">
        <f t="shared" si="23"/>
        <v>26</v>
      </c>
      <c r="H133" s="78">
        <v>0</v>
      </c>
      <c r="I133" s="76">
        <v>0</v>
      </c>
      <c r="J133" s="46">
        <f t="shared" si="24"/>
        <v>17</v>
      </c>
      <c r="K133" s="72">
        <v>9</v>
      </c>
      <c r="L133" s="20">
        <v>50</v>
      </c>
      <c r="M133" s="65">
        <f t="shared" si="7"/>
        <v>450</v>
      </c>
      <c r="N133" s="17" t="s">
        <v>16</v>
      </c>
      <c r="O133" s="18">
        <v>200</v>
      </c>
      <c r="P133" s="104">
        <f t="shared" si="8"/>
        <v>250</v>
      </c>
      <c r="Q133" s="90">
        <v>21.75</v>
      </c>
      <c r="R133" s="43">
        <f t="shared" si="9"/>
        <v>195.75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+'14'!J134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+'14'!J135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+'14'!J136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+'14'!J137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+'14'!J138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+'14'!J139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+'14'!J140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+'14'!J141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+'14'!J142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+'14'!J143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+'14'!J144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+'14'!J145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+'14'!J146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+'14'!J147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+'14'!J148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+'14'!J149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+'14'!J150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+'14'!J151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+'14'!J152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+'14'!J153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+'14'!J154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+'14'!J155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+'14'!J156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+'14'!J157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+'14'!J158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+'14'!J159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+'14'!J160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+'14'!J161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+'14'!J162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+'14'!J163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+'14'!J164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+'14'!J165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+'14'!J166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+'14'!J167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+'14'!J168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+'14'!J169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+'14'!J170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+'14'!J171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+'14'!J172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+'14'!J173</f>
        <v>10</v>
      </c>
      <c r="F173" s="71"/>
      <c r="G173" s="46">
        <f>E173+F173</f>
        <v>10</v>
      </c>
      <c r="H173" s="78">
        <v>0</v>
      </c>
      <c r="I173" s="76">
        <v>0</v>
      </c>
      <c r="J173" s="46">
        <f>+G173-H173-K173-I173</f>
        <v>9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+'14'!J174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+'14'!J175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+'14'!J176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+'14'!J177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+'14'!J178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+'14'!J179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+'14'!J180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+'14'!J181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+'14'!J182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+'14'!J183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+'14'!J184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+'14'!J185</f>
        <v>34</v>
      </c>
      <c r="F185" s="71"/>
      <c r="G185" s="46">
        <f t="shared" si="30"/>
        <v>34</v>
      </c>
      <c r="H185" s="78">
        <v>0</v>
      </c>
      <c r="I185" s="76">
        <v>0</v>
      </c>
      <c r="J185" s="46">
        <f t="shared" si="31"/>
        <v>34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+'14'!J186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+'14'!J187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+'14'!J188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+'14'!J189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+'14'!J190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+'14'!J191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+'14'!J192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+'14'!J193</f>
        <v>22</v>
      </c>
      <c r="F193" s="71"/>
      <c r="G193" s="46">
        <f t="shared" si="30"/>
        <v>22</v>
      </c>
      <c r="H193" s="78">
        <v>0</v>
      </c>
      <c r="I193" s="76">
        <v>0</v>
      </c>
      <c r="J193" s="46">
        <f t="shared" si="31"/>
        <v>18</v>
      </c>
      <c r="K193" s="72">
        <v>4</v>
      </c>
      <c r="L193" s="20">
        <v>60</v>
      </c>
      <c r="M193" s="65">
        <f t="shared" si="34"/>
        <v>240</v>
      </c>
      <c r="N193" s="17" t="s">
        <v>16</v>
      </c>
      <c r="O193" s="18"/>
      <c r="P193" s="104">
        <f t="shared" si="35"/>
        <v>240</v>
      </c>
      <c r="Q193" s="90">
        <v>38</v>
      </c>
      <c r="R193" s="43">
        <f t="shared" si="36"/>
        <v>152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+'14'!J194</f>
        <v>37</v>
      </c>
      <c r="F194" s="71"/>
      <c r="G194" s="46">
        <f t="shared" si="30"/>
        <v>37</v>
      </c>
      <c r="H194" s="78">
        <v>0</v>
      </c>
      <c r="I194" s="76">
        <v>0</v>
      </c>
      <c r="J194" s="46">
        <f t="shared" si="31"/>
        <v>35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+'14'!J195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9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+'14'!J196</f>
        <v>18</v>
      </c>
      <c r="F196" s="71"/>
      <c r="G196" s="46">
        <f t="shared" si="30"/>
        <v>18</v>
      </c>
      <c r="H196" s="78">
        <v>0</v>
      </c>
      <c r="I196" s="76">
        <v>0</v>
      </c>
      <c r="J196" s="46">
        <f t="shared" si="31"/>
        <v>16</v>
      </c>
      <c r="K196" s="72">
        <v>2</v>
      </c>
      <c r="L196" s="20">
        <v>120</v>
      </c>
      <c r="M196" s="65">
        <f t="shared" si="34"/>
        <v>240</v>
      </c>
      <c r="N196" s="17" t="s">
        <v>16</v>
      </c>
      <c r="O196" s="18"/>
      <c r="P196" s="104">
        <f t="shared" si="35"/>
        <v>240</v>
      </c>
      <c r="Q196" s="90">
        <v>73</v>
      </c>
      <c r="R196" s="43">
        <f t="shared" si="36"/>
        <v>146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+'14'!J197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+'14'!J198</f>
        <v>25</v>
      </c>
      <c r="F198" s="71"/>
      <c r="G198" s="46">
        <f t="shared" si="30"/>
        <v>25</v>
      </c>
      <c r="H198" s="78">
        <v>0</v>
      </c>
      <c r="I198" s="76">
        <v>0</v>
      </c>
      <c r="J198" s="46">
        <f t="shared" si="31"/>
        <v>23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+'14'!J199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+'14'!J200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+'14'!J201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+'14'!J202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+'14'!J203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+'14'!J204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+'14'!J205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+'14'!J206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+'14'!J208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+'14'!J209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+'14'!J210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+'14'!J211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+'14'!J212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+'14'!J213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+'14'!J214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+'14'!J215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+'14'!J216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+'14'!J217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+'14'!J218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+'14'!J219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+'14'!J220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+'14'!J221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+'14'!J222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+'14'!J223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+'14'!J224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+'14'!J225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+'14'!J226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+'14'!J227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+'14'!J228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+'14'!J229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+'14'!J230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+'14'!J231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+'14'!J232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+'14'!J233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+'14'!J234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+'14'!J235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+'14'!J236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+'14'!J237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+'14'!J238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+'14'!J239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+'14'!J240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+'14'!J241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+'14'!J242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+'14'!J243</f>
        <v>45</v>
      </c>
      <c r="F243" s="71"/>
      <c r="G243" s="46">
        <f t="shared" ref="G243:G246" si="47">E243+F243</f>
        <v>45</v>
      </c>
      <c r="H243" s="78">
        <v>0</v>
      </c>
      <c r="I243" s="76">
        <v>0</v>
      </c>
      <c r="J243" s="46">
        <f t="shared" ref="J243:J246" si="48">+G243-H243-K243-I243</f>
        <v>43</v>
      </c>
      <c r="K243" s="72">
        <v>2</v>
      </c>
      <c r="L243" s="20">
        <v>35</v>
      </c>
      <c r="M243" s="65">
        <f t="shared" ref="M243:M246" si="49">+L243*K243</f>
        <v>70</v>
      </c>
      <c r="N243" s="17" t="s">
        <v>16</v>
      </c>
      <c r="O243" s="18"/>
      <c r="P243" s="104">
        <f t="shared" ref="P243:P246" si="50">SUM(M243-O243)</f>
        <v>70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+'14'!J244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2048.04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5425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2940</v>
      </c>
      <c r="O264" s="2">
        <v>100</v>
      </c>
      <c r="P264" s="2">
        <v>50</v>
      </c>
      <c r="Q264" s="88">
        <v>250</v>
      </c>
      <c r="R264" s="2">
        <v>310</v>
      </c>
      <c r="S264" s="2">
        <v>400</v>
      </c>
      <c r="T264" s="2">
        <v>120</v>
      </c>
      <c r="U264" s="2">
        <v>50</v>
      </c>
      <c r="V264" s="2">
        <v>180</v>
      </c>
      <c r="W264" s="2">
        <v>135</v>
      </c>
      <c r="X264" s="2">
        <v>115</v>
      </c>
      <c r="Y264" s="2">
        <v>50</v>
      </c>
      <c r="Z264" s="2">
        <v>220</v>
      </c>
      <c r="AA264" s="2">
        <v>520</v>
      </c>
      <c r="AB264" s="2">
        <v>50</v>
      </c>
      <c r="AC264" s="2">
        <v>170</v>
      </c>
      <c r="AD264" s="2">
        <v>220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1040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1445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1445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+'15'!J5</f>
        <v>55</v>
      </c>
      <c r="F5" s="71"/>
      <c r="G5" s="46">
        <f t="shared" ref="G5:G26" si="0">E5+F5</f>
        <v>55</v>
      </c>
      <c r="H5" s="78">
        <v>0</v>
      </c>
      <c r="I5" s="76">
        <v>0</v>
      </c>
      <c r="J5" s="46">
        <f t="shared" ref="J5:J26" si="1">+G5-H5-K5-I5</f>
        <v>51</v>
      </c>
      <c r="K5" s="72">
        <v>4</v>
      </c>
      <c r="L5" s="15">
        <v>50</v>
      </c>
      <c r="M5" s="65">
        <f>+L5*K5</f>
        <v>200</v>
      </c>
      <c r="N5" s="17" t="s">
        <v>16</v>
      </c>
      <c r="O5" s="18"/>
      <c r="P5" s="104">
        <f>SUM(M5-O5)</f>
        <v>200</v>
      </c>
      <c r="Q5" s="90">
        <v>22.48</v>
      </c>
      <c r="R5" s="43">
        <f>+K5*Q5</f>
        <v>89.92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+'15'!J6</f>
        <v>175</v>
      </c>
      <c r="F6" s="71"/>
      <c r="G6" s="46">
        <f t="shared" si="0"/>
        <v>175</v>
      </c>
      <c r="H6" s="78">
        <v>0</v>
      </c>
      <c r="I6" s="76">
        <v>0</v>
      </c>
      <c r="J6" s="46">
        <f t="shared" si="1"/>
        <v>175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+'15'!J7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+'15'!J11</f>
        <v>23</v>
      </c>
      <c r="F11" s="71"/>
      <c r="G11" s="46">
        <f t="shared" si="0"/>
        <v>23</v>
      </c>
      <c r="H11" s="78">
        <v>0</v>
      </c>
      <c r="I11" s="76">
        <v>0</v>
      </c>
      <c r="J11" s="46">
        <f t="shared" si="1"/>
        <v>22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+'15'!J20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+'15'!J22</f>
        <v>72</v>
      </c>
      <c r="F22" s="71"/>
      <c r="G22" s="46">
        <f t="shared" si="0"/>
        <v>72</v>
      </c>
      <c r="H22" s="78">
        <v>0</v>
      </c>
      <c r="I22" s="76">
        <v>0</v>
      </c>
      <c r="J22" s="46">
        <f t="shared" si="1"/>
        <v>70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34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+'15'!J27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+'15'!J29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+'15'!J30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+'15'!J31</f>
        <v>72</v>
      </c>
      <c r="F31" s="71"/>
      <c r="G31" s="46">
        <f t="shared" si="5"/>
        <v>72</v>
      </c>
      <c r="H31" s="78">
        <v>0</v>
      </c>
      <c r="I31" s="76">
        <v>0</v>
      </c>
      <c r="J31" s="46">
        <f t="shared" si="6"/>
        <v>67</v>
      </c>
      <c r="K31" s="72">
        <v>5</v>
      </c>
      <c r="L31" s="15">
        <v>100</v>
      </c>
      <c r="M31" s="65">
        <f t="shared" si="2"/>
        <v>500</v>
      </c>
      <c r="N31" s="17" t="s">
        <v>16</v>
      </c>
      <c r="O31" s="18"/>
      <c r="P31" s="104">
        <f t="shared" si="3"/>
        <v>500</v>
      </c>
      <c r="Q31" s="90">
        <v>38.46</v>
      </c>
      <c r="R31" s="43">
        <f t="shared" si="4"/>
        <v>192.3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+'15'!J32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+'15'!J33</f>
        <v>11</v>
      </c>
      <c r="F33" s="71"/>
      <c r="G33" s="46">
        <f t="shared" si="5"/>
        <v>11</v>
      </c>
      <c r="H33" s="78">
        <v>0</v>
      </c>
      <c r="I33" s="76">
        <v>0</v>
      </c>
      <c r="J33" s="46">
        <f t="shared" si="6"/>
        <v>9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+'15'!J34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+'15'!J35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+'15'!J36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+'15'!J37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+'15'!J38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+'15'!J39</f>
        <v>25</v>
      </c>
      <c r="F39" s="71"/>
      <c r="G39" s="46">
        <f t="shared" si="5"/>
        <v>25</v>
      </c>
      <c r="H39" s="78">
        <v>0</v>
      </c>
      <c r="I39" s="76">
        <v>0</v>
      </c>
      <c r="J39" s="46">
        <f t="shared" si="6"/>
        <v>20</v>
      </c>
      <c r="K39" s="72">
        <v>5</v>
      </c>
      <c r="L39" s="15">
        <v>50</v>
      </c>
      <c r="M39" s="65">
        <f t="shared" si="2"/>
        <v>250</v>
      </c>
      <c r="N39" s="17" t="s">
        <v>16</v>
      </c>
      <c r="O39" s="18">
        <v>125</v>
      </c>
      <c r="P39" s="104">
        <f t="shared" si="3"/>
        <v>125</v>
      </c>
      <c r="Q39" s="90">
        <v>27.84</v>
      </c>
      <c r="R39" s="43">
        <f t="shared" si="4"/>
        <v>139.19999999999999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+'15'!J40</f>
        <v>24</v>
      </c>
      <c r="F40" s="71"/>
      <c r="G40" s="46">
        <f t="shared" si="5"/>
        <v>24</v>
      </c>
      <c r="H40" s="78">
        <v>0</v>
      </c>
      <c r="I40" s="76">
        <v>0</v>
      </c>
      <c r="J40" s="46">
        <f t="shared" si="6"/>
        <v>20</v>
      </c>
      <c r="K40" s="72">
        <v>4</v>
      </c>
      <c r="L40" s="15">
        <v>50</v>
      </c>
      <c r="M40" s="65">
        <f t="shared" si="2"/>
        <v>200</v>
      </c>
      <c r="N40" s="17" t="s">
        <v>16</v>
      </c>
      <c r="O40" s="18">
        <v>100</v>
      </c>
      <c r="P40" s="104">
        <f t="shared" si="3"/>
        <v>100</v>
      </c>
      <c r="Q40" s="90">
        <v>27.12</v>
      </c>
      <c r="R40" s="43">
        <f t="shared" si="4"/>
        <v>108.48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+'15'!J41</f>
        <v>13</v>
      </c>
      <c r="F41" s="71"/>
      <c r="G41" s="46">
        <f t="shared" si="5"/>
        <v>13</v>
      </c>
      <c r="H41" s="78">
        <v>0</v>
      </c>
      <c r="I41" s="76">
        <v>0</v>
      </c>
      <c r="J41" s="46">
        <f t="shared" si="6"/>
        <v>12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>
        <v>25</v>
      </c>
      <c r="P41" s="104">
        <f t="shared" si="3"/>
        <v>25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+'15'!J42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+'15'!J43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+'15'!J44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+'15'!J45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+'15'!J46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+'15'!J47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+'15'!J48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+'15'!J49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7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+'15'!J50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+'15'!J51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+'15'!J52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+'15'!J53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16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+'15'!J54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+'15'!J55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+'15'!J56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+'15'!J57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+'15'!J58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+'15'!J59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+'15'!J60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+'15'!J61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+'15'!J62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20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+'15'!J63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+'15'!J64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+'15'!J65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+'15'!J66</f>
        <v>8</v>
      </c>
      <c r="F66" s="71"/>
      <c r="G66" s="46">
        <f t="shared" si="5"/>
        <v>8</v>
      </c>
      <c r="H66" s="78">
        <v>0</v>
      </c>
      <c r="I66" s="76">
        <v>0</v>
      </c>
      <c r="J66" s="46">
        <f t="shared" si="6"/>
        <v>7</v>
      </c>
      <c r="K66" s="72">
        <v>1</v>
      </c>
      <c r="L66" s="15">
        <v>50</v>
      </c>
      <c r="M66" s="65">
        <f t="shared" si="2"/>
        <v>50</v>
      </c>
      <c r="N66" s="17" t="s">
        <v>16</v>
      </c>
      <c r="O66" s="18"/>
      <c r="P66" s="104">
        <f t="shared" si="3"/>
        <v>50</v>
      </c>
      <c r="Q66" s="90">
        <v>23.12</v>
      </c>
      <c r="R66" s="43">
        <f t="shared" si="4"/>
        <v>23.12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+'15'!J67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+'15'!J68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+'15'!J69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+'15'!J70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+'15'!J71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+'15'!J72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+'15'!J73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+'15'!J74</f>
        <v>0</v>
      </c>
      <c r="F74" s="71">
        <v>2</v>
      </c>
      <c r="G74" s="46">
        <f t="shared" si="5"/>
        <v>2</v>
      </c>
      <c r="H74" s="78">
        <v>0</v>
      </c>
      <c r="I74" s="76">
        <v>0</v>
      </c>
      <c r="J74" s="46">
        <f t="shared" si="6"/>
        <v>1</v>
      </c>
      <c r="K74" s="72">
        <v>1</v>
      </c>
      <c r="L74" s="21">
        <v>50</v>
      </c>
      <c r="M74" s="65">
        <f t="shared" si="2"/>
        <v>50</v>
      </c>
      <c r="N74" s="17" t="s">
        <v>16</v>
      </c>
      <c r="O74" s="18"/>
      <c r="P74" s="104">
        <f t="shared" si="3"/>
        <v>50</v>
      </c>
      <c r="Q74" s="90">
        <v>17.09</v>
      </c>
      <c r="R74" s="43">
        <f t="shared" si="4"/>
        <v>17.09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+'15'!J75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+'15'!J77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+'15'!J78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+'15'!J79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9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4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+'15'!J80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+'15'!J81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+'15'!J83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+'15'!J84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+'15'!J85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+'15'!J86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+'15'!J87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+'15'!J88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+'15'!J89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+'15'!J90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+'15'!J91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+'15'!J92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+'15'!J93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+'15'!J94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+'15'!J95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+'15'!J96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+'15'!J97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+'15'!J98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+'15'!J99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7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/>
      <c r="P99" s="104">
        <f t="shared" ref="P99:P105" si="26">SUM(M99-O99)</f>
        <v>180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+'15'!J100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+'15'!J101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+'15'!J102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+'15'!J104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+'15'!J106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+'15'!J107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+'15'!J108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+'15'!J109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+'15'!J110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+'15'!J111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+'15'!J112</f>
        <v>14</v>
      </c>
      <c r="F112" s="71"/>
      <c r="G112" s="46">
        <f t="shared" si="23"/>
        <v>14</v>
      </c>
      <c r="H112" s="78">
        <v>0</v>
      </c>
      <c r="I112" s="76">
        <v>0</v>
      </c>
      <c r="J112" s="46">
        <f t="shared" si="24"/>
        <v>13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+'15'!J113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7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+'15'!J114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+'15'!J115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+'15'!J116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+'15'!J117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+'15'!J118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+'15'!J119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+'15'!J120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+'15'!J121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+'15'!J122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+'15'!J123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+'15'!J124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+'15'!J125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+'15'!J126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+'15'!J127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+'15'!J128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+'15'!J129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+'15'!J130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+'15'!J131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+'15'!J132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+'15'!J133</f>
        <v>17</v>
      </c>
      <c r="F133" s="71"/>
      <c r="G133" s="46">
        <f t="shared" si="23"/>
        <v>17</v>
      </c>
      <c r="H133" s="78">
        <v>0</v>
      </c>
      <c r="I133" s="76">
        <v>0</v>
      </c>
      <c r="J133" s="46">
        <f t="shared" si="24"/>
        <v>16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+'15'!J134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+'15'!J135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+'15'!J136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+'15'!J137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+'15'!J138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+'15'!J139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+'15'!J140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+'15'!J141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+'15'!J142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+'15'!J143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+'15'!J144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+'15'!J145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+'15'!J146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+'15'!J147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+'15'!J148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+'15'!J149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+'15'!J150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+'15'!J151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+'15'!J152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+'15'!J153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+'15'!J154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+'15'!J155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+'15'!J156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+'15'!J157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+'15'!J158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+'15'!J159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+'15'!J160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+'15'!J161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+'15'!J162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+'15'!J163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+'15'!J164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+'15'!J165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+'15'!J166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+'15'!J167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+'15'!J168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+'15'!J169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+'15'!J170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+'15'!J171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+'15'!J172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+'15'!J173</f>
        <v>9</v>
      </c>
      <c r="F173" s="71"/>
      <c r="G173" s="46">
        <f>E173+F173</f>
        <v>9</v>
      </c>
      <c r="H173" s="78">
        <v>0</v>
      </c>
      <c r="I173" s="76">
        <v>0</v>
      </c>
      <c r="J173" s="46">
        <f>+G173-H173-K173-I173</f>
        <v>8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+'15'!J174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+'15'!J175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+'15'!J176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+'15'!J177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+'15'!J178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+'15'!J179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+'15'!J180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+'15'!J181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+'15'!J182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+'15'!J183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+'15'!J184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+'15'!J185</f>
        <v>34</v>
      </c>
      <c r="F185" s="71"/>
      <c r="G185" s="46">
        <f t="shared" si="30"/>
        <v>34</v>
      </c>
      <c r="H185" s="78">
        <v>0</v>
      </c>
      <c r="I185" s="76">
        <v>0</v>
      </c>
      <c r="J185" s="46">
        <f t="shared" si="31"/>
        <v>32</v>
      </c>
      <c r="K185" s="72">
        <v>2</v>
      </c>
      <c r="L185" s="20">
        <v>80</v>
      </c>
      <c r="M185" s="65">
        <f t="shared" si="34"/>
        <v>160</v>
      </c>
      <c r="N185" s="17" t="s">
        <v>16</v>
      </c>
      <c r="O185" s="18"/>
      <c r="P185" s="104">
        <f t="shared" si="35"/>
        <v>160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+'15'!J186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+'15'!J187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+'15'!J188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+'15'!J189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+'15'!J190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+'15'!J191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+'15'!J192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+'15'!J193</f>
        <v>18</v>
      </c>
      <c r="F193" s="71"/>
      <c r="G193" s="46">
        <f t="shared" si="30"/>
        <v>18</v>
      </c>
      <c r="H193" s="78">
        <v>0</v>
      </c>
      <c r="I193" s="76">
        <v>0</v>
      </c>
      <c r="J193" s="46">
        <f t="shared" si="31"/>
        <v>17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+'15'!J194</f>
        <v>35</v>
      </c>
      <c r="F194" s="71"/>
      <c r="G194" s="46">
        <f t="shared" si="30"/>
        <v>35</v>
      </c>
      <c r="H194" s="78">
        <v>0</v>
      </c>
      <c r="I194" s="76">
        <v>0</v>
      </c>
      <c r="J194" s="46">
        <f t="shared" si="31"/>
        <v>33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+'15'!J195</f>
        <v>9</v>
      </c>
      <c r="F195" s="71"/>
      <c r="G195" s="46">
        <f t="shared" si="30"/>
        <v>9</v>
      </c>
      <c r="H195" s="78">
        <v>0</v>
      </c>
      <c r="I195" s="76">
        <v>0</v>
      </c>
      <c r="J195" s="46">
        <f t="shared" si="31"/>
        <v>8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+'15'!J196</f>
        <v>16</v>
      </c>
      <c r="F196" s="71"/>
      <c r="G196" s="46">
        <f t="shared" si="30"/>
        <v>16</v>
      </c>
      <c r="H196" s="78">
        <v>0</v>
      </c>
      <c r="I196" s="76">
        <v>0</v>
      </c>
      <c r="J196" s="46">
        <f t="shared" si="31"/>
        <v>16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+'15'!J197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+'15'!J198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+'15'!J199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+'15'!J200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+'15'!J201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+'15'!J202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+'15'!J203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+'15'!J204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+'15'!J205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+'15'!J206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+'15'!J208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+'15'!J209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+'15'!J210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+'15'!J211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+'15'!J212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+'15'!J213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+'15'!J214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+'15'!J215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+'15'!J216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+'15'!J217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+'15'!J218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+'15'!J219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+'15'!J220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+'15'!J221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+'15'!J222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+'15'!J223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+'15'!J224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+'15'!J225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+'15'!J226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+'15'!J227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+'15'!J228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+'15'!J229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+'15'!J230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+'15'!J231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+'15'!J232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+'15'!J233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+'15'!J234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+'15'!J235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+'15'!J236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+'15'!J237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+'15'!J238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+'15'!J239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+'15'!J240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+'15'!J241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+'15'!J242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+'15'!J243</f>
        <v>43</v>
      </c>
      <c r="F243" s="71"/>
      <c r="G243" s="46">
        <f t="shared" ref="G243:G246" si="47">E243+F243</f>
        <v>43</v>
      </c>
      <c r="H243" s="78">
        <v>0</v>
      </c>
      <c r="I243" s="76">
        <v>0</v>
      </c>
      <c r="J243" s="46">
        <f t="shared" ref="J243:J246" si="48">+G243-H243-K243-I243</f>
        <v>43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+'15'!J244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999.03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2815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825</v>
      </c>
      <c r="O264" s="2">
        <v>100</v>
      </c>
      <c r="P264" s="2">
        <v>215</v>
      </c>
      <c r="Q264" s="88">
        <v>230</v>
      </c>
      <c r="R264" s="2">
        <v>50</v>
      </c>
      <c r="S264" s="2">
        <v>50</v>
      </c>
      <c r="T264" s="2">
        <v>180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1740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1740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+'16'!J5</f>
        <v>51</v>
      </c>
      <c r="F5" s="71"/>
      <c r="G5" s="46">
        <f t="shared" ref="G5:G26" si="0">E5+F5</f>
        <v>51</v>
      </c>
      <c r="H5" s="78">
        <v>0</v>
      </c>
      <c r="I5" s="76">
        <v>0</v>
      </c>
      <c r="J5" s="46">
        <f t="shared" ref="J5:J26" si="1">+G5-H5-K5-I5</f>
        <v>49</v>
      </c>
      <c r="K5" s="72">
        <v>2</v>
      </c>
      <c r="L5" s="15">
        <v>50</v>
      </c>
      <c r="M5" s="65">
        <f>+L5*K5</f>
        <v>100</v>
      </c>
      <c r="N5" s="17" t="s">
        <v>16</v>
      </c>
      <c r="O5" s="18"/>
      <c r="P5" s="104">
        <f>SUM(M5-O5)</f>
        <v>100</v>
      </c>
      <c r="Q5" s="90">
        <v>22.48</v>
      </c>
      <c r="R5" s="43">
        <f>+K5*Q5</f>
        <v>44.96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+'16'!J6</f>
        <v>175</v>
      </c>
      <c r="F6" s="71"/>
      <c r="G6" s="46">
        <f t="shared" si="0"/>
        <v>175</v>
      </c>
      <c r="H6" s="78">
        <v>0</v>
      </c>
      <c r="I6" s="76">
        <v>0</v>
      </c>
      <c r="J6" s="46">
        <f t="shared" si="1"/>
        <v>173</v>
      </c>
      <c r="K6" s="72">
        <v>2</v>
      </c>
      <c r="L6" s="15">
        <v>100</v>
      </c>
      <c r="M6" s="65">
        <f t="shared" ref="M6:M80" si="2">+L6*K6</f>
        <v>200</v>
      </c>
      <c r="N6" s="17" t="s">
        <v>16</v>
      </c>
      <c r="O6" s="18">
        <v>100</v>
      </c>
      <c r="P6" s="104">
        <f t="shared" ref="P6:P80" si="3">SUM(M6-O6)</f>
        <v>100</v>
      </c>
      <c r="Q6" s="90">
        <v>39.29</v>
      </c>
      <c r="R6" s="43">
        <f t="shared" ref="R6:R80" si="4">+K6*Q6</f>
        <v>78.58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+'16'!J7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+'16'!J11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+'16'!J20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9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+'16'!J22</f>
        <v>70</v>
      </c>
      <c r="F22" s="71"/>
      <c r="G22" s="46">
        <f t="shared" si="0"/>
        <v>70</v>
      </c>
      <c r="H22" s="78">
        <v>0</v>
      </c>
      <c r="I22" s="76">
        <v>0</v>
      </c>
      <c r="J22" s="46">
        <f t="shared" si="1"/>
        <v>67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+'16'!J24</f>
        <v>34</v>
      </c>
      <c r="F24" s="71"/>
      <c r="G24" s="46">
        <f t="shared" si="0"/>
        <v>34</v>
      </c>
      <c r="H24" s="78">
        <v>0</v>
      </c>
      <c r="I24" s="76">
        <v>0</v>
      </c>
      <c r="J24" s="46">
        <f t="shared" si="1"/>
        <v>33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+'16'!J28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29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+'16'!J31</f>
        <v>67</v>
      </c>
      <c r="F31" s="71"/>
      <c r="G31" s="46">
        <f t="shared" si="5"/>
        <v>67</v>
      </c>
      <c r="H31" s="78">
        <v>0</v>
      </c>
      <c r="I31" s="76">
        <v>0</v>
      </c>
      <c r="J31" s="46">
        <f t="shared" si="6"/>
        <v>66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+'16'!J32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13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+'16'!J33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7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+'16'!J35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+'16'!J39</f>
        <v>20</v>
      </c>
      <c r="F39" s="71"/>
      <c r="G39" s="46">
        <f t="shared" si="5"/>
        <v>20</v>
      </c>
      <c r="H39" s="78">
        <v>0</v>
      </c>
      <c r="I39" s="76">
        <v>0</v>
      </c>
      <c r="J39" s="46">
        <f t="shared" si="6"/>
        <v>20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+'16'!J40</f>
        <v>20</v>
      </c>
      <c r="F40" s="71"/>
      <c r="G40" s="46">
        <f t="shared" si="5"/>
        <v>20</v>
      </c>
      <c r="H40" s="78">
        <v>0</v>
      </c>
      <c r="I40" s="76">
        <v>0</v>
      </c>
      <c r="J40" s="46">
        <f t="shared" si="6"/>
        <v>20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+'16'!J41</f>
        <v>12</v>
      </c>
      <c r="F41" s="71"/>
      <c r="G41" s="46">
        <f t="shared" si="5"/>
        <v>12</v>
      </c>
      <c r="H41" s="78">
        <v>0</v>
      </c>
      <c r="I41" s="76">
        <v>0</v>
      </c>
      <c r="J41" s="46">
        <f t="shared" si="6"/>
        <v>12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+'16'!J46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4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+'16'!J47</f>
        <v>10</v>
      </c>
      <c r="F47" s="71"/>
      <c r="G47" s="46">
        <f t="shared" si="5"/>
        <v>10</v>
      </c>
      <c r="H47" s="78">
        <v>0</v>
      </c>
      <c r="I47" s="76">
        <v>0</v>
      </c>
      <c r="J47" s="46">
        <f t="shared" si="6"/>
        <v>10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+'16'!J48</f>
        <v>10</v>
      </c>
      <c r="F48" s="71"/>
      <c r="G48" s="46">
        <f t="shared" si="5"/>
        <v>10</v>
      </c>
      <c r="H48" s="78">
        <v>0</v>
      </c>
      <c r="I48" s="76">
        <v>0</v>
      </c>
      <c r="J48" s="46">
        <f t="shared" si="6"/>
        <v>10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+'16'!J49</f>
        <v>7</v>
      </c>
      <c r="F49" s="71"/>
      <c r="G49" s="46">
        <f t="shared" si="5"/>
        <v>7</v>
      </c>
      <c r="H49" s="78">
        <v>0</v>
      </c>
      <c r="I49" s="76">
        <v>0</v>
      </c>
      <c r="J49" s="46">
        <f t="shared" si="6"/>
        <v>6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25</v>
      </c>
      <c r="P49" s="104">
        <f>SUM(M49-O49)</f>
        <v>25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+'16'!J50</f>
        <v>7</v>
      </c>
      <c r="F50" s="71"/>
      <c r="G50" s="46">
        <f t="shared" si="5"/>
        <v>7</v>
      </c>
      <c r="H50" s="78">
        <v>0</v>
      </c>
      <c r="I50" s="76">
        <v>0</v>
      </c>
      <c r="J50" s="46">
        <f t="shared" si="6"/>
        <v>6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>
        <v>25</v>
      </c>
      <c r="P50" s="104">
        <f t="shared" si="3"/>
        <v>25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+'16'!J51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+'16'!J53</f>
        <v>16</v>
      </c>
      <c r="F53" s="71"/>
      <c r="G53" s="46">
        <f t="shared" si="5"/>
        <v>16</v>
      </c>
      <c r="H53" s="78">
        <v>0</v>
      </c>
      <c r="I53" s="76">
        <v>0</v>
      </c>
      <c r="J53" s="46">
        <f t="shared" si="6"/>
        <v>14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4">
        <f>SUM(M53-O53)</f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+'16'!J55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+'16'!J56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+'16'!J57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+'16'!J58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+'16'!J59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+'16'!J61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+'16'!J62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20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+'16'!J65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+'16'!J66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+'16'!J72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+'16'!J74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+'16'!J75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+'16'!J77</f>
        <v>13</v>
      </c>
      <c r="F77" s="71"/>
      <c r="G77" s="46">
        <f t="shared" si="5"/>
        <v>13</v>
      </c>
      <c r="H77" s="78">
        <v>0</v>
      </c>
      <c r="I77" s="76">
        <v>0</v>
      </c>
      <c r="J77" s="46">
        <f t="shared" si="6"/>
        <v>13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+'16'!J79</f>
        <v>9</v>
      </c>
      <c r="F79" s="71"/>
      <c r="G79" s="46">
        <f t="shared" si="5"/>
        <v>9</v>
      </c>
      <c r="H79" s="78">
        <v>0</v>
      </c>
      <c r="I79" s="76">
        <v>0</v>
      </c>
      <c r="J79" s="46">
        <f t="shared" si="6"/>
        <v>8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+'16'!J83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+'16'!J84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+'16'!J85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+'16'!J86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+'16'!J87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+'16'!J88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+'16'!J89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+'16'!J93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+'16'!J94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+'16'!J95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+'16'!J99</f>
        <v>7</v>
      </c>
      <c r="F99" s="71"/>
      <c r="G99" s="46">
        <f t="shared" si="23"/>
        <v>7</v>
      </c>
      <c r="H99" s="78">
        <v>0</v>
      </c>
      <c r="I99" s="76">
        <v>0</v>
      </c>
      <c r="J99" s="46">
        <f t="shared" si="24"/>
        <v>7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+'16'!J102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+'16'!J104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+'16'!J107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+'16'!J109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+'16'!J110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+'16'!J111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+'16'!J112</f>
        <v>13</v>
      </c>
      <c r="F112" s="71"/>
      <c r="G112" s="46">
        <f t="shared" si="23"/>
        <v>13</v>
      </c>
      <c r="H112" s="78">
        <v>0</v>
      </c>
      <c r="I112" s="76">
        <v>0</v>
      </c>
      <c r="J112" s="46">
        <f t="shared" si="24"/>
        <v>13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+'16'!J113</f>
        <v>7</v>
      </c>
      <c r="F113" s="71"/>
      <c r="G113" s="46">
        <f t="shared" si="23"/>
        <v>7</v>
      </c>
      <c r="H113" s="78">
        <v>0</v>
      </c>
      <c r="I113" s="76">
        <v>0</v>
      </c>
      <c r="J113" s="46">
        <f t="shared" si="24"/>
        <v>6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+'16'!J115</f>
        <v>23</v>
      </c>
      <c r="F115" s="71"/>
      <c r="G115" s="46">
        <f t="shared" si="23"/>
        <v>23</v>
      </c>
      <c r="H115" s="78">
        <v>0</v>
      </c>
      <c r="I115" s="76">
        <v>0</v>
      </c>
      <c r="J115" s="46">
        <f t="shared" si="24"/>
        <v>23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+'16'!J117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+'16'!J126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+'16'!J128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+'16'!J131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+'16'!J132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+'16'!J133</f>
        <v>16</v>
      </c>
      <c r="F133" s="71"/>
      <c r="G133" s="46">
        <f t="shared" si="23"/>
        <v>16</v>
      </c>
      <c r="H133" s="78">
        <v>0</v>
      </c>
      <c r="I133" s="76">
        <v>0</v>
      </c>
      <c r="J133" s="46">
        <f t="shared" si="24"/>
        <v>16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+'16'!J137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+'16'!J138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+'16'!J153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+'16'!J166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+'16'!J167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+'16'!J169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+'16'!J171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+'16'!J173</f>
        <v>8</v>
      </c>
      <c r="F173" s="71"/>
      <c r="G173" s="46">
        <f>E173+F173</f>
        <v>8</v>
      </c>
      <c r="H173" s="78">
        <v>0</v>
      </c>
      <c r="I173" s="76">
        <v>0</v>
      </c>
      <c r="J173" s="46">
        <f>+G173-H173-K173-I173</f>
        <v>7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+'16'!J175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+'16'!J185</f>
        <v>32</v>
      </c>
      <c r="F185" s="71"/>
      <c r="G185" s="46">
        <f t="shared" si="30"/>
        <v>32</v>
      </c>
      <c r="H185" s="78">
        <v>0</v>
      </c>
      <c r="I185" s="76">
        <v>0</v>
      </c>
      <c r="J185" s="46">
        <f t="shared" si="31"/>
        <v>32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+'16'!J187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+'16'!J188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+'16'!J189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+'16'!J193</f>
        <v>17</v>
      </c>
      <c r="F193" s="71"/>
      <c r="G193" s="46">
        <f t="shared" si="30"/>
        <v>17</v>
      </c>
      <c r="H193" s="78">
        <v>0</v>
      </c>
      <c r="I193" s="76">
        <v>0</v>
      </c>
      <c r="J193" s="46">
        <f t="shared" si="31"/>
        <v>16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+'16'!J194</f>
        <v>33</v>
      </c>
      <c r="F194" s="71"/>
      <c r="G194" s="46">
        <f t="shared" si="30"/>
        <v>33</v>
      </c>
      <c r="H194" s="78">
        <v>0</v>
      </c>
      <c r="I194" s="76">
        <v>0</v>
      </c>
      <c r="J194" s="46">
        <f t="shared" si="31"/>
        <v>33</v>
      </c>
      <c r="K194" s="72"/>
      <c r="L194" s="20">
        <v>120</v>
      </c>
      <c r="M194" s="65">
        <f t="shared" si="34"/>
        <v>0</v>
      </c>
      <c r="N194" s="17" t="s">
        <v>16</v>
      </c>
      <c r="O194" s="18"/>
      <c r="P194" s="23">
        <f t="shared" si="35"/>
        <v>0</v>
      </c>
      <c r="Q194" s="90">
        <v>73</v>
      </c>
      <c r="R194" s="43">
        <f t="shared" si="36"/>
        <v>0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+'16'!J195</f>
        <v>8</v>
      </c>
      <c r="F195" s="71"/>
      <c r="G195" s="46">
        <f t="shared" si="30"/>
        <v>8</v>
      </c>
      <c r="H195" s="78">
        <v>0</v>
      </c>
      <c r="I195" s="76">
        <v>0</v>
      </c>
      <c r="J195" s="46">
        <f t="shared" si="31"/>
        <v>7</v>
      </c>
      <c r="K195" s="72">
        <v>1</v>
      </c>
      <c r="L195" s="20">
        <v>120</v>
      </c>
      <c r="M195" s="65">
        <f t="shared" si="34"/>
        <v>120</v>
      </c>
      <c r="N195" s="17" t="s">
        <v>16</v>
      </c>
      <c r="O195" s="18"/>
      <c r="P195" s="104">
        <f t="shared" si="35"/>
        <v>120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+'16'!J196</f>
        <v>16</v>
      </c>
      <c r="F196" s="71"/>
      <c r="G196" s="46">
        <f t="shared" si="30"/>
        <v>16</v>
      </c>
      <c r="H196" s="78">
        <v>0</v>
      </c>
      <c r="I196" s="76">
        <v>0</v>
      </c>
      <c r="J196" s="46">
        <f t="shared" si="31"/>
        <v>16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+'16'!J198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+'16'!J217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+'16'!J227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+'16'!J229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+'16'!J234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+'16'!J243</f>
        <v>43</v>
      </c>
      <c r="F243" s="71"/>
      <c r="G243" s="46">
        <f t="shared" ref="G243:G246" si="47">E243+F243</f>
        <v>43</v>
      </c>
      <c r="H243" s="78">
        <v>0</v>
      </c>
      <c r="I243" s="76">
        <v>0</v>
      </c>
      <c r="J243" s="46">
        <f t="shared" ref="J243:J246" si="48">+G243-H243-K243-I243</f>
        <v>43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+'16'!J244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+'16'!J245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+'16'!J249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+'16'!J250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+'16'!J251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+'16'!J252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+'16'!J253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+'16'!J254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+'16'!J255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+'16'!J256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+'16'!J257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+'16'!J258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+'16'!J259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551.51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1665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790</v>
      </c>
      <c r="O264" s="2">
        <v>55</v>
      </c>
      <c r="P264" s="2">
        <v>320</v>
      </c>
      <c r="Q264" s="88">
        <v>150</v>
      </c>
      <c r="R264" s="2">
        <v>165</v>
      </c>
      <c r="S264" s="2">
        <v>100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250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625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625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T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+'17'!J5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+'17'!J6</f>
        <v>173</v>
      </c>
      <c r="F6" s="71"/>
      <c r="G6" s="46">
        <f t="shared" si="0"/>
        <v>173</v>
      </c>
      <c r="H6" s="78">
        <v>0</v>
      </c>
      <c r="I6" s="76">
        <v>0</v>
      </c>
      <c r="J6" s="46">
        <f t="shared" si="1"/>
        <v>173</v>
      </c>
      <c r="K6" s="72"/>
      <c r="L6" s="15">
        <v>100</v>
      </c>
      <c r="M6" s="65">
        <f t="shared" ref="M6:M80" si="2">+L6*K6</f>
        <v>0</v>
      </c>
      <c r="N6" s="17" t="s">
        <v>16</v>
      </c>
      <c r="O6" s="18"/>
      <c r="P6" s="23">
        <f t="shared" ref="P6:P80" si="3">SUM(M6-O6)</f>
        <v>0</v>
      </c>
      <c r="Q6" s="90">
        <v>39.29</v>
      </c>
      <c r="R6" s="43">
        <f t="shared" ref="R6:R80" si="4">+K6*Q6</f>
        <v>0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+'17'!J7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+'17'!J11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22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+'17'!J20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+'17'!J21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+'17'!J22</f>
        <v>67</v>
      </c>
      <c r="F22" s="71"/>
      <c r="G22" s="46">
        <f t="shared" si="0"/>
        <v>67</v>
      </c>
      <c r="H22" s="78">
        <v>0</v>
      </c>
      <c r="I22" s="76">
        <v>0</v>
      </c>
      <c r="J22" s="46">
        <f t="shared" si="1"/>
        <v>65</v>
      </c>
      <c r="K22" s="72">
        <v>2</v>
      </c>
      <c r="L22" s="20">
        <v>100</v>
      </c>
      <c r="M22" s="65">
        <f t="shared" si="2"/>
        <v>200</v>
      </c>
      <c r="N22" s="17" t="s">
        <v>16</v>
      </c>
      <c r="O22" s="18"/>
      <c r="P22" s="104">
        <f t="shared" si="3"/>
        <v>200</v>
      </c>
      <c r="Q22" s="90">
        <v>26.6</v>
      </c>
      <c r="R22" s="43">
        <f t="shared" si="4"/>
        <v>53.2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+'17'!J24</f>
        <v>33</v>
      </c>
      <c r="F24" s="71"/>
      <c r="G24" s="46">
        <f t="shared" si="0"/>
        <v>33</v>
      </c>
      <c r="H24" s="78">
        <v>0</v>
      </c>
      <c r="I24" s="76">
        <v>0</v>
      </c>
      <c r="J24" s="46">
        <f t="shared" si="1"/>
        <v>25</v>
      </c>
      <c r="K24" s="72">
        <v>8</v>
      </c>
      <c r="L24" s="15">
        <v>100</v>
      </c>
      <c r="M24" s="65">
        <f t="shared" si="2"/>
        <v>800</v>
      </c>
      <c r="N24" s="17" t="s">
        <v>16</v>
      </c>
      <c r="O24" s="18">
        <v>300</v>
      </c>
      <c r="P24" s="104">
        <f t="shared" si="3"/>
        <v>500</v>
      </c>
      <c r="Q24" s="90">
        <v>40.51</v>
      </c>
      <c r="R24" s="43">
        <f t="shared" si="4"/>
        <v>324.08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+'17'!J28</f>
        <v>29</v>
      </c>
      <c r="F28" s="71"/>
      <c r="G28" s="46">
        <f t="shared" si="5"/>
        <v>29</v>
      </c>
      <c r="H28" s="78">
        <v>0</v>
      </c>
      <c r="I28" s="76">
        <v>0</v>
      </c>
      <c r="J28" s="46">
        <f t="shared" si="6"/>
        <v>24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250</v>
      </c>
      <c r="P28" s="104">
        <f t="shared" si="3"/>
        <v>250</v>
      </c>
      <c r="Q28" s="90">
        <v>31.97</v>
      </c>
      <c r="R28" s="43">
        <f t="shared" si="4"/>
        <v>159.85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+'17'!J31</f>
        <v>66</v>
      </c>
      <c r="F31" s="71"/>
      <c r="G31" s="46">
        <f t="shared" si="5"/>
        <v>66</v>
      </c>
      <c r="H31" s="78">
        <v>0</v>
      </c>
      <c r="I31" s="76">
        <v>0</v>
      </c>
      <c r="J31" s="46">
        <f t="shared" si="6"/>
        <v>63</v>
      </c>
      <c r="K31" s="72">
        <v>3</v>
      </c>
      <c r="L31" s="15">
        <v>100</v>
      </c>
      <c r="M31" s="65">
        <f t="shared" si="2"/>
        <v>300</v>
      </c>
      <c r="N31" s="17" t="s">
        <v>16</v>
      </c>
      <c r="O31" s="18">
        <v>100</v>
      </c>
      <c r="P31" s="104">
        <f t="shared" si="3"/>
        <v>200</v>
      </c>
      <c r="Q31" s="90">
        <v>38.46</v>
      </c>
      <c r="R31" s="43">
        <f t="shared" si="4"/>
        <v>115.38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+'17'!J32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10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+'17'!J33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+'17'!J35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18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v>19</v>
      </c>
      <c r="F40" s="71"/>
      <c r="G40" s="46">
        <f t="shared" si="5"/>
        <v>19</v>
      </c>
      <c r="H40" s="78">
        <v>0</v>
      </c>
      <c r="I40" s="76">
        <v>0</v>
      </c>
      <c r="J40" s="46">
        <f t="shared" si="6"/>
        <v>19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v>10</v>
      </c>
      <c r="F41" s="71"/>
      <c r="G41" s="46">
        <f t="shared" si="5"/>
        <v>10</v>
      </c>
      <c r="H41" s="78">
        <v>0</v>
      </c>
      <c r="I41" s="76">
        <v>0</v>
      </c>
      <c r="J41" s="46">
        <f t="shared" si="6"/>
        <v>9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+'17'!J42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+'17'!J46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7</v>
      </c>
      <c r="F48" s="71"/>
      <c r="G48" s="46">
        <f t="shared" si="5"/>
        <v>7</v>
      </c>
      <c r="H48" s="78">
        <v>0</v>
      </c>
      <c r="I48" s="76">
        <v>0</v>
      </c>
      <c r="J48" s="46">
        <f t="shared" si="6"/>
        <v>6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10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+'17'!J51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f t="shared" si="6"/>
        <v>0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+'17'!J53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+'17'!J55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13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+'17'!J56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+'17'!J57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16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+'17'!J58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9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+'17'!J59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14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+'17'!J61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+'17'!J62</f>
        <v>20</v>
      </c>
      <c r="F62" s="71"/>
      <c r="G62" s="46">
        <f t="shared" si="5"/>
        <v>20</v>
      </c>
      <c r="H62" s="78">
        <v>0</v>
      </c>
      <c r="I62" s="76">
        <v>0</v>
      </c>
      <c r="J62" s="46">
        <f t="shared" si="6"/>
        <v>19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/>
      <c r="P62" s="104">
        <f t="shared" si="3"/>
        <v>120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+'17'!J65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+'17'!J66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f t="shared" si="6"/>
        <v>7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+'17'!J72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+'17'!J74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+'17'!J75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f t="shared" si="6"/>
        <v>12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17.329999999999998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6</v>
      </c>
      <c r="F79" s="71"/>
      <c r="G79" s="46">
        <f t="shared" si="5"/>
        <v>6</v>
      </c>
      <c r="H79" s="78">
        <v>0</v>
      </c>
      <c r="I79" s="76">
        <v>0</v>
      </c>
      <c r="J79" s="46">
        <f t="shared" si="6"/>
        <v>4</v>
      </c>
      <c r="K79" s="72">
        <v>2</v>
      </c>
      <c r="L79" s="21">
        <v>35</v>
      </c>
      <c r="M79" s="65">
        <f t="shared" si="2"/>
        <v>70</v>
      </c>
      <c r="N79" s="17" t="s">
        <v>16</v>
      </c>
      <c r="O79" s="18"/>
      <c r="P79" s="104">
        <f t="shared" si="3"/>
        <v>70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+'17'!J83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+'17'!J84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+'17'!J85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+'17'!J86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+'17'!J87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+'17'!J88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+'17'!J89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+'17'!J93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f t="shared" si="6"/>
        <v>20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+'17'!J94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+'17'!J95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+'17'!J99</f>
        <v>7</v>
      </c>
      <c r="F99" s="71"/>
      <c r="G99" s="46">
        <f t="shared" si="23"/>
        <v>7</v>
      </c>
      <c r="H99" s="78">
        <v>0</v>
      </c>
      <c r="I99" s="76">
        <v>0</v>
      </c>
      <c r="J99" s="46">
        <f t="shared" si="24"/>
        <v>7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90"/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90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90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+'17'!J102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90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2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+'17'!J104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2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2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+'17'!J107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+'17'!J109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+'17'!J110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+'17'!J111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+'17'!J113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v>20</v>
      </c>
      <c r="F115" s="71"/>
      <c r="G115" s="46">
        <f t="shared" si="23"/>
        <v>20</v>
      </c>
      <c r="H115" s="78">
        <v>0</v>
      </c>
      <c r="I115" s="76">
        <v>0</v>
      </c>
      <c r="J115" s="46">
        <f t="shared" si="24"/>
        <v>19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+'17'!J117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+'17'!J126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+'17'!J128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+'17'!J131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+'17'!J132</f>
        <v>0</v>
      </c>
      <c r="F132" s="71"/>
      <c r="G132" s="46">
        <f t="shared" si="23"/>
        <v>0</v>
      </c>
      <c r="H132" s="78">
        <v>0</v>
      </c>
      <c r="I132" s="76">
        <v>0</v>
      </c>
      <c r="J132" s="46">
        <f t="shared" si="24"/>
        <v>0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v>15</v>
      </c>
      <c r="F133" s="71"/>
      <c r="G133" s="46">
        <f t="shared" si="23"/>
        <v>15</v>
      </c>
      <c r="H133" s="78">
        <v>0</v>
      </c>
      <c r="I133" s="76">
        <v>0</v>
      </c>
      <c r="J133" s="46">
        <f t="shared" si="24"/>
        <v>15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21.75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+'17'!J137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+'17'!J138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+'17'!J153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+'17'!J166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+'17'!J167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+'17'!J169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+'17'!J171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+'17'!J173</f>
        <v>7</v>
      </c>
      <c r="F173" s="71"/>
      <c r="G173" s="46">
        <f>E173+F173</f>
        <v>7</v>
      </c>
      <c r="H173" s="78">
        <v>0</v>
      </c>
      <c r="I173" s="76">
        <v>0</v>
      </c>
      <c r="J173" s="46">
        <f>+G173-H173-K173-I173</f>
        <v>6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+'17'!J175</f>
        <v>16</v>
      </c>
      <c r="F175" s="71"/>
      <c r="G175" s="46">
        <f t="shared" si="30"/>
        <v>16</v>
      </c>
      <c r="H175" s="78">
        <v>0</v>
      </c>
      <c r="I175" s="76">
        <v>0</v>
      </c>
      <c r="J175" s="46">
        <f t="shared" si="31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/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+'17'!J180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/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31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2"/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2"/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+'17'!J187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f>+G187-H187-K187-I187</f>
        <v>18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+'17'!J188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f>+G188-H188-K188-I188</f>
        <v>0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+'17'!J189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f>+G189-H189-K189-I189</f>
        <v>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2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2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v>12</v>
      </c>
      <c r="F193" s="71"/>
      <c r="G193" s="46">
        <f t="shared" si="30"/>
        <v>12</v>
      </c>
      <c r="H193" s="78">
        <v>0</v>
      </c>
      <c r="I193" s="76">
        <v>0</v>
      </c>
      <c r="J193" s="46">
        <f t="shared" si="31"/>
        <v>11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31</v>
      </c>
      <c r="F194" s="71"/>
      <c r="G194" s="46">
        <f t="shared" si="30"/>
        <v>31</v>
      </c>
      <c r="H194" s="78">
        <v>0</v>
      </c>
      <c r="I194" s="76">
        <v>0</v>
      </c>
      <c r="J194" s="46">
        <f t="shared" si="31"/>
        <v>30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v>4</v>
      </c>
      <c r="F195" s="71"/>
      <c r="G195" s="46">
        <f t="shared" si="30"/>
        <v>4</v>
      </c>
      <c r="H195" s="78">
        <v>0</v>
      </c>
      <c r="I195" s="76">
        <v>0</v>
      </c>
      <c r="J195" s="46">
        <f t="shared" si="31"/>
        <v>4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v>12</v>
      </c>
      <c r="F196" s="71"/>
      <c r="G196" s="46">
        <f t="shared" si="30"/>
        <v>12</v>
      </c>
      <c r="H196" s="78">
        <v>0</v>
      </c>
      <c r="I196" s="76">
        <v>0</v>
      </c>
      <c r="J196" s="46">
        <f t="shared" si="31"/>
        <v>12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+'17'!J198</f>
        <v>23</v>
      </c>
      <c r="F198" s="71"/>
      <c r="G198" s="46">
        <f t="shared" si="30"/>
        <v>23</v>
      </c>
      <c r="H198" s="78">
        <v>0</v>
      </c>
      <c r="I198" s="76">
        <v>0</v>
      </c>
      <c r="J198" s="46">
        <f t="shared" si="31"/>
        <v>23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2"/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2"/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2"/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2"/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2"/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2"/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2"/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2"/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2"/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+'17'!J217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2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2"/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2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2"/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2"/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2"/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2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2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/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/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+'17'!J227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/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+'17'!J229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2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2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2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2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2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+'17'!J234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2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+'17'!J243</f>
        <v>43</v>
      </c>
      <c r="F243" s="71"/>
      <c r="G243" s="46">
        <f t="shared" ref="G243:G246" si="47">E243+F243</f>
        <v>43</v>
      </c>
      <c r="H243" s="78">
        <v>0</v>
      </c>
      <c r="I243" s="76">
        <v>0</v>
      </c>
      <c r="J243" s="46">
        <f t="shared" ref="J243:J246" si="48">+G243-H243-K243-I243</f>
        <v>42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4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+'17'!J244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+'17'!J245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+'17'!J246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+'17'!J247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+'17'!J248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2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+'17'!J249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2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+'17'!J250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2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+'17'!J251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2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+'17'!J252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2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+'17'!J253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+'17'!J254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2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+'17'!J255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2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+'17'!J256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2"/>
      <c r="R256" s="43">
        <f t="shared" si="36"/>
        <v>0</v>
      </c>
    </row>
    <row r="257" spans="1:20" ht="25.5" x14ac:dyDescent="0.55000000000000004">
      <c r="A257" s="10">
        <v>253</v>
      </c>
      <c r="B257" s="10"/>
      <c r="C257" s="19"/>
      <c r="D257" s="10"/>
      <c r="E257" s="64">
        <f>+'17'!J257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20" ht="25.5" x14ac:dyDescent="0.55000000000000004">
      <c r="A258" s="10">
        <v>254</v>
      </c>
      <c r="B258" s="10"/>
      <c r="C258" s="19"/>
      <c r="D258" s="10"/>
      <c r="E258" s="64">
        <f>+'17'!J258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2"/>
      <c r="R258" s="43">
        <f t="shared" si="36"/>
        <v>0</v>
      </c>
    </row>
    <row r="259" spans="1:20" ht="24" customHeight="1" x14ac:dyDescent="0.55000000000000004">
      <c r="A259" s="10">
        <v>255</v>
      </c>
      <c r="B259" s="10"/>
      <c r="C259" s="19"/>
      <c r="D259" s="10"/>
      <c r="E259" s="64">
        <f>+'17'!J259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2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1011.24</v>
      </c>
      <c r="S260" s="75"/>
    </row>
    <row r="261" spans="1:20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2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2920</v>
      </c>
    </row>
    <row r="263" spans="1:2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1275</v>
      </c>
      <c r="O264" s="2">
        <v>200</v>
      </c>
      <c r="P264" s="2">
        <v>100</v>
      </c>
      <c r="Q264" s="88">
        <v>200</v>
      </c>
      <c r="R264" s="2">
        <v>325</v>
      </c>
      <c r="S264" s="2">
        <v>250</v>
      </c>
      <c r="T264" s="2">
        <v>200</v>
      </c>
    </row>
    <row r="265" spans="1:2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650</v>
      </c>
    </row>
    <row r="268" spans="1:2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995</v>
      </c>
    </row>
    <row r="269" spans="1:2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995</v>
      </c>
    </row>
    <row r="270" spans="1:2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+'18'!J5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49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+'18'!J6</f>
        <v>173</v>
      </c>
      <c r="F6" s="71"/>
      <c r="G6" s="46">
        <f t="shared" si="0"/>
        <v>173</v>
      </c>
      <c r="H6" s="78">
        <v>0</v>
      </c>
      <c r="I6" s="76">
        <v>0</v>
      </c>
      <c r="J6" s="46"/>
      <c r="K6" s="72">
        <v>7</v>
      </c>
      <c r="L6" s="15">
        <v>100</v>
      </c>
      <c r="M6" s="65">
        <f>+L6*K6</f>
        <v>700</v>
      </c>
      <c r="N6" s="17" t="s">
        <v>16</v>
      </c>
      <c r="O6" s="18">
        <v>100</v>
      </c>
      <c r="P6" s="104">
        <f t="shared" ref="P6:P80" si="2">SUM(M6-O6)</f>
        <v>600</v>
      </c>
      <c r="Q6" s="90">
        <v>39.29</v>
      </c>
      <c r="R6" s="43">
        <f t="shared" ref="R6:R80" si="3">+K6*Q6</f>
        <v>275.02999999999997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+'18'!J7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10</v>
      </c>
      <c r="K7" s="72"/>
      <c r="L7" s="15">
        <v>50</v>
      </c>
      <c r="M7" s="65">
        <f t="shared" ref="M7:M80" si="4">+L7*K7</f>
        <v>0</v>
      </c>
      <c r="N7" s="17" t="s">
        <v>16</v>
      </c>
      <c r="O7" s="18"/>
      <c r="P7" s="23">
        <f t="shared" si="2"/>
        <v>0</v>
      </c>
      <c r="Q7" s="90">
        <v>26.11</v>
      </c>
      <c r="R7" s="43">
        <f t="shared" si="3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+'18'!J11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19</v>
      </c>
      <c r="K11" s="72">
        <v>3</v>
      </c>
      <c r="L11" s="15">
        <v>50</v>
      </c>
      <c r="M11" s="65">
        <f t="shared" si="4"/>
        <v>150</v>
      </c>
      <c r="N11" s="17" t="s">
        <v>16</v>
      </c>
      <c r="O11" s="18"/>
      <c r="P11" s="104">
        <f t="shared" si="2"/>
        <v>150</v>
      </c>
      <c r="Q11" s="90">
        <v>16.940000000000001</v>
      </c>
      <c r="R11" s="43">
        <f t="shared" si="3"/>
        <v>50.820000000000007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>+G18-H18-K18-I18</f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+'18'!J20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103" t="s">
        <v>16</v>
      </c>
      <c r="N20" s="17" t="s">
        <v>16</v>
      </c>
      <c r="O20" s="18"/>
      <c r="P20" s="23"/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+'18'!J21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v>0</v>
      </c>
      <c r="K21" s="72"/>
      <c r="L21" s="15">
        <v>85</v>
      </c>
      <c r="M21" s="65">
        <f t="shared" si="4"/>
        <v>0</v>
      </c>
      <c r="N21" s="17" t="s">
        <v>16</v>
      </c>
      <c r="O21" s="18"/>
      <c r="P21" s="23">
        <f t="shared" si="2"/>
        <v>0</v>
      </c>
      <c r="Q21" s="90">
        <v>22.85</v>
      </c>
      <c r="R21" s="43">
        <f t="shared" si="3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+'18'!J22</f>
        <v>65</v>
      </c>
      <c r="F22" s="71"/>
      <c r="G22" s="46">
        <f t="shared" si="0"/>
        <v>65</v>
      </c>
      <c r="H22" s="78">
        <v>0</v>
      </c>
      <c r="I22" s="76">
        <v>0</v>
      </c>
      <c r="J22" s="46">
        <f t="shared" si="1"/>
        <v>64</v>
      </c>
      <c r="K22" s="72">
        <v>1</v>
      </c>
      <c r="L22" s="20">
        <v>100</v>
      </c>
      <c r="M22" s="65">
        <f t="shared" si="4"/>
        <v>100</v>
      </c>
      <c r="N22" s="17" t="s">
        <v>16</v>
      </c>
      <c r="O22" s="18"/>
      <c r="P22" s="104">
        <f t="shared" si="2"/>
        <v>100</v>
      </c>
      <c r="Q22" s="90">
        <v>26.6</v>
      </c>
      <c r="R22" s="43">
        <f t="shared" si="3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+'18'!J24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24</v>
      </c>
      <c r="K24" s="72">
        <v>1</v>
      </c>
      <c r="L24" s="15">
        <v>100</v>
      </c>
      <c r="M24" s="65">
        <f t="shared" si="4"/>
        <v>100</v>
      </c>
      <c r="N24" s="17" t="s">
        <v>16</v>
      </c>
      <c r="O24" s="18"/>
      <c r="P24" s="104">
        <f t="shared" si="2"/>
        <v>100</v>
      </c>
      <c r="Q24" s="90">
        <v>40.51</v>
      </c>
      <c r="R24" s="43">
        <f t="shared" si="3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2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+'18'!J28</f>
        <v>24</v>
      </c>
      <c r="F28" s="71"/>
      <c r="G28" s="46">
        <f t="shared" si="5"/>
        <v>24</v>
      </c>
      <c r="H28" s="78">
        <v>0</v>
      </c>
      <c r="I28" s="76">
        <v>0</v>
      </c>
      <c r="J28" s="46">
        <f t="shared" si="6"/>
        <v>23</v>
      </c>
      <c r="K28" s="72">
        <v>1</v>
      </c>
      <c r="L28" s="15">
        <v>100</v>
      </c>
      <c r="M28" s="65">
        <f t="shared" si="4"/>
        <v>100</v>
      </c>
      <c r="N28" s="17" t="s">
        <v>16</v>
      </c>
      <c r="O28" s="18"/>
      <c r="P28" s="104">
        <f t="shared" si="2"/>
        <v>100</v>
      </c>
      <c r="Q28" s="90">
        <v>31.97</v>
      </c>
      <c r="R28" s="43">
        <f t="shared" si="3"/>
        <v>31.97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+'18'!J31</f>
        <v>63</v>
      </c>
      <c r="F31" s="71"/>
      <c r="G31" s="46">
        <f t="shared" si="5"/>
        <v>63</v>
      </c>
      <c r="H31" s="78">
        <v>0</v>
      </c>
      <c r="I31" s="76">
        <v>0</v>
      </c>
      <c r="J31" s="46">
        <f t="shared" si="6"/>
        <v>56</v>
      </c>
      <c r="K31" s="72">
        <v>7</v>
      </c>
      <c r="L31" s="15">
        <v>100</v>
      </c>
      <c r="M31" s="65">
        <f t="shared" si="4"/>
        <v>700</v>
      </c>
      <c r="N31" s="17" t="s">
        <v>16</v>
      </c>
      <c r="O31" s="18"/>
      <c r="P31" s="104">
        <f t="shared" si="2"/>
        <v>700</v>
      </c>
      <c r="Q31" s="90">
        <v>38.46</v>
      </c>
      <c r="R31" s="43">
        <f t="shared" si="3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+'18'!J32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+'18'!J33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7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+'18'!J35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6</v>
      </c>
      <c r="K35" s="72">
        <v>2</v>
      </c>
      <c r="L35" s="15">
        <v>130</v>
      </c>
      <c r="M35" s="65">
        <f t="shared" si="4"/>
        <v>260</v>
      </c>
      <c r="N35" s="17" t="s">
        <v>16</v>
      </c>
      <c r="O35" s="18"/>
      <c r="P35" s="104">
        <f t="shared" si="2"/>
        <v>260</v>
      </c>
      <c r="Q35" s="90">
        <v>40.799999999999997</v>
      </c>
      <c r="R35" s="43">
        <f t="shared" si="3"/>
        <v>81.599999999999994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+'18'!J39</f>
        <v>18</v>
      </c>
      <c r="F39" s="71"/>
      <c r="G39" s="46">
        <f t="shared" si="5"/>
        <v>18</v>
      </c>
      <c r="H39" s="78">
        <v>0</v>
      </c>
      <c r="I39" s="76">
        <v>0</v>
      </c>
      <c r="J39" s="46">
        <f t="shared" si="6"/>
        <v>14</v>
      </c>
      <c r="K39" s="72">
        <v>4</v>
      </c>
      <c r="L39" s="15">
        <v>50</v>
      </c>
      <c r="M39" s="65">
        <f t="shared" si="4"/>
        <v>200</v>
      </c>
      <c r="N39" s="17" t="s">
        <v>16</v>
      </c>
      <c r="O39" s="18"/>
      <c r="P39" s="104">
        <f t="shared" si="2"/>
        <v>200</v>
      </c>
      <c r="Q39" s="90">
        <v>27.84</v>
      </c>
      <c r="R39" s="43">
        <f t="shared" si="3"/>
        <v>111.36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+'18'!J40</f>
        <v>19</v>
      </c>
      <c r="F40" s="71"/>
      <c r="G40" s="46">
        <f t="shared" si="5"/>
        <v>19</v>
      </c>
      <c r="H40" s="78">
        <v>0</v>
      </c>
      <c r="I40" s="76">
        <v>0</v>
      </c>
      <c r="J40" s="46">
        <f t="shared" si="6"/>
        <v>19</v>
      </c>
      <c r="K40" s="72"/>
      <c r="L40" s="15">
        <v>50</v>
      </c>
      <c r="M40" s="65">
        <f t="shared" si="4"/>
        <v>0</v>
      </c>
      <c r="N40" s="17" t="s">
        <v>16</v>
      </c>
      <c r="O40" s="18"/>
      <c r="P40" s="23">
        <f t="shared" si="2"/>
        <v>0</v>
      </c>
      <c r="Q40" s="90">
        <v>27.12</v>
      </c>
      <c r="R40" s="43">
        <f t="shared" si="3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+'18'!J41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4"/>
        <v>0</v>
      </c>
      <c r="N41" s="17" t="s">
        <v>16</v>
      </c>
      <c r="O41" s="18"/>
      <c r="P41" s="23">
        <f t="shared" si="2"/>
        <v>0</v>
      </c>
      <c r="Q41" s="90">
        <v>15.42</v>
      </c>
      <c r="R41" s="43">
        <f t="shared" si="3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/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+'18'!J46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10</v>
      </c>
      <c r="K46" s="72">
        <v>2</v>
      </c>
      <c r="L46" s="15">
        <v>50</v>
      </c>
      <c r="M46" s="65">
        <f t="shared" si="4"/>
        <v>100</v>
      </c>
      <c r="N46" s="17" t="s">
        <v>16</v>
      </c>
      <c r="O46" s="18">
        <v>50</v>
      </c>
      <c r="P46" s="104">
        <f t="shared" si="2"/>
        <v>50</v>
      </c>
      <c r="Q46" s="90">
        <v>19.05</v>
      </c>
      <c r="R46" s="43">
        <f t="shared" si="3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+'18'!J47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+'18'!J48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+'18'!J49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v>3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>
        <v>50</v>
      </c>
      <c r="P49" s="104">
        <f>SUM(M49-O49)</f>
        <v>50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+'18'!J50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4"/>
        <v>0</v>
      </c>
      <c r="N50" s="17" t="s">
        <v>16</v>
      </c>
      <c r="O50" s="18"/>
      <c r="P50" s="23">
        <f t="shared" si="2"/>
        <v>0</v>
      </c>
      <c r="Q50" s="90">
        <v>21.81</v>
      </c>
      <c r="R50" s="43">
        <f t="shared" si="3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+'18'!J51</f>
        <v>0</v>
      </c>
      <c r="F51" s="71"/>
      <c r="G51" s="46">
        <f t="shared" si="5"/>
        <v>0</v>
      </c>
      <c r="H51" s="78">
        <v>0</v>
      </c>
      <c r="I51" s="76">
        <v>0</v>
      </c>
      <c r="J51" s="46">
        <v>4</v>
      </c>
      <c r="K51" s="72"/>
      <c r="L51" s="15">
        <v>50</v>
      </c>
      <c r="M51" s="65">
        <f t="shared" ref="M51:M56" si="7"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 t="shared" si="7"/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+'18'!J53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 t="shared" si="7"/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7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+'18'!J55</f>
        <v>13</v>
      </c>
      <c r="F55" s="71"/>
      <c r="G55" s="46">
        <f t="shared" si="5"/>
        <v>13</v>
      </c>
      <c r="H55" s="78">
        <v>0</v>
      </c>
      <c r="I55" s="76">
        <v>0</v>
      </c>
      <c r="J55" s="46">
        <f t="shared" si="6"/>
        <v>11</v>
      </c>
      <c r="K55" s="72">
        <v>2</v>
      </c>
      <c r="L55" s="15">
        <v>120</v>
      </c>
      <c r="M55" s="65">
        <f t="shared" si="7"/>
        <v>240</v>
      </c>
      <c r="N55" s="17" t="s">
        <v>16</v>
      </c>
      <c r="O55" s="18">
        <v>70</v>
      </c>
      <c r="P55" s="104">
        <f>SUM(M55-O55)</f>
        <v>170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+'18'!J56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 t="shared" si="7"/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+'18'!J57</f>
        <v>16</v>
      </c>
      <c r="F57" s="71"/>
      <c r="G57" s="46">
        <f t="shared" si="5"/>
        <v>16</v>
      </c>
      <c r="H57" s="78">
        <v>0</v>
      </c>
      <c r="I57" s="76">
        <v>0</v>
      </c>
      <c r="J57" s="46">
        <f t="shared" si="6"/>
        <v>15</v>
      </c>
      <c r="K57" s="72">
        <v>1</v>
      </c>
      <c r="L57" s="15">
        <v>120</v>
      </c>
      <c r="M57" s="65">
        <f t="shared" si="4"/>
        <v>120</v>
      </c>
      <c r="N57" s="17" t="s">
        <v>16</v>
      </c>
      <c r="O57" s="18">
        <v>35</v>
      </c>
      <c r="P57" s="104">
        <f t="shared" si="2"/>
        <v>85</v>
      </c>
      <c r="Q57" s="90">
        <v>31.46</v>
      </c>
      <c r="R57" s="43">
        <f t="shared" si="3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+'18'!J58</f>
        <v>9</v>
      </c>
      <c r="F58" s="71"/>
      <c r="G58" s="46">
        <f t="shared" si="5"/>
        <v>9</v>
      </c>
      <c r="H58" s="78">
        <v>0</v>
      </c>
      <c r="I58" s="76">
        <v>0</v>
      </c>
      <c r="J58" s="46">
        <f t="shared" si="6"/>
        <v>7</v>
      </c>
      <c r="K58" s="72">
        <v>2</v>
      </c>
      <c r="L58" s="15">
        <v>120</v>
      </c>
      <c r="M58" s="65">
        <f t="shared" si="4"/>
        <v>240</v>
      </c>
      <c r="N58" s="17" t="s">
        <v>16</v>
      </c>
      <c r="O58" s="18">
        <v>70</v>
      </c>
      <c r="P58" s="104">
        <f t="shared" si="2"/>
        <v>170</v>
      </c>
      <c r="Q58" s="90">
        <v>34.56</v>
      </c>
      <c r="R58" s="43">
        <f t="shared" si="3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+'18'!J59</f>
        <v>14</v>
      </c>
      <c r="F59" s="71"/>
      <c r="G59" s="46">
        <f t="shared" si="5"/>
        <v>14</v>
      </c>
      <c r="H59" s="78">
        <v>0</v>
      </c>
      <c r="I59" s="76">
        <v>0</v>
      </c>
      <c r="J59" s="46">
        <f t="shared" si="6"/>
        <v>11</v>
      </c>
      <c r="K59" s="72">
        <v>3</v>
      </c>
      <c r="L59" s="15">
        <v>120</v>
      </c>
      <c r="M59" s="65">
        <f t="shared" si="4"/>
        <v>360</v>
      </c>
      <c r="N59" s="17" t="s">
        <v>16</v>
      </c>
      <c r="O59" s="18">
        <v>105</v>
      </c>
      <c r="P59" s="104">
        <f t="shared" si="2"/>
        <v>255</v>
      </c>
      <c r="Q59" s="90">
        <v>32.96</v>
      </c>
      <c r="R59" s="43">
        <f t="shared" si="3"/>
        <v>98.88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+'18'!J61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+'18'!J62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4"/>
        <v>0</v>
      </c>
      <c r="N62" s="17" t="s">
        <v>16</v>
      </c>
      <c r="O62" s="18"/>
      <c r="P62" s="23">
        <f t="shared" si="2"/>
        <v>0</v>
      </c>
      <c r="Q62" s="90">
        <v>29.82</v>
      </c>
      <c r="R62" s="43">
        <f t="shared" si="3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+'18'!J65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9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+'18'!J66</f>
        <v>7</v>
      </c>
      <c r="F66" s="71"/>
      <c r="G66" s="46">
        <f t="shared" si="5"/>
        <v>7</v>
      </c>
      <c r="H66" s="78">
        <v>0</v>
      </c>
      <c r="I66" s="76">
        <v>0</v>
      </c>
      <c r="J66" s="46">
        <v>3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2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2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+'18'!J72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/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+'18'!J74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+'18'!J75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+'18'!J77</f>
        <v>12</v>
      </c>
      <c r="F77" s="71"/>
      <c r="G77" s="46">
        <f t="shared" si="5"/>
        <v>12</v>
      </c>
      <c r="H77" s="78">
        <v>0</v>
      </c>
      <c r="I77" s="76">
        <v>0</v>
      </c>
      <c r="J77" s="46">
        <v>9</v>
      </c>
      <c r="K77" s="72"/>
      <c r="L77" s="21">
        <v>50</v>
      </c>
      <c r="M77" s="65">
        <f t="shared" si="4"/>
        <v>0</v>
      </c>
      <c r="N77" s="17" t="s">
        <v>16</v>
      </c>
      <c r="O77" s="18"/>
      <c r="P77" s="23">
        <f t="shared" si="2"/>
        <v>0</v>
      </c>
      <c r="Q77" s="90">
        <v>17.329999999999998</v>
      </c>
      <c r="R77" s="43">
        <f t="shared" si="3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+'18'!J79</f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4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/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72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+'18'!J83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ref="P83:P91" si="12">SUM(M83-O83)</f>
        <v>0</v>
      </c>
      <c r="Q83" s="90">
        <v>18.14</v>
      </c>
      <c r="R83" s="43">
        <f t="shared" ref="R83:R91" si="13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+'18'!J84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12"/>
        <v>0</v>
      </c>
      <c r="Q84" s="90">
        <v>12.94</v>
      </c>
      <c r="R84" s="43">
        <f t="shared" si="13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+'18'!J85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12"/>
        <v>0</v>
      </c>
      <c r="Q85" s="90"/>
      <c r="R85" s="43">
        <f t="shared" si="13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+'18'!J86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12"/>
        <v>0</v>
      </c>
      <c r="Q86" s="90"/>
      <c r="R86" s="43">
        <f t="shared" si="13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+'18'!J87</f>
        <v>16</v>
      </c>
      <c r="F87" s="71"/>
      <c r="G87" s="46">
        <f t="shared" ref="G87" si="14">E87+F87</f>
        <v>16</v>
      </c>
      <c r="H87" s="78">
        <v>0</v>
      </c>
      <c r="I87" s="76">
        <v>0</v>
      </c>
      <c r="J87" s="46">
        <f t="shared" ref="J87" si="15">+G87-H87-K87-I87</f>
        <v>16</v>
      </c>
      <c r="K87" s="72"/>
      <c r="L87" s="20">
        <v>45</v>
      </c>
      <c r="M87" s="65">
        <f t="shared" ref="M87" si="16">+L87*K87</f>
        <v>0</v>
      </c>
      <c r="N87" s="17" t="s">
        <v>16</v>
      </c>
      <c r="O87" s="18"/>
      <c r="P87" s="23">
        <f t="shared" ref="P87" si="17">SUM(M87-O87)</f>
        <v>0</v>
      </c>
      <c r="Q87" s="90"/>
      <c r="R87" s="43">
        <f t="shared" ref="R87" si="18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+'18'!J88</f>
        <v>10</v>
      </c>
      <c r="F88" s="71"/>
      <c r="G88" s="46">
        <f t="shared" ref="G88" si="19">E88+F88</f>
        <v>10</v>
      </c>
      <c r="H88" s="78">
        <v>0</v>
      </c>
      <c r="I88" s="76">
        <v>0</v>
      </c>
      <c r="J88" s="46">
        <f t="shared" ref="J88" si="20">+G88-H88-K88-I88</f>
        <v>10</v>
      </c>
      <c r="K88" s="72"/>
      <c r="L88" s="20">
        <v>49</v>
      </c>
      <c r="M88" s="65">
        <f t="shared" ref="M88" si="21">+L88*K88</f>
        <v>0</v>
      </c>
      <c r="N88" s="17" t="s">
        <v>16</v>
      </c>
      <c r="O88" s="18"/>
      <c r="P88" s="23">
        <f t="shared" ref="P88" si="22">SUM(M88-O88)</f>
        <v>0</v>
      </c>
      <c r="Q88" s="90"/>
      <c r="R88" s="43">
        <f t="shared" ref="R88" si="23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+'18'!J89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12"/>
        <v>0</v>
      </c>
      <c r="Q89" s="90"/>
      <c r="R89" s="43">
        <f t="shared" si="13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12"/>
        <v>0</v>
      </c>
      <c r="Q90" s="90"/>
      <c r="R90" s="43">
        <f t="shared" si="13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12"/>
        <v>0</v>
      </c>
      <c r="Q91" s="90"/>
      <c r="R91" s="43">
        <f t="shared" si="13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/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+'18'!J93</f>
        <v>20</v>
      </c>
      <c r="F93" s="71"/>
      <c r="G93" s="46">
        <f t="shared" si="5"/>
        <v>20</v>
      </c>
      <c r="H93" s="78">
        <v>0</v>
      </c>
      <c r="I93" s="76">
        <v>0</v>
      </c>
      <c r="J93" s="46"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/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+'18'!J94</f>
        <v>23</v>
      </c>
      <c r="F94" s="71"/>
      <c r="G94" s="46">
        <f t="shared" ref="G94:G161" si="24">E94+F94</f>
        <v>23</v>
      </c>
      <c r="H94" s="78">
        <v>0</v>
      </c>
      <c r="I94" s="76">
        <v>0</v>
      </c>
      <c r="J94" s="46">
        <f t="shared" ref="J94:J161" si="25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+'18'!J95</f>
        <v>15</v>
      </c>
      <c r="F95" s="71"/>
      <c r="G95" s="46">
        <f t="shared" si="24"/>
        <v>15</v>
      </c>
      <c r="H95" s="78">
        <v>0</v>
      </c>
      <c r="I95" s="76">
        <v>0</v>
      </c>
      <c r="J95" s="46">
        <f t="shared" si="25"/>
        <v>15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+'18'!J96</f>
        <v>0</v>
      </c>
      <c r="F96" s="71"/>
      <c r="G96" s="46">
        <f t="shared" si="24"/>
        <v>0</v>
      </c>
      <c r="H96" s="78">
        <v>0</v>
      </c>
      <c r="I96" s="76">
        <v>0</v>
      </c>
      <c r="J96" s="46">
        <f t="shared" si="25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+'18'!J97</f>
        <v>0</v>
      </c>
      <c r="F97" s="71"/>
      <c r="G97" s="46">
        <f t="shared" si="24"/>
        <v>0</v>
      </c>
      <c r="H97" s="78">
        <v>0</v>
      </c>
      <c r="I97" s="76">
        <v>0</v>
      </c>
      <c r="J97" s="46">
        <f t="shared" si="25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/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+'18'!J98</f>
        <v>0</v>
      </c>
      <c r="F98" s="71"/>
      <c r="G98" s="46">
        <f t="shared" si="24"/>
        <v>0</v>
      </c>
      <c r="H98" s="78">
        <v>0</v>
      </c>
      <c r="I98" s="76">
        <v>0</v>
      </c>
      <c r="J98" s="46"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+'18'!J99</f>
        <v>7</v>
      </c>
      <c r="F99" s="71"/>
      <c r="G99" s="46">
        <f t="shared" si="24"/>
        <v>7</v>
      </c>
      <c r="H99" s="78">
        <v>0</v>
      </c>
      <c r="I99" s="76">
        <v>0</v>
      </c>
      <c r="J99" s="46">
        <v>1</v>
      </c>
      <c r="K99" s="72"/>
      <c r="L99" s="20">
        <v>35</v>
      </c>
      <c r="M99" s="65">
        <f t="shared" ref="M99:M105" si="26">+L99*K99</f>
        <v>0</v>
      </c>
      <c r="N99" s="17" t="s">
        <v>16</v>
      </c>
      <c r="O99" s="18"/>
      <c r="P99" s="23">
        <f t="shared" ref="P99:P105" si="27">SUM(M99-O99)</f>
        <v>0</v>
      </c>
      <c r="Q99" s="90"/>
      <c r="R99" s="43">
        <f t="shared" ref="R99:R105" si="28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+'18'!J100</f>
        <v>0</v>
      </c>
      <c r="F100" s="71"/>
      <c r="G100" s="46">
        <f t="shared" si="24"/>
        <v>0</v>
      </c>
      <c r="H100" s="78">
        <v>0</v>
      </c>
      <c r="I100" s="76">
        <v>0</v>
      </c>
      <c r="J100" s="46">
        <f t="shared" si="25"/>
        <v>0</v>
      </c>
      <c r="K100" s="72"/>
      <c r="L100" s="20">
        <v>35</v>
      </c>
      <c r="M100" s="65">
        <f t="shared" si="26"/>
        <v>0</v>
      </c>
      <c r="N100" s="17" t="s">
        <v>16</v>
      </c>
      <c r="O100" s="18"/>
      <c r="P100" s="23">
        <f t="shared" si="27"/>
        <v>0</v>
      </c>
      <c r="Q100" s="90"/>
      <c r="R100" s="43">
        <f t="shared" si="28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+'18'!J101</f>
        <v>0</v>
      </c>
      <c r="F101" s="71"/>
      <c r="G101" s="46">
        <f t="shared" si="24"/>
        <v>0</v>
      </c>
      <c r="H101" s="78">
        <v>0</v>
      </c>
      <c r="I101" s="76">
        <v>0</v>
      </c>
      <c r="J101" s="46">
        <f t="shared" si="25"/>
        <v>0</v>
      </c>
      <c r="K101" s="72"/>
      <c r="L101" s="20">
        <v>35</v>
      </c>
      <c r="M101" s="65">
        <f t="shared" si="26"/>
        <v>0</v>
      </c>
      <c r="N101" s="17" t="s">
        <v>16</v>
      </c>
      <c r="O101" s="18"/>
      <c r="P101" s="23">
        <f t="shared" si="27"/>
        <v>0</v>
      </c>
      <c r="Q101" s="90"/>
      <c r="R101" s="43">
        <f t="shared" si="28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+'18'!J102</f>
        <v>11</v>
      </c>
      <c r="F102" s="71"/>
      <c r="G102" s="46">
        <f t="shared" ref="G102" si="29">E102+F102</f>
        <v>11</v>
      </c>
      <c r="H102" s="78">
        <v>0</v>
      </c>
      <c r="I102" s="76">
        <v>0</v>
      </c>
      <c r="J102" s="46">
        <f t="shared" ref="J102" si="30">+G102-H102-K102-I102</f>
        <v>11</v>
      </c>
      <c r="K102" s="72"/>
      <c r="L102" s="20">
        <v>49</v>
      </c>
      <c r="M102" s="65">
        <f t="shared" si="26"/>
        <v>0</v>
      </c>
      <c r="N102" s="17" t="s">
        <v>16</v>
      </c>
      <c r="O102" s="18"/>
      <c r="P102" s="23">
        <f t="shared" si="27"/>
        <v>0</v>
      </c>
      <c r="Q102" s="90"/>
      <c r="R102" s="43">
        <f t="shared" si="28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6"/>
        <v>0</v>
      </c>
      <c r="N103" s="17" t="s">
        <v>16</v>
      </c>
      <c r="O103" s="18"/>
      <c r="P103" s="23">
        <f t="shared" si="27"/>
        <v>0</v>
      </c>
      <c r="Q103" s="92"/>
      <c r="R103" s="43">
        <f t="shared" si="28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+'18'!J104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6"/>
        <v>0</v>
      </c>
      <c r="N104" s="17" t="s">
        <v>16</v>
      </c>
      <c r="O104" s="18"/>
      <c r="P104" s="23">
        <f t="shared" si="27"/>
        <v>0</v>
      </c>
      <c r="Q104" s="92"/>
      <c r="R104" s="43">
        <f t="shared" si="28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6"/>
        <v>0</v>
      </c>
      <c r="N105" s="17" t="s">
        <v>16</v>
      </c>
      <c r="O105" s="18"/>
      <c r="P105" s="23">
        <f t="shared" si="27"/>
        <v>0</v>
      </c>
      <c r="Q105" s="92"/>
      <c r="R105" s="43">
        <f t="shared" si="28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+'18'!J106</f>
        <v>0</v>
      </c>
      <c r="F106" s="71"/>
      <c r="G106" s="46">
        <f t="shared" si="24"/>
        <v>0</v>
      </c>
      <c r="H106" s="78">
        <v>0</v>
      </c>
      <c r="I106" s="76">
        <v>0</v>
      </c>
      <c r="J106" s="46">
        <f t="shared" si="25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+'18'!J107</f>
        <v>20</v>
      </c>
      <c r="F107" s="71"/>
      <c r="G107" s="46">
        <f t="shared" si="24"/>
        <v>20</v>
      </c>
      <c r="H107" s="78">
        <v>0</v>
      </c>
      <c r="I107" s="76">
        <v>0</v>
      </c>
      <c r="J107" s="46">
        <f t="shared" si="25"/>
        <v>20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+'18'!J108</f>
        <v>0</v>
      </c>
      <c r="F108" s="71"/>
      <c r="G108" s="46">
        <f t="shared" si="24"/>
        <v>0</v>
      </c>
      <c r="H108" s="78">
        <v>0</v>
      </c>
      <c r="I108" s="76">
        <v>0</v>
      </c>
      <c r="J108" s="46">
        <f t="shared" si="25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+'18'!J109</f>
        <v>15</v>
      </c>
      <c r="F109" s="71"/>
      <c r="G109" s="46">
        <f t="shared" si="24"/>
        <v>15</v>
      </c>
      <c r="H109" s="78">
        <v>0</v>
      </c>
      <c r="I109" s="76">
        <v>0</v>
      </c>
      <c r="J109" s="46">
        <f t="shared" si="25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+'18'!J110</f>
        <v>5</v>
      </c>
      <c r="F110" s="71"/>
      <c r="G110" s="46">
        <f t="shared" si="24"/>
        <v>5</v>
      </c>
      <c r="H110" s="78">
        <v>0</v>
      </c>
      <c r="I110" s="76">
        <v>0</v>
      </c>
      <c r="J110" s="46">
        <f t="shared" si="25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+'18'!J111</f>
        <v>11</v>
      </c>
      <c r="F111" s="71"/>
      <c r="G111" s="46">
        <f t="shared" si="24"/>
        <v>11</v>
      </c>
      <c r="H111" s="78">
        <v>0</v>
      </c>
      <c r="I111" s="76">
        <v>0</v>
      </c>
      <c r="J111" s="46">
        <f t="shared" si="25"/>
        <v>11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+'18'!J112</f>
        <v>15</v>
      </c>
      <c r="F112" s="71"/>
      <c r="G112" s="46">
        <f t="shared" si="24"/>
        <v>15</v>
      </c>
      <c r="H112" s="78">
        <v>0</v>
      </c>
      <c r="I112" s="76">
        <v>0</v>
      </c>
      <c r="J112" s="46">
        <f t="shared" si="25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+'18'!J113</f>
        <v>6</v>
      </c>
      <c r="F113" s="71"/>
      <c r="G113" s="46">
        <f t="shared" si="24"/>
        <v>6</v>
      </c>
      <c r="H113" s="78">
        <v>0</v>
      </c>
      <c r="I113" s="76">
        <v>0</v>
      </c>
      <c r="J113" s="46">
        <f t="shared" si="25"/>
        <v>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/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+'18'!J114</f>
        <v>0</v>
      </c>
      <c r="F114" s="71"/>
      <c r="G114" s="46">
        <f t="shared" si="24"/>
        <v>0</v>
      </c>
      <c r="H114" s="78">
        <v>0</v>
      </c>
      <c r="I114" s="76">
        <v>0</v>
      </c>
      <c r="J114" s="46">
        <f t="shared" si="25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+'18'!J115</f>
        <v>19</v>
      </c>
      <c r="F115" s="71"/>
      <c r="G115" s="46">
        <f t="shared" si="24"/>
        <v>19</v>
      </c>
      <c r="H115" s="78">
        <v>0</v>
      </c>
      <c r="I115" s="76">
        <v>0</v>
      </c>
      <c r="J115" s="46">
        <f t="shared" si="25"/>
        <v>19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/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+'18'!J116</f>
        <v>0</v>
      </c>
      <c r="F116" s="71"/>
      <c r="G116" s="46">
        <f t="shared" si="24"/>
        <v>0</v>
      </c>
      <c r="H116" s="78">
        <v>0</v>
      </c>
      <c r="I116" s="76">
        <v>0</v>
      </c>
      <c r="J116" s="46">
        <f t="shared" si="25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+'18'!J117</f>
        <v>4</v>
      </c>
      <c r="F117" s="71"/>
      <c r="G117" s="46">
        <f t="shared" si="24"/>
        <v>4</v>
      </c>
      <c r="H117" s="78">
        <v>0</v>
      </c>
      <c r="I117" s="76">
        <v>0</v>
      </c>
      <c r="J117" s="46">
        <f t="shared" si="25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+'18'!J118</f>
        <v>0</v>
      </c>
      <c r="F118" s="71"/>
      <c r="G118" s="46">
        <f t="shared" si="24"/>
        <v>0</v>
      </c>
      <c r="H118" s="78">
        <v>0</v>
      </c>
      <c r="I118" s="76">
        <v>0</v>
      </c>
      <c r="J118" s="46">
        <f t="shared" si="25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+'18'!J119</f>
        <v>0</v>
      </c>
      <c r="F119" s="71"/>
      <c r="G119" s="46">
        <f t="shared" si="24"/>
        <v>0</v>
      </c>
      <c r="H119" s="78">
        <v>0</v>
      </c>
      <c r="I119" s="76">
        <v>0</v>
      </c>
      <c r="J119" s="46">
        <f t="shared" si="25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+'18'!J120</f>
        <v>0</v>
      </c>
      <c r="F120" s="71"/>
      <c r="G120" s="46">
        <f t="shared" si="24"/>
        <v>0</v>
      </c>
      <c r="H120" s="78">
        <v>0</v>
      </c>
      <c r="I120" s="76">
        <v>0</v>
      </c>
      <c r="J120" s="46">
        <f t="shared" si="25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+'18'!J121</f>
        <v>0</v>
      </c>
      <c r="F121" s="71"/>
      <c r="G121" s="46">
        <f t="shared" si="24"/>
        <v>0</v>
      </c>
      <c r="H121" s="78">
        <v>0</v>
      </c>
      <c r="I121" s="76">
        <v>0</v>
      </c>
      <c r="J121" s="46">
        <f t="shared" si="25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+'18'!J122</f>
        <v>0</v>
      </c>
      <c r="F122" s="71"/>
      <c r="G122" s="46">
        <f t="shared" si="24"/>
        <v>0</v>
      </c>
      <c r="H122" s="78">
        <v>0</v>
      </c>
      <c r="I122" s="76">
        <v>0</v>
      </c>
      <c r="J122" s="46">
        <f t="shared" si="25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2"/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+'18'!J123</f>
        <v>0</v>
      </c>
      <c r="F123" s="71"/>
      <c r="G123" s="46">
        <f t="shared" si="24"/>
        <v>0</v>
      </c>
      <c r="H123" s="78">
        <v>0</v>
      </c>
      <c r="I123" s="76">
        <v>0</v>
      </c>
      <c r="J123" s="46">
        <f t="shared" si="25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2"/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+'18'!J124</f>
        <v>0</v>
      </c>
      <c r="F124" s="71"/>
      <c r="G124" s="46">
        <f t="shared" si="24"/>
        <v>0</v>
      </c>
      <c r="H124" s="78">
        <v>0</v>
      </c>
      <c r="I124" s="76">
        <v>0</v>
      </c>
      <c r="J124" s="46">
        <f t="shared" si="25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+'18'!J125</f>
        <v>0</v>
      </c>
      <c r="F125" s="71"/>
      <c r="G125" s="46">
        <f t="shared" si="24"/>
        <v>0</v>
      </c>
      <c r="H125" s="78">
        <v>0</v>
      </c>
      <c r="I125" s="76">
        <v>0</v>
      </c>
      <c r="J125" s="46">
        <f t="shared" si="25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+'18'!J126</f>
        <v>3</v>
      </c>
      <c r="F126" s="71"/>
      <c r="G126" s="46">
        <f t="shared" si="24"/>
        <v>3</v>
      </c>
      <c r="H126" s="78">
        <v>0</v>
      </c>
      <c r="I126" s="76">
        <v>0</v>
      </c>
      <c r="J126" s="46">
        <f t="shared" si="25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+'18'!J127</f>
        <v>0</v>
      </c>
      <c r="F127" s="71"/>
      <c r="G127" s="46">
        <f t="shared" si="24"/>
        <v>0</v>
      </c>
      <c r="H127" s="78">
        <v>0</v>
      </c>
      <c r="I127" s="76">
        <v>0</v>
      </c>
      <c r="J127" s="46">
        <f t="shared" si="25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/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+'18'!J128</f>
        <v>2</v>
      </c>
      <c r="F128" s="71"/>
      <c r="G128" s="46">
        <f t="shared" si="24"/>
        <v>2</v>
      </c>
      <c r="H128" s="78">
        <v>0</v>
      </c>
      <c r="I128" s="76">
        <v>0</v>
      </c>
      <c r="J128" s="46">
        <f t="shared" si="25"/>
        <v>2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/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+'18'!J129</f>
        <v>0</v>
      </c>
      <c r="F129" s="71"/>
      <c r="G129" s="46">
        <f t="shared" si="24"/>
        <v>0</v>
      </c>
      <c r="H129" s="78">
        <v>0</v>
      </c>
      <c r="I129" s="76">
        <v>0</v>
      </c>
      <c r="J129" s="46">
        <f t="shared" si="25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+'18'!J130</f>
        <v>0</v>
      </c>
      <c r="F130" s="71"/>
      <c r="G130" s="46">
        <f t="shared" si="24"/>
        <v>0</v>
      </c>
      <c r="H130" s="78">
        <v>0</v>
      </c>
      <c r="I130" s="76">
        <v>0</v>
      </c>
      <c r="J130" s="46">
        <f t="shared" si="25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+'18'!J131</f>
        <v>18</v>
      </c>
      <c r="F131" s="71"/>
      <c r="G131" s="46">
        <f t="shared" si="24"/>
        <v>18</v>
      </c>
      <c r="H131" s="78">
        <v>0</v>
      </c>
      <c r="I131" s="76">
        <v>0</v>
      </c>
      <c r="J131" s="46">
        <f t="shared" si="25"/>
        <v>18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+'18'!J132</f>
        <v>0</v>
      </c>
      <c r="F132" s="71"/>
      <c r="G132" s="46">
        <f t="shared" si="24"/>
        <v>0</v>
      </c>
      <c r="H132" s="78">
        <v>0</v>
      </c>
      <c r="I132" s="76">
        <v>0</v>
      </c>
      <c r="J132" s="46"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/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+'18'!J133</f>
        <v>15</v>
      </c>
      <c r="F133" s="71"/>
      <c r="G133" s="46">
        <f t="shared" si="24"/>
        <v>15</v>
      </c>
      <c r="H133" s="78">
        <v>0</v>
      </c>
      <c r="I133" s="76">
        <v>0</v>
      </c>
      <c r="J133" s="46">
        <f t="shared" si="25"/>
        <v>14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4">
        <f t="shared" si="9"/>
        <v>50</v>
      </c>
      <c r="Q133" s="90">
        <v>21.75</v>
      </c>
      <c r="R133" s="43">
        <f t="shared" si="10"/>
        <v>21.75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+'18'!J134</f>
        <v>0</v>
      </c>
      <c r="F134" s="71"/>
      <c r="G134" s="46">
        <f t="shared" si="24"/>
        <v>0</v>
      </c>
      <c r="H134" s="78">
        <v>0</v>
      </c>
      <c r="I134" s="76">
        <v>0</v>
      </c>
      <c r="J134" s="46">
        <f t="shared" si="25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90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+'18'!J135</f>
        <v>0</v>
      </c>
      <c r="F135" s="71"/>
      <c r="G135" s="46">
        <f t="shared" si="24"/>
        <v>0</v>
      </c>
      <c r="H135" s="78">
        <v>0</v>
      </c>
      <c r="I135" s="76">
        <v>0</v>
      </c>
      <c r="J135" s="46">
        <f t="shared" si="25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90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+'18'!J136</f>
        <v>0</v>
      </c>
      <c r="F136" s="71"/>
      <c r="G136" s="46">
        <f t="shared" si="24"/>
        <v>0</v>
      </c>
      <c r="H136" s="78">
        <v>0</v>
      </c>
      <c r="I136" s="76">
        <v>0</v>
      </c>
      <c r="J136" s="46">
        <f t="shared" si="25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90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+'18'!J137</f>
        <v>8</v>
      </c>
      <c r="F137" s="71"/>
      <c r="G137" s="46">
        <f t="shared" si="24"/>
        <v>8</v>
      </c>
      <c r="H137" s="78">
        <v>0</v>
      </c>
      <c r="I137" s="76">
        <v>0</v>
      </c>
      <c r="J137" s="46">
        <f t="shared" si="25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+'18'!J138</f>
        <v>8</v>
      </c>
      <c r="F138" s="71"/>
      <c r="G138" s="46">
        <f t="shared" si="24"/>
        <v>8</v>
      </c>
      <c r="H138" s="78">
        <v>0</v>
      </c>
      <c r="I138" s="76">
        <v>0</v>
      </c>
      <c r="J138" s="46">
        <f t="shared" si="25"/>
        <v>8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+'18'!J139</f>
        <v>0</v>
      </c>
      <c r="F139" s="71"/>
      <c r="G139" s="46">
        <f t="shared" si="24"/>
        <v>0</v>
      </c>
      <c r="H139" s="78">
        <v>0</v>
      </c>
      <c r="I139" s="76">
        <v>0</v>
      </c>
      <c r="J139" s="46">
        <f t="shared" si="25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/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+'18'!J140</f>
        <v>0</v>
      </c>
      <c r="F140" s="71"/>
      <c r="G140" s="46">
        <f t="shared" si="24"/>
        <v>0</v>
      </c>
      <c r="H140" s="78">
        <v>0</v>
      </c>
      <c r="I140" s="76">
        <v>0</v>
      </c>
      <c r="J140" s="46">
        <f t="shared" si="25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9"/>
        <v>0</v>
      </c>
      <c r="Q140" s="90"/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+'18'!J141</f>
        <v>0</v>
      </c>
      <c r="F141" s="71"/>
      <c r="G141" s="46">
        <f t="shared" si="24"/>
        <v>0</v>
      </c>
      <c r="H141" s="78">
        <v>0</v>
      </c>
      <c r="I141" s="76">
        <v>0</v>
      </c>
      <c r="J141" s="46">
        <f t="shared" si="25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9"/>
        <v>0</v>
      </c>
      <c r="Q141" s="90"/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+'18'!J142</f>
        <v>0</v>
      </c>
      <c r="F142" s="71"/>
      <c r="G142" s="46">
        <f t="shared" si="24"/>
        <v>0</v>
      </c>
      <c r="H142" s="78">
        <v>0</v>
      </c>
      <c r="I142" s="76">
        <v>0</v>
      </c>
      <c r="J142" s="46">
        <f t="shared" si="25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9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+'18'!J143</f>
        <v>0</v>
      </c>
      <c r="F143" s="71"/>
      <c r="G143" s="46">
        <f t="shared" si="24"/>
        <v>0</v>
      </c>
      <c r="H143" s="78">
        <v>0</v>
      </c>
      <c r="I143" s="76">
        <v>0</v>
      </c>
      <c r="J143" s="46">
        <f t="shared" si="25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9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+'18'!J144</f>
        <v>0</v>
      </c>
      <c r="F144" s="71"/>
      <c r="G144" s="46">
        <f t="shared" si="24"/>
        <v>0</v>
      </c>
      <c r="H144" s="78">
        <v>0</v>
      </c>
      <c r="I144" s="76">
        <v>0</v>
      </c>
      <c r="J144" s="46">
        <f t="shared" si="25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9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+'18'!J145</f>
        <v>0</v>
      </c>
      <c r="F145" s="71"/>
      <c r="G145" s="46">
        <f t="shared" si="24"/>
        <v>0</v>
      </c>
      <c r="H145" s="78">
        <v>0</v>
      </c>
      <c r="I145" s="76">
        <v>0</v>
      </c>
      <c r="J145" s="46">
        <f t="shared" si="25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9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+'18'!J146</f>
        <v>0</v>
      </c>
      <c r="F146" s="71"/>
      <c r="G146" s="46">
        <f t="shared" si="24"/>
        <v>0</v>
      </c>
      <c r="H146" s="78">
        <v>0</v>
      </c>
      <c r="I146" s="76">
        <v>0</v>
      </c>
      <c r="J146" s="46">
        <f t="shared" si="25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9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+'18'!J147</f>
        <v>0</v>
      </c>
      <c r="F147" s="71"/>
      <c r="G147" s="46">
        <f t="shared" si="24"/>
        <v>0</v>
      </c>
      <c r="H147" s="78">
        <v>0</v>
      </c>
      <c r="I147" s="76">
        <v>0</v>
      </c>
      <c r="J147" s="46">
        <f t="shared" si="25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9"/>
        <v>0</v>
      </c>
      <c r="Q147" s="90"/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+'18'!J148</f>
        <v>0</v>
      </c>
      <c r="F148" s="71"/>
      <c r="G148" s="46">
        <f t="shared" si="24"/>
        <v>0</v>
      </c>
      <c r="H148" s="78">
        <v>0</v>
      </c>
      <c r="I148" s="76">
        <v>0</v>
      </c>
      <c r="J148" s="46">
        <f t="shared" si="25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9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+'18'!J149</f>
        <v>0</v>
      </c>
      <c r="F149" s="71"/>
      <c r="G149" s="46">
        <f t="shared" si="24"/>
        <v>0</v>
      </c>
      <c r="H149" s="78">
        <v>0</v>
      </c>
      <c r="I149" s="76">
        <v>0</v>
      </c>
      <c r="J149" s="46">
        <f t="shared" si="25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9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+'18'!J150</f>
        <v>0</v>
      </c>
      <c r="F150" s="71"/>
      <c r="G150" s="46">
        <f t="shared" si="24"/>
        <v>0</v>
      </c>
      <c r="H150" s="78">
        <v>0</v>
      </c>
      <c r="I150" s="76">
        <v>0</v>
      </c>
      <c r="J150" s="46">
        <f t="shared" si="25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9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+'18'!J151</f>
        <v>0</v>
      </c>
      <c r="F151" s="71"/>
      <c r="G151" s="46">
        <f t="shared" si="24"/>
        <v>0</v>
      </c>
      <c r="H151" s="78">
        <v>0</v>
      </c>
      <c r="I151" s="76">
        <v>0</v>
      </c>
      <c r="J151" s="46">
        <f t="shared" si="25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9"/>
        <v>0</v>
      </c>
      <c r="Q151" s="90"/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+'18'!J152</f>
        <v>0</v>
      </c>
      <c r="F152" s="71"/>
      <c r="G152" s="46">
        <f t="shared" si="24"/>
        <v>0</v>
      </c>
      <c r="H152" s="78">
        <v>0</v>
      </c>
      <c r="I152" s="76">
        <v>0</v>
      </c>
      <c r="J152" s="46">
        <f t="shared" si="25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9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+'18'!J153</f>
        <v>9</v>
      </c>
      <c r="F153" s="71"/>
      <c r="G153" s="46">
        <f t="shared" si="24"/>
        <v>9</v>
      </c>
      <c r="H153" s="78">
        <v>0</v>
      </c>
      <c r="I153" s="76">
        <v>0</v>
      </c>
      <c r="J153" s="46">
        <f t="shared" si="25"/>
        <v>9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9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+'18'!J154</f>
        <v>0</v>
      </c>
      <c r="F154" s="71"/>
      <c r="G154" s="46">
        <f t="shared" si="24"/>
        <v>0</v>
      </c>
      <c r="H154" s="78">
        <v>0</v>
      </c>
      <c r="I154" s="76">
        <v>0</v>
      </c>
      <c r="J154" s="46">
        <f t="shared" si="25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+'18'!J155</f>
        <v>0</v>
      </c>
      <c r="F155" s="71"/>
      <c r="G155" s="46">
        <f t="shared" si="24"/>
        <v>0</v>
      </c>
      <c r="H155" s="78">
        <v>0</v>
      </c>
      <c r="I155" s="76">
        <v>0</v>
      </c>
      <c r="J155" s="46">
        <f t="shared" si="25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9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+'18'!J156</f>
        <v>0</v>
      </c>
      <c r="F156" s="71"/>
      <c r="G156" s="46">
        <f t="shared" si="24"/>
        <v>0</v>
      </c>
      <c r="H156" s="78">
        <v>0</v>
      </c>
      <c r="I156" s="76">
        <v>0</v>
      </c>
      <c r="J156" s="46">
        <f t="shared" si="25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9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+'18'!J157</f>
        <v>0</v>
      </c>
      <c r="F157" s="71"/>
      <c r="G157" s="46">
        <f t="shared" si="24"/>
        <v>0</v>
      </c>
      <c r="H157" s="78">
        <v>0</v>
      </c>
      <c r="I157" s="76">
        <v>0</v>
      </c>
      <c r="J157" s="46">
        <f t="shared" si="25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9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+'18'!J158</f>
        <v>0</v>
      </c>
      <c r="F158" s="71"/>
      <c r="G158" s="46">
        <f t="shared" si="24"/>
        <v>0</v>
      </c>
      <c r="H158" s="78">
        <v>0</v>
      </c>
      <c r="I158" s="76">
        <v>0</v>
      </c>
      <c r="J158" s="46">
        <f t="shared" si="25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9"/>
        <v>0</v>
      </c>
      <c r="Q158" s="90"/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+'18'!J159</f>
        <v>0</v>
      </c>
      <c r="F159" s="71"/>
      <c r="G159" s="46">
        <f t="shared" si="24"/>
        <v>0</v>
      </c>
      <c r="H159" s="78">
        <v>0</v>
      </c>
      <c r="I159" s="76">
        <v>0</v>
      </c>
      <c r="J159" s="46">
        <f t="shared" si="25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9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+'18'!J160</f>
        <v>0</v>
      </c>
      <c r="F160" s="71"/>
      <c r="G160" s="46">
        <f t="shared" si="24"/>
        <v>0</v>
      </c>
      <c r="H160" s="78">
        <v>0</v>
      </c>
      <c r="I160" s="76">
        <v>0</v>
      </c>
      <c r="J160" s="46">
        <f t="shared" si="25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9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+'18'!J161</f>
        <v>0</v>
      </c>
      <c r="F161" s="71"/>
      <c r="G161" s="46">
        <f t="shared" si="24"/>
        <v>0</v>
      </c>
      <c r="H161" s="78">
        <v>0</v>
      </c>
      <c r="I161" s="76">
        <v>0</v>
      </c>
      <c r="J161" s="46">
        <f t="shared" si="25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9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+'18'!J162</f>
        <v>0</v>
      </c>
      <c r="F162" s="71"/>
      <c r="G162" s="46">
        <f t="shared" ref="G162:G230" si="31">E162+F162</f>
        <v>0</v>
      </c>
      <c r="H162" s="78">
        <v>0</v>
      </c>
      <c r="I162" s="76">
        <v>0</v>
      </c>
      <c r="J162" s="46">
        <f t="shared" ref="J162:J230" si="32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9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+'18'!J163</f>
        <v>0</v>
      </c>
      <c r="F163" s="71"/>
      <c r="G163" s="46">
        <f t="shared" si="31"/>
        <v>0</v>
      </c>
      <c r="H163" s="78">
        <v>0</v>
      </c>
      <c r="I163" s="76">
        <v>0</v>
      </c>
      <c r="J163" s="46">
        <f t="shared" si="32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9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+'18'!J164</f>
        <v>0</v>
      </c>
      <c r="F164" s="71"/>
      <c r="G164" s="46">
        <f t="shared" si="31"/>
        <v>0</v>
      </c>
      <c r="H164" s="78">
        <v>0</v>
      </c>
      <c r="I164" s="76">
        <v>0</v>
      </c>
      <c r="J164" s="46">
        <f t="shared" si="32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9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+'18'!J165</f>
        <v>0</v>
      </c>
      <c r="F165" s="71"/>
      <c r="G165" s="46">
        <f t="shared" si="31"/>
        <v>0</v>
      </c>
      <c r="H165" s="78">
        <v>0</v>
      </c>
      <c r="I165" s="76">
        <v>0</v>
      </c>
      <c r="J165" s="46">
        <f t="shared" si="32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9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+'18'!J166</f>
        <v>17</v>
      </c>
      <c r="F166" s="71"/>
      <c r="G166" s="46">
        <f t="shared" si="31"/>
        <v>17</v>
      </c>
      <c r="H166" s="78">
        <v>0</v>
      </c>
      <c r="I166" s="76">
        <v>0</v>
      </c>
      <c r="J166" s="46">
        <f t="shared" si="32"/>
        <v>17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9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+'18'!J167</f>
        <v>8</v>
      </c>
      <c r="F167" s="71"/>
      <c r="G167" s="46">
        <f t="shared" si="31"/>
        <v>8</v>
      </c>
      <c r="H167" s="78">
        <v>0</v>
      </c>
      <c r="I167" s="76">
        <v>0</v>
      </c>
      <c r="J167" s="46">
        <f t="shared" si="32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+'18'!J168</f>
        <v>0</v>
      </c>
      <c r="F168" s="71"/>
      <c r="G168" s="46">
        <f t="shared" si="31"/>
        <v>0</v>
      </c>
      <c r="H168" s="78">
        <v>0</v>
      </c>
      <c r="I168" s="76">
        <v>0</v>
      </c>
      <c r="J168" s="46">
        <f t="shared" si="32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+'18'!J169</f>
        <v>31</v>
      </c>
      <c r="F169" s="71"/>
      <c r="G169" s="46">
        <f t="shared" si="31"/>
        <v>31</v>
      </c>
      <c r="H169" s="78">
        <v>0</v>
      </c>
      <c r="I169" s="76">
        <v>0</v>
      </c>
      <c r="J169" s="46">
        <f t="shared" si="32"/>
        <v>31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9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+'18'!J170</f>
        <v>0</v>
      </c>
      <c r="F170" s="71"/>
      <c r="G170" s="46">
        <f t="shared" si="31"/>
        <v>0</v>
      </c>
      <c r="H170" s="78">
        <v>0</v>
      </c>
      <c r="I170" s="76">
        <v>0</v>
      </c>
      <c r="J170" s="46">
        <f t="shared" si="32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9"/>
        <v>0</v>
      </c>
      <c r="Q170" s="90"/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+'18'!J171</f>
        <v>5</v>
      </c>
      <c r="F171" s="71"/>
      <c r="G171" s="46">
        <f t="shared" si="31"/>
        <v>5</v>
      </c>
      <c r="H171" s="78">
        <v>0</v>
      </c>
      <c r="I171" s="76">
        <v>0</v>
      </c>
      <c r="J171" s="46">
        <f t="shared" si="32"/>
        <v>5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9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+'18'!J172</f>
        <v>0</v>
      </c>
      <c r="F172" s="71"/>
      <c r="G172" s="46">
        <f t="shared" si="31"/>
        <v>0</v>
      </c>
      <c r="H172" s="78">
        <v>0</v>
      </c>
      <c r="I172" s="76">
        <v>0</v>
      </c>
      <c r="J172" s="46">
        <f t="shared" si="32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9"/>
        <v>0</v>
      </c>
      <c r="Q172" s="92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+'18'!J173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+'18'!J174</f>
        <v>0</v>
      </c>
      <c r="F174" s="71"/>
      <c r="G174" s="46">
        <f t="shared" ref="G174" si="33">E174+F174</f>
        <v>0</v>
      </c>
      <c r="H174" s="78">
        <v>0</v>
      </c>
      <c r="I174" s="76">
        <v>0</v>
      </c>
      <c r="J174" s="46">
        <f t="shared" ref="J174" si="34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+'18'!J175</f>
        <v>16</v>
      </c>
      <c r="F175" s="71"/>
      <c r="G175" s="46">
        <f t="shared" si="31"/>
        <v>16</v>
      </c>
      <c r="H175" s="78">
        <v>0</v>
      </c>
      <c r="I175" s="76">
        <v>0</v>
      </c>
      <c r="J175" s="46">
        <f t="shared" si="32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+'18'!J176</f>
        <v>0</v>
      </c>
      <c r="F176" s="71"/>
      <c r="G176" s="46">
        <f t="shared" si="31"/>
        <v>0</v>
      </c>
      <c r="H176" s="78">
        <v>0</v>
      </c>
      <c r="I176" s="76">
        <v>0</v>
      </c>
      <c r="J176" s="46">
        <f t="shared" si="32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+'18'!J177</f>
        <v>0</v>
      </c>
      <c r="F177" s="71"/>
      <c r="G177" s="46">
        <f t="shared" si="31"/>
        <v>0</v>
      </c>
      <c r="H177" s="78">
        <v>0</v>
      </c>
      <c r="I177" s="76">
        <v>0</v>
      </c>
      <c r="J177" s="46">
        <f t="shared" si="32"/>
        <v>0</v>
      </c>
      <c r="K177" s="72"/>
      <c r="L177" s="20">
        <v>55</v>
      </c>
      <c r="M177" s="65">
        <f t="shared" ref="M177:M258" si="35">+L177*K177</f>
        <v>0</v>
      </c>
      <c r="N177" s="17" t="s">
        <v>16</v>
      </c>
      <c r="O177" s="18"/>
      <c r="P177" s="23">
        <f t="shared" ref="P177:P258" si="36">SUM(M177-O177)</f>
        <v>0</v>
      </c>
      <c r="Q177" s="90"/>
      <c r="R177" s="43">
        <f t="shared" ref="R177:R258" si="37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+'18'!J178</f>
        <v>0</v>
      </c>
      <c r="F178" s="71"/>
      <c r="G178" s="46">
        <f t="shared" si="31"/>
        <v>0</v>
      </c>
      <c r="H178" s="78">
        <v>0</v>
      </c>
      <c r="I178" s="76">
        <v>0</v>
      </c>
      <c r="J178" s="46">
        <f t="shared" si="32"/>
        <v>0</v>
      </c>
      <c r="K178" s="72"/>
      <c r="L178" s="20">
        <v>55</v>
      </c>
      <c r="M178" s="65">
        <f t="shared" si="35"/>
        <v>0</v>
      </c>
      <c r="N178" s="17" t="s">
        <v>16</v>
      </c>
      <c r="O178" s="18"/>
      <c r="P178" s="23">
        <f t="shared" si="36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+'18'!J179</f>
        <v>0</v>
      </c>
      <c r="F179" s="71"/>
      <c r="G179" s="46">
        <f t="shared" si="31"/>
        <v>0</v>
      </c>
      <c r="H179" s="78">
        <v>0</v>
      </c>
      <c r="I179" s="76">
        <v>0</v>
      </c>
      <c r="J179" s="46">
        <f t="shared" si="32"/>
        <v>0</v>
      </c>
      <c r="K179" s="72"/>
      <c r="L179" s="20">
        <v>10</v>
      </c>
      <c r="M179" s="65">
        <f t="shared" si="35"/>
        <v>0</v>
      </c>
      <c r="N179" s="17" t="s">
        <v>16</v>
      </c>
      <c r="O179" s="18"/>
      <c r="P179" s="23">
        <f t="shared" si="36"/>
        <v>0</v>
      </c>
      <c r="Q179" s="90"/>
      <c r="R179" s="43">
        <f t="shared" si="37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+'18'!J180</f>
        <v>3</v>
      </c>
      <c r="F180" s="71"/>
      <c r="G180" s="46">
        <f t="shared" si="31"/>
        <v>3</v>
      </c>
      <c r="H180" s="78">
        <v>0</v>
      </c>
      <c r="I180" s="76">
        <v>0</v>
      </c>
      <c r="J180" s="46">
        <f t="shared" si="32"/>
        <v>3</v>
      </c>
      <c r="K180" s="72"/>
      <c r="L180" s="20">
        <v>35</v>
      </c>
      <c r="M180" s="65">
        <f t="shared" si="35"/>
        <v>0</v>
      </c>
      <c r="N180" s="17" t="s">
        <v>16</v>
      </c>
      <c r="O180" s="18"/>
      <c r="P180" s="23">
        <f t="shared" si="36"/>
        <v>0</v>
      </c>
      <c r="Q180" s="90"/>
      <c r="R180" s="43">
        <f t="shared" si="37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+'18'!J181</f>
        <v>0</v>
      </c>
      <c r="F181" s="71"/>
      <c r="G181" s="46">
        <f t="shared" si="31"/>
        <v>0</v>
      </c>
      <c r="H181" s="78">
        <v>0</v>
      </c>
      <c r="I181" s="76">
        <v>0</v>
      </c>
      <c r="J181" s="46">
        <f t="shared" si="32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+'18'!J182</f>
        <v>0</v>
      </c>
      <c r="F182" s="71"/>
      <c r="G182" s="46">
        <f t="shared" si="31"/>
        <v>0</v>
      </c>
      <c r="H182" s="78">
        <v>0</v>
      </c>
      <c r="I182" s="76">
        <v>0</v>
      </c>
      <c r="J182" s="46">
        <f t="shared" si="32"/>
        <v>0</v>
      </c>
      <c r="K182" s="72"/>
      <c r="L182" s="20">
        <v>40</v>
      </c>
      <c r="M182" s="65">
        <f t="shared" si="35"/>
        <v>0</v>
      </c>
      <c r="N182" s="17" t="s">
        <v>16</v>
      </c>
      <c r="O182" s="18"/>
      <c r="P182" s="23">
        <f t="shared" si="36"/>
        <v>0</v>
      </c>
      <c r="Q182" s="90"/>
      <c r="R182" s="43">
        <f t="shared" si="37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+'18'!J183</f>
        <v>0</v>
      </c>
      <c r="F183" s="71"/>
      <c r="G183" s="46">
        <f t="shared" si="31"/>
        <v>0</v>
      </c>
      <c r="H183" s="78">
        <v>0</v>
      </c>
      <c r="I183" s="76">
        <v>0</v>
      </c>
      <c r="J183" s="46">
        <f t="shared" si="32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+'18'!J184</f>
        <v>0</v>
      </c>
      <c r="F184" s="71"/>
      <c r="G184" s="46">
        <f t="shared" si="31"/>
        <v>0</v>
      </c>
      <c r="H184" s="78">
        <v>0</v>
      </c>
      <c r="I184" s="76">
        <v>0</v>
      </c>
      <c r="J184" s="46">
        <f t="shared" si="32"/>
        <v>0</v>
      </c>
      <c r="K184" s="72"/>
      <c r="L184" s="20">
        <v>50</v>
      </c>
      <c r="M184" s="65">
        <f t="shared" si="35"/>
        <v>0</v>
      </c>
      <c r="N184" s="17" t="s">
        <v>16</v>
      </c>
      <c r="O184" s="18"/>
      <c r="P184" s="23">
        <f t="shared" si="36"/>
        <v>0</v>
      </c>
      <c r="Q184" s="90">
        <v>24.99</v>
      </c>
      <c r="R184" s="43">
        <f t="shared" si="37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+'18'!J185</f>
        <v>31</v>
      </c>
      <c r="F185" s="71"/>
      <c r="G185" s="46">
        <f t="shared" si="31"/>
        <v>31</v>
      </c>
      <c r="H185" s="78">
        <v>0</v>
      </c>
      <c r="I185" s="76">
        <v>0</v>
      </c>
      <c r="J185" s="46">
        <f t="shared" si="32"/>
        <v>31</v>
      </c>
      <c r="K185" s="72"/>
      <c r="L185" s="20">
        <v>80</v>
      </c>
      <c r="M185" s="65">
        <f t="shared" si="35"/>
        <v>0</v>
      </c>
      <c r="N185" s="17" t="s">
        <v>16</v>
      </c>
      <c r="O185" s="18"/>
      <c r="P185" s="23">
        <f t="shared" si="36"/>
        <v>0</v>
      </c>
      <c r="Q185" s="92"/>
      <c r="R185" s="43">
        <f t="shared" si="37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+'18'!J186</f>
        <v>0</v>
      </c>
      <c r="F186" s="71"/>
      <c r="G186" s="46">
        <f t="shared" si="31"/>
        <v>0</v>
      </c>
      <c r="H186" s="78">
        <v>0</v>
      </c>
      <c r="I186" s="76">
        <v>0</v>
      </c>
      <c r="J186" s="46">
        <f t="shared" si="32"/>
        <v>0</v>
      </c>
      <c r="K186" s="72"/>
      <c r="L186" s="20">
        <v>15</v>
      </c>
      <c r="M186" s="65">
        <f t="shared" si="35"/>
        <v>0</v>
      </c>
      <c r="N186" s="17" t="s">
        <v>16</v>
      </c>
      <c r="O186" s="18"/>
      <c r="P186" s="23">
        <f t="shared" si="36"/>
        <v>0</v>
      </c>
      <c r="Q186" s="92"/>
      <c r="R186" s="43">
        <f t="shared" ref="R186" si="38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+'18'!J187</f>
        <v>18</v>
      </c>
      <c r="F187" s="71"/>
      <c r="G187" s="46">
        <f>E187+F187</f>
        <v>18</v>
      </c>
      <c r="H187" s="78">
        <v>0</v>
      </c>
      <c r="I187" s="76">
        <v>0</v>
      </c>
      <c r="J187" s="46"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+'18'!J188</f>
        <v>0</v>
      </c>
      <c r="F188" s="71"/>
      <c r="G188" s="46">
        <f>E188+F188</f>
        <v>0</v>
      </c>
      <c r="H188" s="78">
        <v>0</v>
      </c>
      <c r="I188" s="76">
        <v>0</v>
      </c>
      <c r="J188" s="46"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+'18'!J189</f>
        <v>0</v>
      </c>
      <c r="F189" s="71"/>
      <c r="G189" s="46">
        <f>E189+F189</f>
        <v>0</v>
      </c>
      <c r="H189" s="78">
        <v>0</v>
      </c>
      <c r="I189" s="76">
        <v>0</v>
      </c>
      <c r="J189" s="46"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+'18'!J190</f>
        <v>0</v>
      </c>
      <c r="F190" s="71"/>
      <c r="G190" s="46">
        <f t="shared" si="31"/>
        <v>0</v>
      </c>
      <c r="H190" s="78">
        <v>0</v>
      </c>
      <c r="I190" s="76">
        <v>0</v>
      </c>
      <c r="J190" s="46">
        <f t="shared" si="32"/>
        <v>0</v>
      </c>
      <c r="K190" s="72"/>
      <c r="L190" s="20">
        <v>80</v>
      </c>
      <c r="M190" s="65">
        <f t="shared" si="35"/>
        <v>0</v>
      </c>
      <c r="N190" s="17" t="s">
        <v>16</v>
      </c>
      <c r="O190" s="18"/>
      <c r="P190" s="23">
        <f t="shared" si="36"/>
        <v>0</v>
      </c>
      <c r="Q190" s="92"/>
      <c r="R190" s="43">
        <f t="shared" ref="R190" si="39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+'18'!J191</f>
        <v>0</v>
      </c>
      <c r="F191" s="71"/>
      <c r="G191" s="46">
        <f t="shared" si="31"/>
        <v>0</v>
      </c>
      <c r="H191" s="78">
        <v>0</v>
      </c>
      <c r="I191" s="76">
        <v>0</v>
      </c>
      <c r="J191" s="46">
        <f t="shared" si="32"/>
        <v>0</v>
      </c>
      <c r="K191" s="72"/>
      <c r="L191" s="20">
        <v>35</v>
      </c>
      <c r="M191" s="65">
        <f t="shared" si="35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7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+'18'!J192</f>
        <v>0</v>
      </c>
      <c r="F192" s="71"/>
      <c r="G192" s="46">
        <f t="shared" si="31"/>
        <v>0</v>
      </c>
      <c r="H192" s="78">
        <v>0</v>
      </c>
      <c r="I192" s="76">
        <v>0</v>
      </c>
      <c r="J192" s="46">
        <f t="shared" si="32"/>
        <v>0</v>
      </c>
      <c r="K192" s="72"/>
      <c r="L192" s="20">
        <v>35</v>
      </c>
      <c r="M192" s="65">
        <f t="shared" si="35"/>
        <v>0</v>
      </c>
      <c r="N192" s="17" t="s">
        <v>16</v>
      </c>
      <c r="O192" s="18"/>
      <c r="P192" s="23">
        <f t="shared" si="36"/>
        <v>0</v>
      </c>
      <c r="Q192" s="92"/>
      <c r="R192" s="43">
        <f t="shared" si="37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+'18'!J193</f>
        <v>11</v>
      </c>
      <c r="F193" s="71"/>
      <c r="G193" s="46">
        <f t="shared" si="31"/>
        <v>11</v>
      </c>
      <c r="H193" s="78">
        <v>0</v>
      </c>
      <c r="I193" s="76">
        <v>0</v>
      </c>
      <c r="J193" s="46">
        <f t="shared" si="32"/>
        <v>9</v>
      </c>
      <c r="K193" s="72">
        <v>2</v>
      </c>
      <c r="L193" s="20">
        <v>60</v>
      </c>
      <c r="M193" s="65">
        <f t="shared" si="35"/>
        <v>120</v>
      </c>
      <c r="N193" s="17" t="s">
        <v>16</v>
      </c>
      <c r="O193" s="18"/>
      <c r="P193" s="104">
        <f t="shared" si="36"/>
        <v>120</v>
      </c>
      <c r="Q193" s="90">
        <v>38</v>
      </c>
      <c r="R193" s="43">
        <f t="shared" si="37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+'18'!J194</f>
        <v>30</v>
      </c>
      <c r="F194" s="71"/>
      <c r="G194" s="46">
        <f t="shared" si="31"/>
        <v>30</v>
      </c>
      <c r="H194" s="78">
        <v>0</v>
      </c>
      <c r="I194" s="76">
        <v>0</v>
      </c>
      <c r="J194" s="46">
        <f t="shared" si="32"/>
        <v>27</v>
      </c>
      <c r="K194" s="72">
        <v>3</v>
      </c>
      <c r="L194" s="20">
        <v>120</v>
      </c>
      <c r="M194" s="65">
        <f t="shared" si="35"/>
        <v>360</v>
      </c>
      <c r="N194" s="17" t="s">
        <v>16</v>
      </c>
      <c r="O194" s="18"/>
      <c r="P194" s="104">
        <f t="shared" si="36"/>
        <v>360</v>
      </c>
      <c r="Q194" s="90">
        <v>73</v>
      </c>
      <c r="R194" s="43">
        <f t="shared" si="37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+'18'!J195</f>
        <v>4</v>
      </c>
      <c r="F195" s="71"/>
      <c r="G195" s="46">
        <f t="shared" si="31"/>
        <v>4</v>
      </c>
      <c r="H195" s="78">
        <v>0</v>
      </c>
      <c r="I195" s="76">
        <v>0</v>
      </c>
      <c r="J195" s="46">
        <f t="shared" si="32"/>
        <v>1</v>
      </c>
      <c r="K195" s="72">
        <v>3</v>
      </c>
      <c r="L195" s="20">
        <v>60</v>
      </c>
      <c r="M195" s="65">
        <f t="shared" si="35"/>
        <v>180</v>
      </c>
      <c r="N195" s="17" t="s">
        <v>16</v>
      </c>
      <c r="O195" s="18"/>
      <c r="P195" s="104">
        <f t="shared" si="36"/>
        <v>180</v>
      </c>
      <c r="Q195" s="90">
        <v>38</v>
      </c>
      <c r="R195" s="43">
        <f t="shared" si="37"/>
        <v>114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+'18'!J196</f>
        <v>12</v>
      </c>
      <c r="F196" s="71"/>
      <c r="G196" s="46">
        <f t="shared" si="31"/>
        <v>12</v>
      </c>
      <c r="H196" s="78">
        <v>0</v>
      </c>
      <c r="I196" s="76">
        <v>0</v>
      </c>
      <c r="J196" s="46">
        <f t="shared" si="32"/>
        <v>11</v>
      </c>
      <c r="K196" s="72">
        <v>1</v>
      </c>
      <c r="L196" s="20">
        <v>120</v>
      </c>
      <c r="M196" s="65">
        <f t="shared" si="35"/>
        <v>120</v>
      </c>
      <c r="N196" s="17" t="s">
        <v>16</v>
      </c>
      <c r="O196" s="18"/>
      <c r="P196" s="104">
        <f t="shared" si="36"/>
        <v>120</v>
      </c>
      <c r="Q196" s="90">
        <v>73</v>
      </c>
      <c r="R196" s="43">
        <f t="shared" si="37"/>
        <v>73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+'18'!J197</f>
        <v>0</v>
      </c>
      <c r="F197" s="71"/>
      <c r="G197" s="46">
        <f t="shared" si="31"/>
        <v>0</v>
      </c>
      <c r="H197" s="78">
        <v>0</v>
      </c>
      <c r="I197" s="76">
        <v>0</v>
      </c>
      <c r="J197" s="46">
        <f t="shared" si="32"/>
        <v>0</v>
      </c>
      <c r="K197" s="72"/>
      <c r="L197" s="20">
        <v>50</v>
      </c>
      <c r="M197" s="65">
        <f t="shared" si="35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7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+'18'!J198</f>
        <v>23</v>
      </c>
      <c r="F198" s="71"/>
      <c r="G198" s="46">
        <f t="shared" si="31"/>
        <v>23</v>
      </c>
      <c r="H198" s="78">
        <v>0</v>
      </c>
      <c r="I198" s="76">
        <v>0</v>
      </c>
      <c r="J198" s="46">
        <v>26</v>
      </c>
      <c r="K198" s="72">
        <v>3</v>
      </c>
      <c r="L198" s="20">
        <v>150</v>
      </c>
      <c r="M198" s="65">
        <f t="shared" si="35"/>
        <v>450</v>
      </c>
      <c r="N198" s="17" t="s">
        <v>16</v>
      </c>
      <c r="O198" s="18">
        <v>225</v>
      </c>
      <c r="P198" s="104">
        <f t="shared" si="36"/>
        <v>225</v>
      </c>
      <c r="Q198" s="90">
        <v>64.38</v>
      </c>
      <c r="R198" s="43">
        <f t="shared" si="37"/>
        <v>193.14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+'18'!J199</f>
        <v>0</v>
      </c>
      <c r="F199" s="71"/>
      <c r="G199" s="46">
        <f t="shared" si="31"/>
        <v>0</v>
      </c>
      <c r="H199" s="78">
        <v>0</v>
      </c>
      <c r="I199" s="76">
        <v>0</v>
      </c>
      <c r="J199" s="46">
        <f t="shared" si="32"/>
        <v>0</v>
      </c>
      <c r="K199" s="72"/>
      <c r="L199" s="20">
        <v>135</v>
      </c>
      <c r="M199" s="65">
        <f t="shared" si="35"/>
        <v>0</v>
      </c>
      <c r="N199" s="17" t="s">
        <v>16</v>
      </c>
      <c r="O199" s="18"/>
      <c r="P199" s="23"/>
      <c r="Q199" s="92"/>
      <c r="R199" s="43">
        <f t="shared" si="37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+'18'!J200</f>
        <v>0</v>
      </c>
      <c r="F200" s="71"/>
      <c r="G200" s="46">
        <f t="shared" si="31"/>
        <v>0</v>
      </c>
      <c r="H200" s="78">
        <v>0</v>
      </c>
      <c r="I200" s="76">
        <v>0</v>
      </c>
      <c r="J200" s="46">
        <f t="shared" si="32"/>
        <v>0</v>
      </c>
      <c r="K200" s="72"/>
      <c r="L200" s="20">
        <v>100</v>
      </c>
      <c r="M200" s="65">
        <f t="shared" si="35"/>
        <v>0</v>
      </c>
      <c r="N200" s="17" t="s">
        <v>16</v>
      </c>
      <c r="O200" s="18"/>
      <c r="P200" s="23">
        <f t="shared" si="36"/>
        <v>0</v>
      </c>
      <c r="Q200" s="92"/>
      <c r="R200" s="43">
        <f t="shared" si="37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+'18'!J201</f>
        <v>0</v>
      </c>
      <c r="F201" s="71"/>
      <c r="G201" s="46">
        <f t="shared" si="31"/>
        <v>0</v>
      </c>
      <c r="H201" s="78">
        <v>0</v>
      </c>
      <c r="I201" s="76">
        <v>0</v>
      </c>
      <c r="J201" s="46">
        <f t="shared" si="32"/>
        <v>0</v>
      </c>
      <c r="K201" s="72"/>
      <c r="L201" s="20">
        <v>90</v>
      </c>
      <c r="M201" s="65">
        <f t="shared" si="35"/>
        <v>0</v>
      </c>
      <c r="N201" s="17" t="s">
        <v>16</v>
      </c>
      <c r="O201" s="18"/>
      <c r="P201" s="23">
        <f t="shared" si="36"/>
        <v>0</v>
      </c>
      <c r="Q201" s="92"/>
      <c r="R201" s="43">
        <f t="shared" si="37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+'18'!J202</f>
        <v>0</v>
      </c>
      <c r="F202" s="71"/>
      <c r="G202" s="46">
        <f t="shared" si="31"/>
        <v>0</v>
      </c>
      <c r="H202" s="78">
        <v>0</v>
      </c>
      <c r="I202" s="76">
        <v>0</v>
      </c>
      <c r="J202" s="46">
        <f t="shared" si="32"/>
        <v>0</v>
      </c>
      <c r="K202" s="72"/>
      <c r="L202" s="20">
        <v>90</v>
      </c>
      <c r="M202" s="65">
        <f t="shared" si="35"/>
        <v>0</v>
      </c>
      <c r="N202" s="17" t="s">
        <v>16</v>
      </c>
      <c r="O202" s="18"/>
      <c r="P202" s="23">
        <f t="shared" si="36"/>
        <v>0</v>
      </c>
      <c r="Q202" s="92"/>
      <c r="R202" s="43">
        <f t="shared" si="37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+'18'!J203</f>
        <v>0</v>
      </c>
      <c r="F203" s="71"/>
      <c r="G203" s="46">
        <f t="shared" si="31"/>
        <v>0</v>
      </c>
      <c r="H203" s="78">
        <v>0</v>
      </c>
      <c r="I203" s="76">
        <v>0</v>
      </c>
      <c r="J203" s="46">
        <f t="shared" si="32"/>
        <v>0</v>
      </c>
      <c r="K203" s="72"/>
      <c r="L203" s="20">
        <v>90</v>
      </c>
      <c r="M203" s="65">
        <f t="shared" si="35"/>
        <v>0</v>
      </c>
      <c r="N203" s="17" t="s">
        <v>16</v>
      </c>
      <c r="O203" s="18"/>
      <c r="P203" s="23">
        <f t="shared" si="36"/>
        <v>0</v>
      </c>
      <c r="Q203" s="92"/>
      <c r="R203" s="43">
        <f t="shared" si="37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+'18'!J204</f>
        <v>0</v>
      </c>
      <c r="F204" s="71"/>
      <c r="G204" s="46">
        <f t="shared" si="31"/>
        <v>0</v>
      </c>
      <c r="H204" s="78">
        <v>0</v>
      </c>
      <c r="I204" s="76">
        <v>0</v>
      </c>
      <c r="J204" s="46">
        <f t="shared" si="32"/>
        <v>0</v>
      </c>
      <c r="K204" s="72"/>
      <c r="L204" s="20">
        <v>90</v>
      </c>
      <c r="M204" s="65">
        <f t="shared" si="35"/>
        <v>0</v>
      </c>
      <c r="N204" s="17" t="s">
        <v>16</v>
      </c>
      <c r="O204" s="18"/>
      <c r="P204" s="23">
        <f t="shared" si="36"/>
        <v>0</v>
      </c>
      <c r="Q204" s="92"/>
      <c r="R204" s="43">
        <f t="shared" si="37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+'18'!J205</f>
        <v>0</v>
      </c>
      <c r="F205" s="71"/>
      <c r="G205" s="46">
        <f t="shared" si="31"/>
        <v>0</v>
      </c>
      <c r="H205" s="78">
        <v>0</v>
      </c>
      <c r="I205" s="76">
        <v>0</v>
      </c>
      <c r="J205" s="46">
        <f t="shared" si="32"/>
        <v>0</v>
      </c>
      <c r="K205" s="72"/>
      <c r="L205" s="20">
        <v>55</v>
      </c>
      <c r="M205" s="65">
        <f t="shared" si="35"/>
        <v>0</v>
      </c>
      <c r="N205" s="17" t="s">
        <v>16</v>
      </c>
      <c r="O205" s="18"/>
      <c r="P205" s="23">
        <f t="shared" si="36"/>
        <v>0</v>
      </c>
      <c r="Q205" s="92"/>
      <c r="R205" s="43">
        <f t="shared" si="37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+'18'!J206</f>
        <v>0</v>
      </c>
      <c r="F206" s="71"/>
      <c r="G206" s="46">
        <f t="shared" si="31"/>
        <v>0</v>
      </c>
      <c r="H206" s="78">
        <v>0</v>
      </c>
      <c r="I206" s="76">
        <v>0</v>
      </c>
      <c r="J206" s="46">
        <f t="shared" si="32"/>
        <v>0</v>
      </c>
      <c r="K206" s="72"/>
      <c r="L206" s="20">
        <v>85</v>
      </c>
      <c r="M206" s="65">
        <f t="shared" si="35"/>
        <v>0</v>
      </c>
      <c r="N206" s="17" t="s">
        <v>16</v>
      </c>
      <c r="O206" s="18"/>
      <c r="P206" s="23">
        <f t="shared" si="36"/>
        <v>0</v>
      </c>
      <c r="Q206" s="92"/>
      <c r="R206" s="43">
        <f t="shared" si="37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40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+'18'!J208</f>
        <v>0</v>
      </c>
      <c r="F208" s="71"/>
      <c r="G208" s="46">
        <f t="shared" si="31"/>
        <v>0</v>
      </c>
      <c r="H208" s="78">
        <v>0</v>
      </c>
      <c r="I208" s="76">
        <v>0</v>
      </c>
      <c r="J208" s="46">
        <f t="shared" si="32"/>
        <v>0</v>
      </c>
      <c r="K208" s="72"/>
      <c r="L208" s="20">
        <v>50</v>
      </c>
      <c r="M208" s="65">
        <f t="shared" si="35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7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+'18'!J209</f>
        <v>0</v>
      </c>
      <c r="F209" s="71"/>
      <c r="G209" s="46">
        <f t="shared" si="31"/>
        <v>0</v>
      </c>
      <c r="H209" s="78">
        <v>0</v>
      </c>
      <c r="I209" s="76">
        <v>0</v>
      </c>
      <c r="J209" s="46">
        <f t="shared" si="32"/>
        <v>0</v>
      </c>
      <c r="K209" s="72"/>
      <c r="L209" s="20">
        <v>120</v>
      </c>
      <c r="M209" s="65">
        <f t="shared" si="35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7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+'18'!J210</f>
        <v>0</v>
      </c>
      <c r="F210" s="71"/>
      <c r="G210" s="46">
        <f t="shared" si="31"/>
        <v>0</v>
      </c>
      <c r="H210" s="78">
        <v>0</v>
      </c>
      <c r="I210" s="76">
        <v>0</v>
      </c>
      <c r="J210" s="46">
        <f t="shared" si="32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+'18'!J211</f>
        <v>0</v>
      </c>
      <c r="F211" s="71"/>
      <c r="G211" s="46">
        <f t="shared" si="31"/>
        <v>0</v>
      </c>
      <c r="H211" s="78">
        <v>0</v>
      </c>
      <c r="I211" s="76">
        <v>0</v>
      </c>
      <c r="J211" s="46">
        <f t="shared" si="32"/>
        <v>0</v>
      </c>
      <c r="K211" s="72"/>
      <c r="L211" s="20">
        <v>25</v>
      </c>
      <c r="M211" s="65">
        <f t="shared" si="35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7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+'18'!J212</f>
        <v>0</v>
      </c>
      <c r="F212" s="71"/>
      <c r="G212" s="46">
        <f t="shared" si="31"/>
        <v>0</v>
      </c>
      <c r="H212" s="78">
        <v>0</v>
      </c>
      <c r="I212" s="76">
        <v>0</v>
      </c>
      <c r="J212" s="46">
        <f t="shared" si="32"/>
        <v>0</v>
      </c>
      <c r="K212" s="72"/>
      <c r="L212" s="20">
        <v>25</v>
      </c>
      <c r="M212" s="65">
        <f t="shared" si="35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7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+'18'!J213</f>
        <v>0</v>
      </c>
      <c r="F213" s="71"/>
      <c r="G213" s="46">
        <f t="shared" si="31"/>
        <v>0</v>
      </c>
      <c r="H213" s="78">
        <v>0</v>
      </c>
      <c r="I213" s="76">
        <v>0</v>
      </c>
      <c r="J213" s="46">
        <f t="shared" si="32"/>
        <v>0</v>
      </c>
      <c r="K213" s="72"/>
      <c r="L213" s="20">
        <v>25</v>
      </c>
      <c r="M213" s="65">
        <f t="shared" si="35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7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+'18'!J214</f>
        <v>0</v>
      </c>
      <c r="F214" s="71"/>
      <c r="G214" s="46">
        <f t="shared" si="31"/>
        <v>0</v>
      </c>
      <c r="H214" s="78">
        <v>0</v>
      </c>
      <c r="I214" s="76">
        <v>0</v>
      </c>
      <c r="J214" s="46">
        <f t="shared" si="32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+'18'!J215</f>
        <v>0</v>
      </c>
      <c r="F215" s="71"/>
      <c r="G215" s="46">
        <f t="shared" si="31"/>
        <v>0</v>
      </c>
      <c r="H215" s="78">
        <v>0</v>
      </c>
      <c r="I215" s="76">
        <v>0</v>
      </c>
      <c r="J215" s="46">
        <f t="shared" si="32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+'18'!J216</f>
        <v>0</v>
      </c>
      <c r="F216" s="71"/>
      <c r="G216" s="46">
        <f t="shared" si="31"/>
        <v>0</v>
      </c>
      <c r="H216" s="78">
        <v>0</v>
      </c>
      <c r="I216" s="76">
        <v>0</v>
      </c>
      <c r="J216" s="46">
        <f t="shared" si="32"/>
        <v>0</v>
      </c>
      <c r="K216" s="72"/>
      <c r="L216" s="20">
        <v>10</v>
      </c>
      <c r="M216" s="65">
        <f t="shared" si="35"/>
        <v>0</v>
      </c>
      <c r="N216" s="17" t="s">
        <v>16</v>
      </c>
      <c r="O216" s="18"/>
      <c r="P216" s="23">
        <f t="shared" si="36"/>
        <v>0</v>
      </c>
      <c r="Q216" s="92"/>
      <c r="R216" s="43">
        <f t="shared" si="37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+'18'!J217</f>
        <v>25</v>
      </c>
      <c r="F217" s="71"/>
      <c r="G217" s="46">
        <f t="shared" si="31"/>
        <v>25</v>
      </c>
      <c r="H217" s="78">
        <v>0</v>
      </c>
      <c r="I217" s="76">
        <v>0</v>
      </c>
      <c r="J217" s="46">
        <f t="shared" si="32"/>
        <v>25</v>
      </c>
      <c r="K217" s="72"/>
      <c r="L217" s="20">
        <v>10</v>
      </c>
      <c r="M217" s="65">
        <f t="shared" si="35"/>
        <v>0</v>
      </c>
      <c r="N217" s="17" t="s">
        <v>16</v>
      </c>
      <c r="O217" s="18"/>
      <c r="P217" s="23">
        <f t="shared" si="36"/>
        <v>0</v>
      </c>
      <c r="Q217" s="92"/>
      <c r="R217" s="43">
        <f t="shared" si="37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+'18'!J218</f>
        <v>0</v>
      </c>
      <c r="F218" s="71"/>
      <c r="G218" s="46">
        <f t="shared" si="31"/>
        <v>0</v>
      </c>
      <c r="H218" s="78">
        <v>0</v>
      </c>
      <c r="I218" s="76">
        <v>0</v>
      </c>
      <c r="J218" s="46">
        <f t="shared" si="32"/>
        <v>0</v>
      </c>
      <c r="K218" s="72"/>
      <c r="L218" s="20">
        <v>20</v>
      </c>
      <c r="M218" s="65">
        <f t="shared" si="35"/>
        <v>0</v>
      </c>
      <c r="N218" s="17" t="s">
        <v>16</v>
      </c>
      <c r="O218" s="18"/>
      <c r="P218" s="23">
        <f t="shared" si="36"/>
        <v>0</v>
      </c>
      <c r="Q218" s="92"/>
      <c r="R218" s="43">
        <f t="shared" si="37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+'18'!J219</f>
        <v>0</v>
      </c>
      <c r="F219" s="71"/>
      <c r="G219" s="46">
        <f t="shared" si="31"/>
        <v>0</v>
      </c>
      <c r="H219" s="78">
        <v>0</v>
      </c>
      <c r="I219" s="76">
        <v>0</v>
      </c>
      <c r="J219" s="46">
        <f t="shared" si="32"/>
        <v>0</v>
      </c>
      <c r="K219" s="72"/>
      <c r="L219" s="20">
        <v>800</v>
      </c>
      <c r="M219" s="65">
        <f t="shared" si="35"/>
        <v>0</v>
      </c>
      <c r="N219" s="17" t="s">
        <v>16</v>
      </c>
      <c r="O219" s="18"/>
      <c r="P219" s="23">
        <f t="shared" si="36"/>
        <v>0</v>
      </c>
      <c r="Q219" s="92"/>
      <c r="R219" s="43">
        <f t="shared" si="37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+'18'!J220</f>
        <v>0</v>
      </c>
      <c r="F220" s="71"/>
      <c r="G220" s="46">
        <f t="shared" si="31"/>
        <v>0</v>
      </c>
      <c r="H220" s="78">
        <v>0</v>
      </c>
      <c r="I220" s="76">
        <v>0</v>
      </c>
      <c r="J220" s="46">
        <f t="shared" si="32"/>
        <v>0</v>
      </c>
      <c r="K220" s="72"/>
      <c r="L220" s="20">
        <v>150</v>
      </c>
      <c r="M220" s="65">
        <f t="shared" si="35"/>
        <v>0</v>
      </c>
      <c r="N220" s="17" t="s">
        <v>16</v>
      </c>
      <c r="O220" s="18"/>
      <c r="P220" s="23">
        <f t="shared" si="36"/>
        <v>0</v>
      </c>
      <c r="Q220" s="92"/>
      <c r="R220" s="43">
        <f t="shared" si="37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+'18'!J221</f>
        <v>0</v>
      </c>
      <c r="F221" s="71"/>
      <c r="G221" s="46">
        <f t="shared" si="31"/>
        <v>0</v>
      </c>
      <c r="H221" s="78">
        <v>0</v>
      </c>
      <c r="I221" s="76">
        <v>0</v>
      </c>
      <c r="J221" s="46">
        <f t="shared" si="32"/>
        <v>0</v>
      </c>
      <c r="K221" s="72"/>
      <c r="L221" s="20">
        <v>200</v>
      </c>
      <c r="M221" s="65">
        <f t="shared" si="35"/>
        <v>0</v>
      </c>
      <c r="N221" s="17" t="s">
        <v>16</v>
      </c>
      <c r="O221" s="18"/>
      <c r="P221" s="23">
        <f t="shared" si="36"/>
        <v>0</v>
      </c>
      <c r="Q221" s="92"/>
      <c r="R221" s="43">
        <f t="shared" si="37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+'18'!J222</f>
        <v>0</v>
      </c>
      <c r="F222" s="71"/>
      <c r="G222" s="46">
        <f t="shared" si="31"/>
        <v>0</v>
      </c>
      <c r="H222" s="78">
        <v>0</v>
      </c>
      <c r="I222" s="76">
        <v>0</v>
      </c>
      <c r="J222" s="46">
        <f t="shared" si="32"/>
        <v>0</v>
      </c>
      <c r="K222" s="72"/>
      <c r="L222" s="20">
        <v>250</v>
      </c>
      <c r="M222" s="65">
        <f t="shared" si="35"/>
        <v>0</v>
      </c>
      <c r="N222" s="17" t="s">
        <v>16</v>
      </c>
      <c r="O222" s="18"/>
      <c r="P222" s="23">
        <f t="shared" si="36"/>
        <v>0</v>
      </c>
      <c r="Q222" s="92"/>
      <c r="R222" s="43">
        <f t="shared" si="37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+'18'!J223</f>
        <v>0</v>
      </c>
      <c r="F223" s="71"/>
      <c r="G223" s="46">
        <f t="shared" si="31"/>
        <v>0</v>
      </c>
      <c r="H223" s="78">
        <v>0</v>
      </c>
      <c r="I223" s="76">
        <v>0</v>
      </c>
      <c r="J223" s="46">
        <f t="shared" si="32"/>
        <v>0</v>
      </c>
      <c r="K223" s="72"/>
      <c r="L223" s="20">
        <v>50</v>
      </c>
      <c r="M223" s="65">
        <f t="shared" si="35"/>
        <v>0</v>
      </c>
      <c r="N223" s="17" t="s">
        <v>16</v>
      </c>
      <c r="O223" s="18"/>
      <c r="P223" s="23">
        <f t="shared" si="36"/>
        <v>0</v>
      </c>
      <c r="Q223" s="92"/>
      <c r="R223" s="43">
        <f t="shared" si="37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+'18'!J224</f>
        <v>0</v>
      </c>
      <c r="F224" s="71"/>
      <c r="G224" s="46">
        <f t="shared" si="31"/>
        <v>0</v>
      </c>
      <c r="H224" s="78">
        <v>0</v>
      </c>
      <c r="I224" s="76">
        <v>0</v>
      </c>
      <c r="J224" s="46">
        <f t="shared" si="32"/>
        <v>0</v>
      </c>
      <c r="K224" s="72"/>
      <c r="L224" s="20">
        <v>0</v>
      </c>
      <c r="M224" s="65">
        <f t="shared" si="35"/>
        <v>0</v>
      </c>
      <c r="N224" s="17" t="s">
        <v>16</v>
      </c>
      <c r="O224" s="18"/>
      <c r="P224" s="23">
        <f t="shared" si="36"/>
        <v>0</v>
      </c>
      <c r="Q224" s="92"/>
      <c r="R224" s="43">
        <f t="shared" si="37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+'18'!J225</f>
        <v>0</v>
      </c>
      <c r="F225" s="71"/>
      <c r="G225" s="46">
        <f t="shared" si="31"/>
        <v>0</v>
      </c>
      <c r="H225" s="78">
        <v>0</v>
      </c>
      <c r="I225" s="76">
        <v>0</v>
      </c>
      <c r="J225" s="46">
        <f t="shared" si="32"/>
        <v>0</v>
      </c>
      <c r="K225" s="72"/>
      <c r="L225" s="20">
        <v>45</v>
      </c>
      <c r="M225" s="65">
        <f t="shared" si="35"/>
        <v>0</v>
      </c>
      <c r="N225" s="17" t="s">
        <v>16</v>
      </c>
      <c r="O225" s="18"/>
      <c r="P225" s="23">
        <f t="shared" si="36"/>
        <v>0</v>
      </c>
      <c r="Q225" s="90"/>
      <c r="R225" s="43">
        <f t="shared" si="37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+'18'!J226</f>
        <v>0</v>
      </c>
      <c r="F226" s="71"/>
      <c r="G226" s="46">
        <f t="shared" si="31"/>
        <v>0</v>
      </c>
      <c r="H226" s="78">
        <v>0</v>
      </c>
      <c r="I226" s="76">
        <v>0</v>
      </c>
      <c r="J226" s="46">
        <f t="shared" si="32"/>
        <v>0</v>
      </c>
      <c r="K226" s="72"/>
      <c r="L226" s="20">
        <v>35</v>
      </c>
      <c r="M226" s="65">
        <f t="shared" si="35"/>
        <v>0</v>
      </c>
      <c r="N226" s="17" t="s">
        <v>16</v>
      </c>
      <c r="O226" s="18"/>
      <c r="P226" s="23">
        <f t="shared" si="36"/>
        <v>0</v>
      </c>
      <c r="Q226" s="90"/>
      <c r="R226" s="43">
        <f t="shared" si="37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+'18'!J227</f>
        <v>8</v>
      </c>
      <c r="F227" s="71"/>
      <c r="G227" s="46">
        <f t="shared" si="31"/>
        <v>8</v>
      </c>
      <c r="H227" s="78">
        <v>0</v>
      </c>
      <c r="I227" s="76">
        <v>0</v>
      </c>
      <c r="J227" s="46">
        <f t="shared" si="32"/>
        <v>8</v>
      </c>
      <c r="K227" s="72"/>
      <c r="L227" s="20">
        <v>25</v>
      </c>
      <c r="M227" s="65">
        <f t="shared" si="35"/>
        <v>0</v>
      </c>
      <c r="N227" s="17" t="s">
        <v>16</v>
      </c>
      <c r="O227" s="18"/>
      <c r="P227" s="23">
        <f t="shared" si="36"/>
        <v>0</v>
      </c>
      <c r="Q227" s="90"/>
      <c r="R227" s="43">
        <f t="shared" si="37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+'18'!J228</f>
        <v>0</v>
      </c>
      <c r="F228" s="71"/>
      <c r="G228" s="46">
        <f t="shared" si="31"/>
        <v>0</v>
      </c>
      <c r="H228" s="78">
        <v>0</v>
      </c>
      <c r="I228" s="76">
        <v>0</v>
      </c>
      <c r="J228" s="46">
        <f t="shared" si="32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+'18'!J229</f>
        <v>14</v>
      </c>
      <c r="F229" s="71"/>
      <c r="G229" s="46">
        <f t="shared" si="31"/>
        <v>14</v>
      </c>
      <c r="H229" s="78">
        <v>0</v>
      </c>
      <c r="I229" s="76">
        <v>0</v>
      </c>
      <c r="J229" s="46">
        <f t="shared" si="32"/>
        <v>14</v>
      </c>
      <c r="K229" s="72"/>
      <c r="L229" s="20">
        <v>60</v>
      </c>
      <c r="M229" s="65">
        <f t="shared" si="35"/>
        <v>0</v>
      </c>
      <c r="N229" s="17" t="s">
        <v>16</v>
      </c>
      <c r="O229" s="18"/>
      <c r="P229" s="23">
        <f t="shared" si="36"/>
        <v>0</v>
      </c>
      <c r="Q229" s="92"/>
      <c r="R229" s="43">
        <f t="shared" si="37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+'18'!J230</f>
        <v>0</v>
      </c>
      <c r="F230" s="71"/>
      <c r="G230" s="46">
        <f t="shared" si="31"/>
        <v>0</v>
      </c>
      <c r="H230" s="78">
        <v>0</v>
      </c>
      <c r="I230" s="76">
        <v>0</v>
      </c>
      <c r="J230" s="46">
        <f t="shared" si="32"/>
        <v>0</v>
      </c>
      <c r="K230" s="72"/>
      <c r="L230" s="20">
        <v>250</v>
      </c>
      <c r="M230" s="65">
        <f t="shared" si="35"/>
        <v>0</v>
      </c>
      <c r="N230" s="17" t="s">
        <v>16</v>
      </c>
      <c r="O230" s="18"/>
      <c r="P230" s="23">
        <f t="shared" si="36"/>
        <v>0</v>
      </c>
      <c r="Q230" s="92"/>
      <c r="R230" s="43">
        <f t="shared" si="37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+'18'!J231</f>
        <v>0</v>
      </c>
      <c r="F231" s="71"/>
      <c r="G231" s="46">
        <f t="shared" ref="G231:G258" si="41">E231+F231</f>
        <v>0</v>
      </c>
      <c r="H231" s="78">
        <v>0</v>
      </c>
      <c r="I231" s="76">
        <v>0</v>
      </c>
      <c r="J231" s="46">
        <f t="shared" ref="J231:J258" si="42">+G231-H231-K231-I231</f>
        <v>0</v>
      </c>
      <c r="K231" s="72"/>
      <c r="L231" s="20">
        <v>100</v>
      </c>
      <c r="M231" s="65">
        <f t="shared" si="35"/>
        <v>0</v>
      </c>
      <c r="N231" s="17" t="s">
        <v>16</v>
      </c>
      <c r="O231" s="18"/>
      <c r="P231" s="23">
        <f t="shared" si="36"/>
        <v>0</v>
      </c>
      <c r="Q231" s="92"/>
      <c r="R231" s="43">
        <f t="shared" si="37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+'18'!J232</f>
        <v>0</v>
      </c>
      <c r="F232" s="71"/>
      <c r="G232" s="46">
        <f t="shared" si="41"/>
        <v>0</v>
      </c>
      <c r="H232" s="78">
        <v>0</v>
      </c>
      <c r="I232" s="76">
        <v>0</v>
      </c>
      <c r="J232" s="46">
        <f t="shared" si="42"/>
        <v>0</v>
      </c>
      <c r="K232" s="72"/>
      <c r="L232" s="20">
        <v>350</v>
      </c>
      <c r="M232" s="65">
        <f t="shared" si="35"/>
        <v>0</v>
      </c>
      <c r="N232" s="17" t="s">
        <v>16</v>
      </c>
      <c r="O232" s="18"/>
      <c r="P232" s="23">
        <f t="shared" si="36"/>
        <v>0</v>
      </c>
      <c r="Q232" s="92"/>
      <c r="R232" s="43">
        <f t="shared" si="37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+'18'!J233</f>
        <v>0</v>
      </c>
      <c r="F233" s="71"/>
      <c r="G233" s="46">
        <f t="shared" si="41"/>
        <v>0</v>
      </c>
      <c r="H233" s="78">
        <v>0</v>
      </c>
      <c r="I233" s="76">
        <v>0</v>
      </c>
      <c r="J233" s="46">
        <f t="shared" si="42"/>
        <v>0</v>
      </c>
      <c r="K233" s="72"/>
      <c r="L233" s="20">
        <v>60</v>
      </c>
      <c r="M233" s="65">
        <f t="shared" si="35"/>
        <v>0</v>
      </c>
      <c r="N233" s="17" t="s">
        <v>16</v>
      </c>
      <c r="O233" s="18"/>
      <c r="P233" s="23">
        <f t="shared" si="36"/>
        <v>0</v>
      </c>
      <c r="Q233" s="92"/>
      <c r="R233" s="43">
        <f t="shared" si="37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+'18'!J234</f>
        <v>17</v>
      </c>
      <c r="F234" s="71"/>
      <c r="G234" s="46">
        <f t="shared" si="41"/>
        <v>17</v>
      </c>
      <c r="H234" s="78">
        <v>0</v>
      </c>
      <c r="I234" s="76">
        <v>0</v>
      </c>
      <c r="J234" s="46">
        <f t="shared" si="42"/>
        <v>17</v>
      </c>
      <c r="K234" s="72"/>
      <c r="L234" s="20">
        <v>50</v>
      </c>
      <c r="M234" s="65">
        <f t="shared" si="35"/>
        <v>0</v>
      </c>
      <c r="N234" s="17" t="s">
        <v>16</v>
      </c>
      <c r="O234" s="18"/>
      <c r="P234" s="23">
        <f t="shared" si="36"/>
        <v>0</v>
      </c>
      <c r="Q234" s="92"/>
      <c r="R234" s="43">
        <f t="shared" si="37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+'18'!J235</f>
        <v>0</v>
      </c>
      <c r="F235" s="71"/>
      <c r="G235" s="46">
        <f t="shared" ref="G235:G247" si="43">E235+F235</f>
        <v>0</v>
      </c>
      <c r="H235" s="78">
        <v>0</v>
      </c>
      <c r="I235" s="76">
        <v>0</v>
      </c>
      <c r="J235" s="46">
        <f t="shared" ref="J235:J247" si="44">+G235-H235-K235-I235</f>
        <v>0</v>
      </c>
      <c r="K235" s="72"/>
      <c r="L235" s="20">
        <v>100</v>
      </c>
      <c r="M235" s="65">
        <f t="shared" ref="M235:M247" si="45">+L235*K235</f>
        <v>0</v>
      </c>
      <c r="N235" s="17" t="s">
        <v>16</v>
      </c>
      <c r="O235" s="18"/>
      <c r="P235" s="23">
        <f t="shared" ref="P235:P247" si="46">SUM(M235-O235)</f>
        <v>0</v>
      </c>
      <c r="Q235" s="92"/>
      <c r="R235" s="43">
        <f t="shared" ref="R235:R247" si="47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+'18'!J236</f>
        <v>0</v>
      </c>
      <c r="F236" s="71"/>
      <c r="G236" s="46">
        <f t="shared" si="43"/>
        <v>0</v>
      </c>
      <c r="H236" s="78">
        <v>0</v>
      </c>
      <c r="I236" s="76">
        <v>0</v>
      </c>
      <c r="J236" s="46">
        <f t="shared" si="44"/>
        <v>0</v>
      </c>
      <c r="K236" s="72"/>
      <c r="L236" s="20">
        <v>120</v>
      </c>
      <c r="M236" s="65">
        <f t="shared" si="45"/>
        <v>0</v>
      </c>
      <c r="N236" s="17" t="s">
        <v>16</v>
      </c>
      <c r="O236" s="18"/>
      <c r="P236" s="23">
        <f t="shared" si="46"/>
        <v>0</v>
      </c>
      <c r="Q236" s="92"/>
      <c r="R236" s="43">
        <f t="shared" si="47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+'18'!J237</f>
        <v>0</v>
      </c>
      <c r="F237" s="71"/>
      <c r="G237" s="46">
        <f t="shared" si="43"/>
        <v>0</v>
      </c>
      <c r="H237" s="78">
        <v>0</v>
      </c>
      <c r="I237" s="76">
        <v>0</v>
      </c>
      <c r="J237" s="46">
        <f t="shared" si="44"/>
        <v>0</v>
      </c>
      <c r="K237" s="72"/>
      <c r="L237" s="20">
        <v>60</v>
      </c>
      <c r="M237" s="65">
        <f t="shared" si="45"/>
        <v>0</v>
      </c>
      <c r="N237" s="17" t="s">
        <v>16</v>
      </c>
      <c r="O237" s="18"/>
      <c r="P237" s="23">
        <f t="shared" si="46"/>
        <v>0</v>
      </c>
      <c r="Q237" s="92"/>
      <c r="R237" s="43">
        <f t="shared" si="47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+'18'!J238</f>
        <v>0</v>
      </c>
      <c r="F238" s="71"/>
      <c r="G238" s="46">
        <f t="shared" si="43"/>
        <v>0</v>
      </c>
      <c r="H238" s="78">
        <v>0</v>
      </c>
      <c r="I238" s="76">
        <v>0</v>
      </c>
      <c r="J238" s="46">
        <f t="shared" si="44"/>
        <v>0</v>
      </c>
      <c r="K238" s="72"/>
      <c r="L238" s="20">
        <v>150</v>
      </c>
      <c r="M238" s="65">
        <f t="shared" si="45"/>
        <v>0</v>
      </c>
      <c r="N238" s="17" t="s">
        <v>16</v>
      </c>
      <c r="O238" s="18"/>
      <c r="P238" s="23">
        <f t="shared" si="46"/>
        <v>0</v>
      </c>
      <c r="Q238" s="92"/>
      <c r="R238" s="43">
        <f t="shared" si="47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+'18'!J239</f>
        <v>0</v>
      </c>
      <c r="F239" s="71"/>
      <c r="G239" s="46">
        <f t="shared" si="43"/>
        <v>0</v>
      </c>
      <c r="H239" s="78">
        <v>0</v>
      </c>
      <c r="I239" s="76">
        <v>0</v>
      </c>
      <c r="J239" s="46">
        <f t="shared" si="44"/>
        <v>0</v>
      </c>
      <c r="K239" s="72"/>
      <c r="L239" s="20">
        <v>150</v>
      </c>
      <c r="M239" s="65">
        <f t="shared" si="45"/>
        <v>0</v>
      </c>
      <c r="N239" s="17" t="s">
        <v>16</v>
      </c>
      <c r="O239" s="18"/>
      <c r="P239" s="23">
        <f t="shared" si="46"/>
        <v>0</v>
      </c>
      <c r="Q239" s="92"/>
      <c r="R239" s="43">
        <f t="shared" si="47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+'18'!J240</f>
        <v>0</v>
      </c>
      <c r="F240" s="71"/>
      <c r="G240" s="46">
        <f t="shared" si="43"/>
        <v>0</v>
      </c>
      <c r="H240" s="78">
        <v>0</v>
      </c>
      <c r="I240" s="76">
        <v>0</v>
      </c>
      <c r="J240" s="46">
        <f t="shared" si="44"/>
        <v>0</v>
      </c>
      <c r="K240" s="72"/>
      <c r="L240" s="20">
        <v>200</v>
      </c>
      <c r="M240" s="65">
        <f t="shared" si="45"/>
        <v>0</v>
      </c>
      <c r="N240" s="17" t="s">
        <v>16</v>
      </c>
      <c r="O240" s="18"/>
      <c r="P240" s="23">
        <f t="shared" si="46"/>
        <v>0</v>
      </c>
      <c r="Q240" s="92"/>
      <c r="R240" s="43">
        <f t="shared" si="47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+'18'!J241</f>
        <v>0</v>
      </c>
      <c r="F241" s="71"/>
      <c r="G241" s="46">
        <f t="shared" si="43"/>
        <v>0</v>
      </c>
      <c r="H241" s="78">
        <v>0</v>
      </c>
      <c r="I241" s="76">
        <v>0</v>
      </c>
      <c r="J241" s="46">
        <f t="shared" si="44"/>
        <v>0</v>
      </c>
      <c r="K241" s="72"/>
      <c r="L241" s="20"/>
      <c r="M241" s="65">
        <f t="shared" si="45"/>
        <v>0</v>
      </c>
      <c r="N241" s="17" t="s">
        <v>16</v>
      </c>
      <c r="O241" s="18"/>
      <c r="P241" s="23">
        <f t="shared" si="46"/>
        <v>0</v>
      </c>
      <c r="Q241" s="92"/>
      <c r="R241" s="43">
        <f t="shared" si="47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+'18'!J242</f>
        <v>0</v>
      </c>
      <c r="F242" s="71"/>
      <c r="G242" s="46">
        <f t="shared" si="43"/>
        <v>0</v>
      </c>
      <c r="H242" s="78">
        <v>0</v>
      </c>
      <c r="I242" s="76">
        <v>0</v>
      </c>
      <c r="J242" s="46">
        <f t="shared" si="44"/>
        <v>0</v>
      </c>
      <c r="K242" s="72"/>
      <c r="L242" s="20">
        <v>35</v>
      </c>
      <c r="M242" s="65">
        <f t="shared" si="45"/>
        <v>0</v>
      </c>
      <c r="N242" s="17" t="s">
        <v>16</v>
      </c>
      <c r="O242" s="18"/>
      <c r="P242" s="23">
        <f t="shared" si="46"/>
        <v>0</v>
      </c>
      <c r="Q242" s="92"/>
      <c r="R242" s="43">
        <f t="shared" si="47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+'18'!J243</f>
        <v>42</v>
      </c>
      <c r="F243" s="71"/>
      <c r="G243" s="46">
        <f t="shared" ref="G243:G246" si="48">E243+F243</f>
        <v>42</v>
      </c>
      <c r="H243" s="78">
        <v>0</v>
      </c>
      <c r="I243" s="76">
        <v>0</v>
      </c>
      <c r="J243" s="46">
        <f t="shared" ref="J243:J246" si="49">+G243-H243-K243-I243</f>
        <v>42</v>
      </c>
      <c r="K243" s="72"/>
      <c r="L243" s="20">
        <v>35</v>
      </c>
      <c r="M243" s="65">
        <f t="shared" ref="M243:M246" si="50">+L243*K243</f>
        <v>0</v>
      </c>
      <c r="N243" s="17" t="s">
        <v>16</v>
      </c>
      <c r="O243" s="18"/>
      <c r="P243" s="23">
        <f t="shared" ref="P243:P246" si="51">SUM(M243-O243)</f>
        <v>0</v>
      </c>
      <c r="Q243" s="92"/>
      <c r="R243" s="43">
        <f t="shared" ref="R243:R246" si="52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+'18'!J244</f>
        <v>17</v>
      </c>
      <c r="F244" s="71"/>
      <c r="G244" s="46">
        <f t="shared" si="48"/>
        <v>17</v>
      </c>
      <c r="H244" s="78">
        <v>0</v>
      </c>
      <c r="I244" s="76">
        <v>0</v>
      </c>
      <c r="J244" s="46">
        <f t="shared" si="49"/>
        <v>17</v>
      </c>
      <c r="K244" s="72"/>
      <c r="L244" s="20">
        <v>45</v>
      </c>
      <c r="M244" s="65">
        <f t="shared" si="50"/>
        <v>0</v>
      </c>
      <c r="N244" s="17" t="s">
        <v>16</v>
      </c>
      <c r="O244" s="18"/>
      <c r="P244" s="23">
        <f t="shared" si="51"/>
        <v>0</v>
      </c>
      <c r="Q244" s="92"/>
      <c r="R244" s="43">
        <f t="shared" si="52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+'18'!J245</f>
        <v>0</v>
      </c>
      <c r="F245" s="71"/>
      <c r="G245" s="46">
        <f t="shared" si="48"/>
        <v>0</v>
      </c>
      <c r="H245" s="78">
        <v>0</v>
      </c>
      <c r="I245" s="76">
        <v>0</v>
      </c>
      <c r="J245" s="46">
        <f t="shared" si="49"/>
        <v>0</v>
      </c>
      <c r="K245" s="72"/>
      <c r="L245" s="20">
        <v>45</v>
      </c>
      <c r="M245" s="65">
        <f t="shared" si="50"/>
        <v>0</v>
      </c>
      <c r="N245" s="17" t="s">
        <v>16</v>
      </c>
      <c r="O245" s="18"/>
      <c r="P245" s="23">
        <f t="shared" si="51"/>
        <v>0</v>
      </c>
      <c r="Q245" s="92"/>
      <c r="R245" s="43">
        <f t="shared" si="52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+'18'!J246</f>
        <v>0</v>
      </c>
      <c r="F246" s="71"/>
      <c r="G246" s="46">
        <f t="shared" si="48"/>
        <v>0</v>
      </c>
      <c r="H246" s="78">
        <v>0</v>
      </c>
      <c r="I246" s="76">
        <v>0</v>
      </c>
      <c r="J246" s="46">
        <f t="shared" si="49"/>
        <v>0</v>
      </c>
      <c r="K246" s="72"/>
      <c r="L246" s="20"/>
      <c r="M246" s="65">
        <f t="shared" si="50"/>
        <v>0</v>
      </c>
      <c r="N246" s="17" t="s">
        <v>16</v>
      </c>
      <c r="O246" s="18"/>
      <c r="P246" s="23">
        <f t="shared" si="51"/>
        <v>0</v>
      </c>
      <c r="Q246" s="92"/>
      <c r="R246" s="43">
        <f t="shared" si="52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+'18'!J247</f>
        <v>0</v>
      </c>
      <c r="F247" s="71"/>
      <c r="G247" s="46">
        <f t="shared" si="43"/>
        <v>0</v>
      </c>
      <c r="H247" s="78">
        <v>0</v>
      </c>
      <c r="I247" s="76">
        <v>0</v>
      </c>
      <c r="J247" s="46">
        <f t="shared" si="44"/>
        <v>0</v>
      </c>
      <c r="K247" s="72"/>
      <c r="L247" s="20"/>
      <c r="M247" s="65">
        <f t="shared" si="45"/>
        <v>0</v>
      </c>
      <c r="N247" s="17" t="s">
        <v>16</v>
      </c>
      <c r="O247" s="18"/>
      <c r="P247" s="23">
        <f t="shared" si="46"/>
        <v>0</v>
      </c>
      <c r="Q247" s="92"/>
      <c r="R247" s="43">
        <f t="shared" si="47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+'18'!J248</f>
        <v>0</v>
      </c>
      <c r="F248" s="71"/>
      <c r="G248" s="46">
        <f t="shared" si="41"/>
        <v>0</v>
      </c>
      <c r="H248" s="78">
        <v>0</v>
      </c>
      <c r="I248" s="76">
        <v>0</v>
      </c>
      <c r="J248" s="46">
        <f t="shared" si="42"/>
        <v>0</v>
      </c>
      <c r="K248" s="72"/>
      <c r="L248" s="20"/>
      <c r="M248" s="65">
        <f t="shared" si="35"/>
        <v>0</v>
      </c>
      <c r="N248" s="17" t="s">
        <v>16</v>
      </c>
      <c r="O248" s="18"/>
      <c r="P248" s="23">
        <f t="shared" si="36"/>
        <v>0</v>
      </c>
      <c r="Q248" s="92"/>
      <c r="R248" s="43">
        <f t="shared" si="37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+'18'!J249</f>
        <v>0</v>
      </c>
      <c r="F249" s="71"/>
      <c r="G249" s="46">
        <f t="shared" si="41"/>
        <v>0</v>
      </c>
      <c r="H249" s="78">
        <v>0</v>
      </c>
      <c r="I249" s="76">
        <v>0</v>
      </c>
      <c r="J249" s="46">
        <f t="shared" si="42"/>
        <v>0</v>
      </c>
      <c r="K249" s="72"/>
      <c r="L249" s="20"/>
      <c r="M249" s="65">
        <f t="shared" si="35"/>
        <v>0</v>
      </c>
      <c r="N249" s="17" t="s">
        <v>16</v>
      </c>
      <c r="O249" s="18"/>
      <c r="P249" s="23">
        <f t="shared" si="36"/>
        <v>0</v>
      </c>
      <c r="Q249" s="92"/>
      <c r="R249" s="43">
        <f t="shared" si="37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+'18'!J250</f>
        <v>0</v>
      </c>
      <c r="F250" s="71"/>
      <c r="G250" s="46">
        <f t="shared" si="41"/>
        <v>0</v>
      </c>
      <c r="H250" s="78">
        <v>0</v>
      </c>
      <c r="I250" s="76">
        <v>0</v>
      </c>
      <c r="J250" s="46">
        <f t="shared" si="42"/>
        <v>0</v>
      </c>
      <c r="K250" s="72"/>
      <c r="L250" s="20"/>
      <c r="M250" s="65">
        <f t="shared" si="35"/>
        <v>0</v>
      </c>
      <c r="N250" s="17" t="s">
        <v>16</v>
      </c>
      <c r="O250" s="18"/>
      <c r="P250" s="23">
        <f t="shared" si="36"/>
        <v>0</v>
      </c>
      <c r="Q250" s="92"/>
      <c r="R250" s="43">
        <f t="shared" si="37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+'18'!J251</f>
        <v>0</v>
      </c>
      <c r="F251" s="71"/>
      <c r="G251" s="46">
        <f t="shared" si="41"/>
        <v>0</v>
      </c>
      <c r="H251" s="78">
        <v>0</v>
      </c>
      <c r="I251" s="76">
        <v>0</v>
      </c>
      <c r="J251" s="46">
        <f t="shared" si="42"/>
        <v>0</v>
      </c>
      <c r="K251" s="72"/>
      <c r="L251" s="20"/>
      <c r="M251" s="65">
        <f t="shared" si="35"/>
        <v>0</v>
      </c>
      <c r="N251" s="17" t="s">
        <v>16</v>
      </c>
      <c r="O251" s="18"/>
      <c r="P251" s="23">
        <f t="shared" si="36"/>
        <v>0</v>
      </c>
      <c r="Q251" s="92"/>
      <c r="R251" s="43">
        <f t="shared" si="37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+'18'!J252</f>
        <v>0</v>
      </c>
      <c r="F252" s="71"/>
      <c r="G252" s="46">
        <f t="shared" si="41"/>
        <v>0</v>
      </c>
      <c r="H252" s="78">
        <v>0</v>
      </c>
      <c r="I252" s="76">
        <v>0</v>
      </c>
      <c r="J252" s="46">
        <f t="shared" si="42"/>
        <v>0</v>
      </c>
      <c r="K252" s="72"/>
      <c r="L252" s="20"/>
      <c r="M252" s="65">
        <f t="shared" si="35"/>
        <v>0</v>
      </c>
      <c r="N252" s="17" t="s">
        <v>16</v>
      </c>
      <c r="O252" s="18"/>
      <c r="P252" s="23">
        <f t="shared" si="36"/>
        <v>0</v>
      </c>
      <c r="Q252" s="92"/>
      <c r="R252" s="43">
        <f t="shared" si="37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+'18'!J253</f>
        <v>0</v>
      </c>
      <c r="F253" s="71"/>
      <c r="G253" s="46">
        <f t="shared" ref="G253" si="53">E253+F253</f>
        <v>0</v>
      </c>
      <c r="H253" s="78">
        <v>0</v>
      </c>
      <c r="I253" s="76">
        <v>0</v>
      </c>
      <c r="J253" s="46">
        <f t="shared" ref="J253" si="54">+G253-H253-K253-I253</f>
        <v>0</v>
      </c>
      <c r="K253" s="72"/>
      <c r="L253" s="20"/>
      <c r="M253" s="65">
        <f t="shared" ref="M253" si="55">+L253*K253</f>
        <v>0</v>
      </c>
      <c r="N253" s="17" t="s">
        <v>16</v>
      </c>
      <c r="O253" s="18"/>
      <c r="P253" s="23">
        <f t="shared" ref="P253" si="56">SUM(M253-O253)</f>
        <v>0</v>
      </c>
      <c r="Q253" s="92"/>
      <c r="R253" s="43">
        <f t="shared" ref="R253" si="57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+'18'!J254</f>
        <v>0</v>
      </c>
      <c r="F254" s="71"/>
      <c r="G254" s="46">
        <f t="shared" si="41"/>
        <v>0</v>
      </c>
      <c r="H254" s="78">
        <v>0</v>
      </c>
      <c r="I254" s="76">
        <v>0</v>
      </c>
      <c r="J254" s="46">
        <f t="shared" si="42"/>
        <v>0</v>
      </c>
      <c r="K254" s="72"/>
      <c r="L254" s="20"/>
      <c r="M254" s="65">
        <f t="shared" si="35"/>
        <v>0</v>
      </c>
      <c r="N254" s="17" t="s">
        <v>16</v>
      </c>
      <c r="O254" s="18"/>
      <c r="P254" s="23">
        <f t="shared" si="36"/>
        <v>0</v>
      </c>
      <c r="Q254" s="92"/>
      <c r="R254" s="43">
        <f t="shared" si="37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+'18'!J255</f>
        <v>0</v>
      </c>
      <c r="F255" s="71"/>
      <c r="G255" s="46">
        <f t="shared" si="41"/>
        <v>0</v>
      </c>
      <c r="H255" s="78">
        <v>0</v>
      </c>
      <c r="I255" s="76">
        <v>0</v>
      </c>
      <c r="J255" s="46">
        <f t="shared" si="42"/>
        <v>0</v>
      </c>
      <c r="K255" s="72"/>
      <c r="L255" s="20"/>
      <c r="M255" s="65">
        <f t="shared" si="35"/>
        <v>0</v>
      </c>
      <c r="N255" s="17" t="s">
        <v>16</v>
      </c>
      <c r="O255" s="18"/>
      <c r="P255" s="23">
        <f t="shared" si="36"/>
        <v>0</v>
      </c>
      <c r="Q255" s="92"/>
      <c r="R255" s="43">
        <f t="shared" si="37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+'18'!J256</f>
        <v>0</v>
      </c>
      <c r="F256" s="71"/>
      <c r="G256" s="46">
        <f t="shared" si="41"/>
        <v>0</v>
      </c>
      <c r="H256" s="78">
        <v>0</v>
      </c>
      <c r="I256" s="76">
        <v>0</v>
      </c>
      <c r="J256" s="46">
        <f t="shared" si="42"/>
        <v>0</v>
      </c>
      <c r="K256" s="72"/>
      <c r="L256" s="20"/>
      <c r="M256" s="65">
        <f t="shared" si="35"/>
        <v>0</v>
      </c>
      <c r="N256" s="17" t="s">
        <v>16</v>
      </c>
      <c r="O256" s="18"/>
      <c r="P256" s="23">
        <f t="shared" si="36"/>
        <v>0</v>
      </c>
      <c r="Q256" s="92"/>
      <c r="R256" s="43">
        <f t="shared" si="37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+'18'!J257</f>
        <v>0</v>
      </c>
      <c r="F257" s="71"/>
      <c r="G257" s="46">
        <f t="shared" ref="G257" si="58">E257+F257</f>
        <v>0</v>
      </c>
      <c r="H257" s="78">
        <v>0</v>
      </c>
      <c r="I257" s="76">
        <v>0</v>
      </c>
      <c r="J257" s="46">
        <f t="shared" ref="J257" si="59">+G257-H257-K257-I257</f>
        <v>0</v>
      </c>
      <c r="K257" s="72"/>
      <c r="L257" s="20"/>
      <c r="M257" s="65">
        <f t="shared" ref="M257" si="60">+L257*K257</f>
        <v>0</v>
      </c>
      <c r="N257" s="17" t="s">
        <v>16</v>
      </c>
      <c r="O257" s="18"/>
      <c r="P257" s="23">
        <f t="shared" ref="P257" si="61">SUM(M257-O257)</f>
        <v>0</v>
      </c>
      <c r="Q257" s="92"/>
      <c r="R257" s="43">
        <f t="shared" ref="R257" si="62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+'18'!J258</f>
        <v>0</v>
      </c>
      <c r="F258" s="71"/>
      <c r="G258" s="46">
        <f t="shared" si="41"/>
        <v>0</v>
      </c>
      <c r="H258" s="78">
        <v>0</v>
      </c>
      <c r="I258" s="76">
        <v>0</v>
      </c>
      <c r="J258" s="46">
        <f t="shared" si="42"/>
        <v>0</v>
      </c>
      <c r="K258" s="72"/>
      <c r="L258" s="20"/>
      <c r="M258" s="65">
        <f t="shared" si="35"/>
        <v>0</v>
      </c>
      <c r="N258" s="17" t="s">
        <v>16</v>
      </c>
      <c r="O258" s="18"/>
      <c r="P258" s="23">
        <f t="shared" si="36"/>
        <v>0</v>
      </c>
      <c r="Q258" s="92"/>
      <c r="R258" s="43">
        <f t="shared" si="37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+'18'!J259</f>
        <v>0</v>
      </c>
      <c r="F259" s="71"/>
      <c r="G259" s="46">
        <f t="shared" ref="G259" si="63">E259+F259</f>
        <v>0</v>
      </c>
      <c r="H259" s="78">
        <v>0</v>
      </c>
      <c r="I259" s="76">
        <v>0</v>
      </c>
      <c r="J259" s="46">
        <f t="shared" ref="J259" si="64">+G259-H259-K259-I259</f>
        <v>0</v>
      </c>
      <c r="K259" s="72"/>
      <c r="L259" s="20"/>
      <c r="M259" s="65">
        <f t="shared" ref="M259" si="65">+L259*K259</f>
        <v>0</v>
      </c>
      <c r="N259" s="17" t="s">
        <v>16</v>
      </c>
      <c r="O259" s="18"/>
      <c r="P259" s="23">
        <f t="shared" ref="P259" si="66">SUM(M259-O259)</f>
        <v>0</v>
      </c>
      <c r="Q259" s="92"/>
      <c r="R259" s="43">
        <f t="shared" ref="R259" si="67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1921.1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4750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1275</v>
      </c>
      <c r="O264" s="2">
        <v>300</v>
      </c>
      <c r="P264" s="2">
        <v>475</v>
      </c>
      <c r="Q264" s="88">
        <v>200</v>
      </c>
      <c r="R264" s="2">
        <v>50</v>
      </c>
      <c r="S264" s="2">
        <v>250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705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2770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2770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 filterMode="1"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L246" sqref="L24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0.125" style="88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89"/>
    </row>
    <row r="3" spans="1:18" s="5" customFormat="1" ht="26.45" customHeight="1" x14ac:dyDescent="0.55000000000000004">
      <c r="A3" s="175" t="s">
        <v>1</v>
      </c>
      <c r="B3" s="175" t="s">
        <v>1368</v>
      </c>
      <c r="C3" s="175" t="s">
        <v>2</v>
      </c>
      <c r="D3" s="175" t="s">
        <v>1369</v>
      </c>
      <c r="E3" s="177" t="s">
        <v>3</v>
      </c>
      <c r="F3" s="177" t="s">
        <v>4</v>
      </c>
      <c r="G3" s="177" t="s">
        <v>5</v>
      </c>
      <c r="H3" s="77" t="s">
        <v>6</v>
      </c>
      <c r="I3" s="130" t="s">
        <v>273</v>
      </c>
      <c r="J3" s="177" t="s">
        <v>7</v>
      </c>
      <c r="K3" s="178" t="s">
        <v>8</v>
      </c>
      <c r="L3" s="178"/>
      <c r="M3" s="178"/>
      <c r="N3" s="177" t="s">
        <v>9</v>
      </c>
      <c r="O3" s="179" t="s">
        <v>10</v>
      </c>
      <c r="Q3" s="180" t="s">
        <v>274</v>
      </c>
      <c r="R3" s="171" t="s">
        <v>275</v>
      </c>
    </row>
    <row r="4" spans="1:18" s="5" customFormat="1" ht="26.25" x14ac:dyDescent="0.55000000000000004">
      <c r="A4" s="176"/>
      <c r="B4" s="176"/>
      <c r="C4" s="176"/>
      <c r="D4" s="176"/>
      <c r="E4" s="177"/>
      <c r="F4" s="177"/>
      <c r="G4" s="177"/>
      <c r="H4" s="77" t="s">
        <v>11</v>
      </c>
      <c r="I4" s="131"/>
      <c r="J4" s="177"/>
      <c r="K4" s="69" t="s">
        <v>12</v>
      </c>
      <c r="L4" s="70" t="s">
        <v>13</v>
      </c>
      <c r="M4" s="69" t="s">
        <v>14</v>
      </c>
      <c r="N4" s="177"/>
      <c r="O4" s="179"/>
      <c r="Q4" s="181"/>
      <c r="R4" s="172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+'19'!J5</f>
        <v>49</v>
      </c>
      <c r="F5" s="71"/>
      <c r="G5" s="46">
        <f t="shared" ref="G5:G26" si="0">E5+F5</f>
        <v>49</v>
      </c>
      <c r="H5" s="78">
        <v>0</v>
      </c>
      <c r="I5" s="76">
        <v>0</v>
      </c>
      <c r="J5" s="46">
        <f t="shared" ref="J5:J26" si="1">+G5-H5-K5-I5</f>
        <v>49</v>
      </c>
      <c r="K5" s="72"/>
      <c r="L5" s="15">
        <v>50</v>
      </c>
      <c r="M5" s="65">
        <f>+L5*K5</f>
        <v>0</v>
      </c>
      <c r="N5" s="17" t="s">
        <v>16</v>
      </c>
      <c r="O5" s="18"/>
      <c r="P5" s="122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/>
      <c r="F6" s="71">
        <v>163</v>
      </c>
      <c r="G6" s="46">
        <f t="shared" si="0"/>
        <v>163</v>
      </c>
      <c r="H6" s="78">
        <v>0</v>
      </c>
      <c r="I6" s="76">
        <v>0</v>
      </c>
      <c r="J6" s="46">
        <f t="shared" si="1"/>
        <v>158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+'19'!J7</f>
        <v>10</v>
      </c>
      <c r="F7" s="71"/>
      <c r="G7" s="46">
        <f t="shared" si="0"/>
        <v>10</v>
      </c>
      <c r="H7" s="78">
        <v>0</v>
      </c>
      <c r="I7" s="76">
        <v>0</v>
      </c>
      <c r="J7" s="46">
        <f t="shared" si="1"/>
        <v>9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4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+'19'!J8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+'19'!J9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+'19'!J10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+'19'!J11</f>
        <v>19</v>
      </c>
      <c r="F11" s="71"/>
      <c r="G11" s="46">
        <f t="shared" si="0"/>
        <v>19</v>
      </c>
      <c r="H11" s="78">
        <v>0</v>
      </c>
      <c r="I11" s="76">
        <v>0</v>
      </c>
      <c r="J11" s="46">
        <f t="shared" si="1"/>
        <v>17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+'19'!J12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+'19'!J13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+'19'!J14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+'19'!J15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+'19'!J16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+'19'!J17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+'19'!J18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+'19'!J19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+'19'!J20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+'19'!J21</f>
        <v>0</v>
      </c>
      <c r="F21" s="71">
        <v>1</v>
      </c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+'19'!J22</f>
        <v>64</v>
      </c>
      <c r="F22" s="71"/>
      <c r="G22" s="46">
        <f t="shared" si="0"/>
        <v>64</v>
      </c>
      <c r="H22" s="78">
        <v>0</v>
      </c>
      <c r="I22" s="76">
        <v>0</v>
      </c>
      <c r="J22" s="46">
        <f t="shared" si="1"/>
        <v>61</v>
      </c>
      <c r="K22" s="72">
        <v>3</v>
      </c>
      <c r="L22" s="20">
        <v>100</v>
      </c>
      <c r="M22" s="65">
        <f t="shared" si="2"/>
        <v>300</v>
      </c>
      <c r="N22" s="17" t="s">
        <v>16</v>
      </c>
      <c r="O22" s="18"/>
      <c r="P22" s="104">
        <f t="shared" si="3"/>
        <v>300</v>
      </c>
      <c r="Q22" s="90">
        <v>26.6</v>
      </c>
      <c r="R22" s="43">
        <f t="shared" si="4"/>
        <v>79.800000000000011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+'19'!J23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+'19'!J24</f>
        <v>24</v>
      </c>
      <c r="F24" s="71"/>
      <c r="G24" s="46">
        <f t="shared" si="0"/>
        <v>24</v>
      </c>
      <c r="H24" s="78">
        <v>0</v>
      </c>
      <c r="I24" s="76">
        <v>0</v>
      </c>
      <c r="J24" s="46">
        <f t="shared" si="1"/>
        <v>22</v>
      </c>
      <c r="K24" s="72">
        <v>2</v>
      </c>
      <c r="L24" s="15">
        <v>100</v>
      </c>
      <c r="M24" s="65">
        <f t="shared" si="2"/>
        <v>200</v>
      </c>
      <c r="N24" s="17" t="s">
        <v>16</v>
      </c>
      <c r="O24" s="18"/>
      <c r="P24" s="104">
        <f t="shared" si="3"/>
        <v>200</v>
      </c>
      <c r="Q24" s="90">
        <v>40.51</v>
      </c>
      <c r="R24" s="43">
        <f t="shared" si="4"/>
        <v>81.02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+'19'!J25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+'19'!J26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+'19'!J27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+'19'!J28</f>
        <v>23</v>
      </c>
      <c r="F28" s="71"/>
      <c r="G28" s="46">
        <f t="shared" si="5"/>
        <v>23</v>
      </c>
      <c r="H28" s="78">
        <v>0</v>
      </c>
      <c r="I28" s="76">
        <v>0</v>
      </c>
      <c r="J28" s="46">
        <f t="shared" si="6"/>
        <v>23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+'19'!J29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+'19'!J30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+'19'!J31</f>
        <v>56</v>
      </c>
      <c r="F31" s="71"/>
      <c r="G31" s="46">
        <f t="shared" si="5"/>
        <v>56</v>
      </c>
      <c r="H31" s="78">
        <v>0</v>
      </c>
      <c r="I31" s="76">
        <v>0</v>
      </c>
      <c r="J31" s="46">
        <f t="shared" si="6"/>
        <v>55</v>
      </c>
      <c r="K31" s="72">
        <v>1</v>
      </c>
      <c r="L31" s="15">
        <v>100</v>
      </c>
      <c r="M31" s="65">
        <f t="shared" si="2"/>
        <v>100</v>
      </c>
      <c r="N31" s="17" t="s">
        <v>16</v>
      </c>
      <c r="O31" s="18"/>
      <c r="P31" s="104">
        <f t="shared" si="3"/>
        <v>100</v>
      </c>
      <c r="Q31" s="90">
        <v>38.46</v>
      </c>
      <c r="R31" s="43">
        <f t="shared" si="4"/>
        <v>38.46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+'19'!J32</f>
        <v>10</v>
      </c>
      <c r="F32" s="71"/>
      <c r="G32" s="46">
        <f t="shared" si="5"/>
        <v>10</v>
      </c>
      <c r="H32" s="78">
        <v>0</v>
      </c>
      <c r="I32" s="76">
        <v>0</v>
      </c>
      <c r="J32" s="46">
        <f t="shared" si="6"/>
        <v>10</v>
      </c>
      <c r="K32" s="72"/>
      <c r="L32" s="15">
        <v>130</v>
      </c>
      <c r="M32" s="65">
        <f t="shared" si="2"/>
        <v>0</v>
      </c>
      <c r="N32" s="17" t="s">
        <v>16</v>
      </c>
      <c r="O32" s="18"/>
      <c r="P32" s="23">
        <f t="shared" si="3"/>
        <v>0</v>
      </c>
      <c r="Q32" s="90">
        <v>46.37</v>
      </c>
      <c r="R32" s="43">
        <f t="shared" si="4"/>
        <v>0</v>
      </c>
    </row>
    <row r="33" spans="1:18" ht="27" customHeight="1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+'19'!J33</f>
        <v>7</v>
      </c>
      <c r="F33" s="71"/>
      <c r="G33" s="46">
        <f t="shared" si="5"/>
        <v>7</v>
      </c>
      <c r="H33" s="78">
        <v>0</v>
      </c>
      <c r="I33" s="76">
        <v>0</v>
      </c>
      <c r="J33" s="46">
        <f t="shared" si="6"/>
        <v>6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+'19'!J34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9.25" customHeight="1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+'19'!J35</f>
        <v>6</v>
      </c>
      <c r="F35" s="71"/>
      <c r="G35" s="46">
        <f t="shared" si="5"/>
        <v>6</v>
      </c>
      <c r="H35" s="78">
        <v>0</v>
      </c>
      <c r="I35" s="76">
        <v>0</v>
      </c>
      <c r="J35" s="46">
        <f t="shared" si="6"/>
        <v>5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+'19'!J36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+'19'!J37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+'19'!J38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90"/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+'19'!J39</f>
        <v>14</v>
      </c>
      <c r="F39" s="71"/>
      <c r="G39" s="46">
        <f t="shared" si="5"/>
        <v>14</v>
      </c>
      <c r="H39" s="78">
        <v>0</v>
      </c>
      <c r="I39" s="76">
        <v>0</v>
      </c>
      <c r="J39" s="46">
        <f t="shared" si="6"/>
        <v>14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+'19'!J40</f>
        <v>19</v>
      </c>
      <c r="F40" s="71"/>
      <c r="G40" s="46">
        <f t="shared" si="5"/>
        <v>19</v>
      </c>
      <c r="H40" s="78">
        <v>0</v>
      </c>
      <c r="I40" s="76">
        <v>0</v>
      </c>
      <c r="J40" s="46">
        <f t="shared" si="6"/>
        <v>19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+'19'!J41</f>
        <v>9</v>
      </c>
      <c r="F41" s="71"/>
      <c r="G41" s="46">
        <f t="shared" si="5"/>
        <v>9</v>
      </c>
      <c r="H41" s="78">
        <v>0</v>
      </c>
      <c r="I41" s="76">
        <v>0</v>
      </c>
      <c r="J41" s="46">
        <f t="shared" si="6"/>
        <v>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+'19'!J42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+'19'!J43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/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+'19'!J44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/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+'19'!J45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+'19'!J46</f>
        <v>10</v>
      </c>
      <c r="F46" s="71"/>
      <c r="G46" s="46">
        <f t="shared" si="5"/>
        <v>10</v>
      </c>
      <c r="H46" s="78">
        <v>0</v>
      </c>
      <c r="I46" s="76">
        <v>0</v>
      </c>
      <c r="J46" s="46">
        <f t="shared" si="6"/>
        <v>9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/>
      <c r="P46" s="104">
        <f t="shared" si="3"/>
        <v>50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+'19'!J47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+'19'!J48</f>
        <v>6</v>
      </c>
      <c r="F48" s="71"/>
      <c r="G48" s="46">
        <f t="shared" si="5"/>
        <v>6</v>
      </c>
      <c r="H48" s="78">
        <v>0</v>
      </c>
      <c r="I48" s="76">
        <v>0</v>
      </c>
      <c r="J48" s="46">
        <f t="shared" si="6"/>
        <v>6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+'19'!J49</f>
        <v>3</v>
      </c>
      <c r="F49" s="71"/>
      <c r="G49" s="46">
        <f t="shared" si="5"/>
        <v>3</v>
      </c>
      <c r="H49" s="78">
        <v>0</v>
      </c>
      <c r="I49" s="76">
        <v>0</v>
      </c>
      <c r="J49" s="46">
        <f t="shared" si="6"/>
        <v>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+'19'!J50</f>
        <v>6</v>
      </c>
      <c r="F50" s="71"/>
      <c r="G50" s="46">
        <f t="shared" si="5"/>
        <v>6</v>
      </c>
      <c r="H50" s="78">
        <v>0</v>
      </c>
      <c r="I50" s="76">
        <v>0</v>
      </c>
      <c r="J50" s="46">
        <f t="shared" si="6"/>
        <v>6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+'19'!J51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+'19'!J52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+'19'!J53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14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+'19'!J54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+'19'!J55</f>
        <v>11</v>
      </c>
      <c r="F55" s="71"/>
      <c r="G55" s="46">
        <f t="shared" si="5"/>
        <v>11</v>
      </c>
      <c r="H55" s="78">
        <v>0</v>
      </c>
      <c r="I55" s="76">
        <v>0</v>
      </c>
      <c r="J55" s="46">
        <f t="shared" si="6"/>
        <v>11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+'19'!J56</f>
        <v>4</v>
      </c>
      <c r="F56" s="71"/>
      <c r="G56" s="46">
        <f t="shared" si="5"/>
        <v>4</v>
      </c>
      <c r="H56" s="78">
        <v>0</v>
      </c>
      <c r="I56" s="76">
        <v>0</v>
      </c>
      <c r="J56" s="46">
        <f t="shared" si="6"/>
        <v>4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+'19'!J57</f>
        <v>15</v>
      </c>
      <c r="F57" s="71"/>
      <c r="G57" s="46">
        <f t="shared" si="5"/>
        <v>15</v>
      </c>
      <c r="H57" s="78">
        <v>0</v>
      </c>
      <c r="I57" s="76">
        <v>0</v>
      </c>
      <c r="J57" s="46">
        <f t="shared" si="6"/>
        <v>15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+'19'!J58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+'19'!J59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+'19'!J60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+'19'!J61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+'19'!J62</f>
        <v>19</v>
      </c>
      <c r="F62" s="71"/>
      <c r="G62" s="46">
        <f t="shared" si="5"/>
        <v>19</v>
      </c>
      <c r="H62" s="78">
        <v>0</v>
      </c>
      <c r="I62" s="76">
        <v>0</v>
      </c>
      <c r="J62" s="46">
        <f t="shared" si="6"/>
        <v>19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+'19'!J63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+'19'!J64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+'19'!J65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9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+'19'!J66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+'19'!J67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2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+'19'!J68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2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+'19'!J69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+'19'!J70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+'19'!J71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+'19'!J72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+'19'!J73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/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+'19'!J74</f>
        <v>1</v>
      </c>
      <c r="F74" s="71"/>
      <c r="G74" s="46">
        <f t="shared" si="5"/>
        <v>1</v>
      </c>
      <c r="H74" s="78">
        <v>0</v>
      </c>
      <c r="I74" s="76">
        <v>0</v>
      </c>
      <c r="J74" s="46">
        <f t="shared" si="6"/>
        <v>1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+'19'!J75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/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+'19'!J76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2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+'19'!J77</f>
        <v>9</v>
      </c>
      <c r="F77" s="71"/>
      <c r="G77" s="46">
        <f t="shared" si="5"/>
        <v>9</v>
      </c>
      <c r="H77" s="78">
        <v>0</v>
      </c>
      <c r="I77" s="76">
        <v>0</v>
      </c>
      <c r="J77" s="46">
        <f t="shared" si="6"/>
        <v>8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3"/>
        <v>50</v>
      </c>
      <c r="Q77" s="90">
        <v>17.329999999999998</v>
      </c>
      <c r="R77" s="43">
        <f t="shared" si="4"/>
        <v>17.329999999999998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+'19'!J78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+'19'!J79</f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4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/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+'19'!J80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+'19'!J81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+'19'!J82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2"/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+'19'!J83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+'19'!J84</f>
        <v>11</v>
      </c>
      <c r="F84" s="71"/>
      <c r="G84" s="46">
        <f t="shared" si="5"/>
        <v>11</v>
      </c>
      <c r="H84" s="78">
        <v>0</v>
      </c>
      <c r="I84" s="76">
        <v>0</v>
      </c>
      <c r="J84" s="46">
        <f t="shared" si="6"/>
        <v>11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+'19'!J85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+'19'!J86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90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+'19'!J87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+'19'!J88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+'19'!J89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90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+'19'!J90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90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+'19'!J91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/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+'19'!J92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/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+'19'!J93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/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+'19'!J94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+'19'!J95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+'19'!J96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+'19'!J97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/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+'19'!J98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+'19'!J99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si="8"/>
        <v>0</v>
      </c>
      <c r="Q99" s="90"/>
      <c r="R99" s="43">
        <f t="shared" ref="R99:R105" si="26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+'19'!J100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8"/>
        <v>0</v>
      </c>
      <c r="Q100" s="90"/>
      <c r="R100" s="43">
        <f t="shared" si="26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+'19'!J101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8"/>
        <v>0</v>
      </c>
      <c r="Q101" s="90"/>
      <c r="R101" s="43">
        <f t="shared" si="26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+'19'!J102</f>
        <v>11</v>
      </c>
      <c r="F102" s="71"/>
      <c r="G102" s="46">
        <f t="shared" ref="G102" si="27">E102+F102</f>
        <v>11</v>
      </c>
      <c r="H102" s="78">
        <v>0</v>
      </c>
      <c r="I102" s="76">
        <v>0</v>
      </c>
      <c r="J102" s="46">
        <f t="shared" ref="J102" si="28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8"/>
        <v>0</v>
      </c>
      <c r="Q102" s="90"/>
      <c r="R102" s="43">
        <f t="shared" si="26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+'19'!J103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8"/>
        <v>0</v>
      </c>
      <c r="Q103" s="92"/>
      <c r="R103" s="43">
        <f t="shared" si="26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+'19'!J104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8"/>
        <v>0</v>
      </c>
      <c r="Q104" s="92"/>
      <c r="R104" s="43">
        <f t="shared" si="26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+'19'!J105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8"/>
        <v>0</v>
      </c>
      <c r="Q105" s="92"/>
      <c r="R105" s="43">
        <f t="shared" si="26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+'19'!J106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+'19'!J107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+'19'!J108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+'19'!J109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+'19'!J110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+'19'!J111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+'19'!J112</f>
        <v>15</v>
      </c>
      <c r="F112" s="71"/>
      <c r="G112" s="46">
        <f t="shared" si="23"/>
        <v>15</v>
      </c>
      <c r="H112" s="78">
        <v>0</v>
      </c>
      <c r="I112" s="76">
        <v>0</v>
      </c>
      <c r="J112" s="46">
        <f t="shared" si="24"/>
        <v>15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/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+'19'!J113</f>
        <v>6</v>
      </c>
      <c r="F113" s="71"/>
      <c r="G113" s="46">
        <f t="shared" si="23"/>
        <v>6</v>
      </c>
      <c r="H113" s="78">
        <v>0</v>
      </c>
      <c r="I113" s="76">
        <v>0</v>
      </c>
      <c r="J113" s="46">
        <f t="shared" si="24"/>
        <v>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/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+'19'!J114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+'19'!J115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19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/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+'19'!J116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+'19'!J117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+'19'!J118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+'19'!J119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+'19'!J120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+'19'!J121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+'19'!J122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2"/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+'19'!J123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2"/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+'19'!J124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90"/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+'19'!J125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+'19'!J126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+'19'!J127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/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+'19'!J128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/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+'19'!J129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/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+'19'!J130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+'19'!J131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+'19'!J132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/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+'19'!J133</f>
        <v>14</v>
      </c>
      <c r="F133" s="71"/>
      <c r="G133" s="46">
        <f t="shared" si="23"/>
        <v>14</v>
      </c>
      <c r="H133" s="78">
        <v>0</v>
      </c>
      <c r="I133" s="76">
        <v>0</v>
      </c>
      <c r="J133" s="46">
        <f t="shared" si="24"/>
        <v>13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21.75</v>
      </c>
      <c r="R133" s="43">
        <f t="shared" si="9"/>
        <v>21.75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+'19'!J134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90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+'19'!J135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90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+'19'!J136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90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+'19'!J137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90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+'19'!J138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+'19'!J139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/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+'19'!J140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/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+'19'!J141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/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+'19'!J142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+'19'!J143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+'19'!J144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+'19'!J145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+'19'!J146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+'19'!J147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/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+'19'!J148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+'19'!J149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+'19'!J150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+'19'!J151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/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+'19'!J152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+'19'!J153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+'19'!J154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+'19'!J155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+'19'!J156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+'19'!J157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+'19'!J158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/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+'19'!J159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+'19'!J160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+'19'!J161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+'19'!J162</f>
        <v>0</v>
      </c>
      <c r="F162" s="71"/>
      <c r="G162" s="46">
        <f t="shared" ref="G162:G230" si="29">E162+F162</f>
        <v>0</v>
      </c>
      <c r="H162" s="78">
        <v>0</v>
      </c>
      <c r="I162" s="76">
        <v>0</v>
      </c>
      <c r="J162" s="46">
        <f t="shared" ref="J162:J230" si="30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+'19'!J163</f>
        <v>0</v>
      </c>
      <c r="F163" s="71"/>
      <c r="G163" s="46">
        <f t="shared" si="29"/>
        <v>0</v>
      </c>
      <c r="H163" s="78">
        <v>0</v>
      </c>
      <c r="I163" s="76">
        <v>0</v>
      </c>
      <c r="J163" s="46">
        <f t="shared" si="30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+'19'!J164</f>
        <v>0</v>
      </c>
      <c r="F164" s="71"/>
      <c r="G164" s="46">
        <f t="shared" si="29"/>
        <v>0</v>
      </c>
      <c r="H164" s="78">
        <v>0</v>
      </c>
      <c r="I164" s="76">
        <v>0</v>
      </c>
      <c r="J164" s="46">
        <f t="shared" si="30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+'19'!J165</f>
        <v>0</v>
      </c>
      <c r="F165" s="71"/>
      <c r="G165" s="46">
        <f t="shared" si="29"/>
        <v>0</v>
      </c>
      <c r="H165" s="78">
        <v>0</v>
      </c>
      <c r="I165" s="76">
        <v>0</v>
      </c>
      <c r="J165" s="46">
        <f t="shared" si="30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+'19'!J166</f>
        <v>17</v>
      </c>
      <c r="F166" s="71"/>
      <c r="G166" s="46">
        <f t="shared" si="29"/>
        <v>17</v>
      </c>
      <c r="H166" s="78">
        <v>0</v>
      </c>
      <c r="I166" s="76">
        <v>0</v>
      </c>
      <c r="J166" s="46">
        <f t="shared" si="30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+'19'!J167</f>
        <v>8</v>
      </c>
      <c r="F167" s="71"/>
      <c r="G167" s="46">
        <f t="shared" si="29"/>
        <v>8</v>
      </c>
      <c r="H167" s="78">
        <v>0</v>
      </c>
      <c r="I167" s="76">
        <v>0</v>
      </c>
      <c r="J167" s="46">
        <f t="shared" si="30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+'19'!J168</f>
        <v>0</v>
      </c>
      <c r="F168" s="71"/>
      <c r="G168" s="46">
        <f t="shared" si="29"/>
        <v>0</v>
      </c>
      <c r="H168" s="78">
        <v>0</v>
      </c>
      <c r="I168" s="76">
        <v>0</v>
      </c>
      <c r="J168" s="46">
        <f t="shared" si="30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+'19'!J169</f>
        <v>31</v>
      </c>
      <c r="F169" s="71"/>
      <c r="G169" s="46">
        <f t="shared" si="29"/>
        <v>31</v>
      </c>
      <c r="H169" s="78">
        <v>0</v>
      </c>
      <c r="I169" s="76">
        <v>0</v>
      </c>
      <c r="J169" s="46">
        <f t="shared" si="30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+'19'!J170</f>
        <v>0</v>
      </c>
      <c r="F170" s="71"/>
      <c r="G170" s="46">
        <f t="shared" si="29"/>
        <v>0</v>
      </c>
      <c r="H170" s="78">
        <v>0</v>
      </c>
      <c r="I170" s="76">
        <v>0</v>
      </c>
      <c r="J170" s="46">
        <f t="shared" si="30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/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+'19'!J171</f>
        <v>5</v>
      </c>
      <c r="F171" s="71"/>
      <c r="G171" s="46">
        <f t="shared" si="29"/>
        <v>5</v>
      </c>
      <c r="H171" s="78">
        <v>0</v>
      </c>
      <c r="I171" s="76">
        <v>0</v>
      </c>
      <c r="J171" s="46">
        <f t="shared" si="30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+'19'!J172</f>
        <v>0</v>
      </c>
      <c r="F172" s="71"/>
      <c r="G172" s="46">
        <f t="shared" si="29"/>
        <v>0</v>
      </c>
      <c r="H172" s="78">
        <v>0</v>
      </c>
      <c r="I172" s="76">
        <v>0</v>
      </c>
      <c r="J172" s="46">
        <f t="shared" si="30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2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+'19'!J173</f>
        <v>6</v>
      </c>
      <c r="F173" s="71"/>
      <c r="G173" s="46">
        <f>E173+F173</f>
        <v>6</v>
      </c>
      <c r="H173" s="78">
        <v>0</v>
      </c>
      <c r="I173" s="76">
        <v>0</v>
      </c>
      <c r="J173" s="46">
        <f>+G173-H173-K173-I173</f>
        <v>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2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+'19'!J174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+'19'!J175</f>
        <v>16</v>
      </c>
      <c r="F175" s="71"/>
      <c r="G175" s="46">
        <f t="shared" si="29"/>
        <v>16</v>
      </c>
      <c r="H175" s="78">
        <v>0</v>
      </c>
      <c r="I175" s="76">
        <v>0</v>
      </c>
      <c r="J175" s="46">
        <f t="shared" si="30"/>
        <v>16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+'19'!J176</f>
        <v>0</v>
      </c>
      <c r="F176" s="71"/>
      <c r="G176" s="46">
        <f t="shared" si="29"/>
        <v>0</v>
      </c>
      <c r="H176" s="78">
        <v>0</v>
      </c>
      <c r="I176" s="76">
        <v>0</v>
      </c>
      <c r="J176" s="46">
        <f t="shared" si="30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90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+'19'!J177</f>
        <v>0</v>
      </c>
      <c r="F177" s="71"/>
      <c r="G177" s="46">
        <f t="shared" si="29"/>
        <v>0</v>
      </c>
      <c r="H177" s="78">
        <v>0</v>
      </c>
      <c r="I177" s="76">
        <v>0</v>
      </c>
      <c r="J177" s="46">
        <f t="shared" si="30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ref="P177:P258" si="34">SUM(M177-O177)</f>
        <v>0</v>
      </c>
      <c r="Q177" s="90"/>
      <c r="R177" s="43">
        <f t="shared" ref="R177:R258" si="35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+'19'!J178</f>
        <v>0</v>
      </c>
      <c r="F178" s="71"/>
      <c r="G178" s="46">
        <f t="shared" si="29"/>
        <v>0</v>
      </c>
      <c r="H178" s="78">
        <v>0</v>
      </c>
      <c r="I178" s="76">
        <v>0</v>
      </c>
      <c r="J178" s="46">
        <f t="shared" si="30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4"/>
        <v>0</v>
      </c>
      <c r="Q178" s="90"/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+'19'!J179</f>
        <v>0</v>
      </c>
      <c r="F179" s="71"/>
      <c r="G179" s="46">
        <f t="shared" si="29"/>
        <v>0</v>
      </c>
      <c r="H179" s="78">
        <v>0</v>
      </c>
      <c r="I179" s="76">
        <v>0</v>
      </c>
      <c r="J179" s="46">
        <f t="shared" si="30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4"/>
        <v>0</v>
      </c>
      <c r="Q179" s="90"/>
      <c r="R179" s="43">
        <f t="shared" si="35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+'19'!J180</f>
        <v>3</v>
      </c>
      <c r="F180" s="71"/>
      <c r="G180" s="46">
        <f t="shared" si="29"/>
        <v>3</v>
      </c>
      <c r="H180" s="78">
        <v>0</v>
      </c>
      <c r="I180" s="76">
        <v>0</v>
      </c>
      <c r="J180" s="46">
        <f t="shared" si="30"/>
        <v>3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4"/>
        <v>0</v>
      </c>
      <c r="Q180" s="90"/>
      <c r="R180" s="43">
        <f t="shared" si="35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+'19'!J181</f>
        <v>0</v>
      </c>
      <c r="F181" s="71"/>
      <c r="G181" s="46">
        <f t="shared" si="29"/>
        <v>0</v>
      </c>
      <c r="H181" s="78">
        <v>0</v>
      </c>
      <c r="I181" s="76">
        <v>0</v>
      </c>
      <c r="J181" s="46">
        <f t="shared" si="30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+'19'!J182</f>
        <v>0</v>
      </c>
      <c r="F182" s="71"/>
      <c r="G182" s="46">
        <f t="shared" si="29"/>
        <v>0</v>
      </c>
      <c r="H182" s="78">
        <v>0</v>
      </c>
      <c r="I182" s="76">
        <v>0</v>
      </c>
      <c r="J182" s="46">
        <f t="shared" si="30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4"/>
        <v>0</v>
      </c>
      <c r="Q182" s="90"/>
      <c r="R182" s="43">
        <f t="shared" si="35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+'19'!J183</f>
        <v>0</v>
      </c>
      <c r="F183" s="71"/>
      <c r="G183" s="46">
        <f t="shared" si="29"/>
        <v>0</v>
      </c>
      <c r="H183" s="78">
        <v>0</v>
      </c>
      <c r="I183" s="76">
        <v>0</v>
      </c>
      <c r="J183" s="46">
        <f t="shared" si="30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2"/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+'19'!J184</f>
        <v>0</v>
      </c>
      <c r="F184" s="71"/>
      <c r="G184" s="46">
        <f t="shared" si="29"/>
        <v>0</v>
      </c>
      <c r="H184" s="78">
        <v>0</v>
      </c>
      <c r="I184" s="76">
        <v>0</v>
      </c>
      <c r="J184" s="46">
        <f t="shared" si="30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4"/>
        <v>0</v>
      </c>
      <c r="Q184" s="90">
        <v>24.99</v>
      </c>
      <c r="R184" s="43">
        <f t="shared" si="35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+'19'!J185</f>
        <v>31</v>
      </c>
      <c r="F185" s="71"/>
      <c r="G185" s="46">
        <f t="shared" si="29"/>
        <v>31</v>
      </c>
      <c r="H185" s="78">
        <v>0</v>
      </c>
      <c r="I185" s="76">
        <v>0</v>
      </c>
      <c r="J185" s="46">
        <f t="shared" si="30"/>
        <v>31</v>
      </c>
      <c r="K185" s="72"/>
      <c r="L185" s="20">
        <v>80</v>
      </c>
      <c r="M185" s="65">
        <f t="shared" si="33"/>
        <v>0</v>
      </c>
      <c r="N185" s="17" t="s">
        <v>16</v>
      </c>
      <c r="O185" s="18"/>
      <c r="P185" s="23">
        <f t="shared" si="34"/>
        <v>0</v>
      </c>
      <c r="Q185" s="92"/>
      <c r="R185" s="43">
        <f t="shared" si="35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+'19'!J186</f>
        <v>0</v>
      </c>
      <c r="F186" s="71"/>
      <c r="G186" s="46">
        <f t="shared" si="29"/>
        <v>0</v>
      </c>
      <c r="H186" s="78">
        <v>0</v>
      </c>
      <c r="I186" s="76">
        <v>0</v>
      </c>
      <c r="J186" s="46">
        <f t="shared" si="30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4"/>
        <v>0</v>
      </c>
      <c r="Q186" s="92"/>
      <c r="R186" s="43">
        <f t="shared" ref="R186" si="36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+'19'!J187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2"/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+'19'!J188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2"/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+'19'!J189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122">
        <f>SUM(M189-O189)</f>
        <v>0</v>
      </c>
      <c r="Q189" s="92"/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+'19'!J190</f>
        <v>0</v>
      </c>
      <c r="F190" s="71"/>
      <c r="G190" s="46">
        <f t="shared" si="29"/>
        <v>0</v>
      </c>
      <c r="H190" s="78">
        <v>0</v>
      </c>
      <c r="I190" s="76">
        <v>0</v>
      </c>
      <c r="J190" s="46">
        <f t="shared" si="30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si="34"/>
        <v>0</v>
      </c>
      <c r="Q190" s="92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+'19'!J191</f>
        <v>0</v>
      </c>
      <c r="F191" s="71"/>
      <c r="G191" s="46">
        <f t="shared" si="29"/>
        <v>0</v>
      </c>
      <c r="H191" s="78">
        <v>0</v>
      </c>
      <c r="I191" s="76">
        <v>0</v>
      </c>
      <c r="J191" s="46">
        <f t="shared" si="30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4"/>
        <v>0</v>
      </c>
      <c r="Q191" s="90">
        <v>40.28</v>
      </c>
      <c r="R191" s="43">
        <f t="shared" si="35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+'19'!J192</f>
        <v>0</v>
      </c>
      <c r="F192" s="71"/>
      <c r="G192" s="46">
        <f t="shared" si="29"/>
        <v>0</v>
      </c>
      <c r="H192" s="78">
        <v>0</v>
      </c>
      <c r="I192" s="76">
        <v>0</v>
      </c>
      <c r="J192" s="46">
        <f t="shared" si="30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4"/>
        <v>0</v>
      </c>
      <c r="Q192" s="92"/>
      <c r="R192" s="43">
        <f t="shared" si="35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+'19'!J193</f>
        <v>9</v>
      </c>
      <c r="F193" s="71"/>
      <c r="G193" s="46">
        <f t="shared" si="29"/>
        <v>9</v>
      </c>
      <c r="H193" s="78">
        <v>0</v>
      </c>
      <c r="I193" s="76">
        <v>0</v>
      </c>
      <c r="J193" s="46">
        <f t="shared" si="30"/>
        <v>9</v>
      </c>
      <c r="K193" s="72"/>
      <c r="L193" s="20">
        <v>60</v>
      </c>
      <c r="M193" s="65">
        <f t="shared" si="33"/>
        <v>0</v>
      </c>
      <c r="N193" s="17" t="s">
        <v>16</v>
      </c>
      <c r="O193" s="18"/>
      <c r="P193" s="23">
        <f t="shared" si="34"/>
        <v>0</v>
      </c>
      <c r="Q193" s="90">
        <v>38</v>
      </c>
      <c r="R193" s="43">
        <f t="shared" si="35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+'19'!J194</f>
        <v>27</v>
      </c>
      <c r="F194" s="71"/>
      <c r="G194" s="46">
        <f t="shared" si="29"/>
        <v>27</v>
      </c>
      <c r="H194" s="78">
        <v>0</v>
      </c>
      <c r="I194" s="76">
        <v>0</v>
      </c>
      <c r="J194" s="46">
        <f t="shared" si="30"/>
        <v>26</v>
      </c>
      <c r="K194" s="72">
        <v>1</v>
      </c>
      <c r="L194" s="20">
        <v>120</v>
      </c>
      <c r="M194" s="65">
        <f t="shared" si="33"/>
        <v>120</v>
      </c>
      <c r="N194" s="17" t="s">
        <v>16</v>
      </c>
      <c r="O194" s="18"/>
      <c r="P194" s="104">
        <f t="shared" si="34"/>
        <v>120</v>
      </c>
      <c r="Q194" s="90">
        <v>73</v>
      </c>
      <c r="R194" s="43">
        <f t="shared" si="35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+'19'!J195</f>
        <v>1</v>
      </c>
      <c r="F195" s="71"/>
      <c r="G195" s="46">
        <f t="shared" si="29"/>
        <v>1</v>
      </c>
      <c r="H195" s="78">
        <v>0</v>
      </c>
      <c r="I195" s="76">
        <v>0</v>
      </c>
      <c r="J195" s="46">
        <f t="shared" si="30"/>
        <v>0</v>
      </c>
      <c r="K195" s="72">
        <v>1</v>
      </c>
      <c r="L195" s="20">
        <v>60</v>
      </c>
      <c r="M195" s="65">
        <f t="shared" si="33"/>
        <v>60</v>
      </c>
      <c r="N195" s="17" t="s">
        <v>16</v>
      </c>
      <c r="O195" s="18"/>
      <c r="P195" s="104">
        <f t="shared" si="34"/>
        <v>60</v>
      </c>
      <c r="Q195" s="90">
        <v>38</v>
      </c>
      <c r="R195" s="43">
        <f t="shared" si="35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+'19'!J196</f>
        <v>11</v>
      </c>
      <c r="F196" s="71"/>
      <c r="G196" s="46">
        <f t="shared" si="29"/>
        <v>11</v>
      </c>
      <c r="H196" s="78">
        <v>0</v>
      </c>
      <c r="I196" s="76">
        <v>0</v>
      </c>
      <c r="J196" s="46">
        <f t="shared" si="30"/>
        <v>9</v>
      </c>
      <c r="K196" s="72">
        <v>2</v>
      </c>
      <c r="L196" s="20">
        <v>120</v>
      </c>
      <c r="M196" s="65">
        <f t="shared" si="33"/>
        <v>240</v>
      </c>
      <c r="N196" s="17" t="s">
        <v>16</v>
      </c>
      <c r="O196" s="18"/>
      <c r="P196" s="104">
        <f t="shared" si="34"/>
        <v>240</v>
      </c>
      <c r="Q196" s="90">
        <v>73</v>
      </c>
      <c r="R196" s="43">
        <f t="shared" si="35"/>
        <v>146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+'19'!J197</f>
        <v>0</v>
      </c>
      <c r="F197" s="71"/>
      <c r="G197" s="46">
        <f t="shared" si="29"/>
        <v>0</v>
      </c>
      <c r="H197" s="78">
        <v>0</v>
      </c>
      <c r="I197" s="76">
        <v>0</v>
      </c>
      <c r="J197" s="46">
        <f t="shared" si="30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4"/>
        <v>0</v>
      </c>
      <c r="Q197" s="90">
        <v>23.74</v>
      </c>
      <c r="R197" s="43">
        <f t="shared" si="35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+'19'!J198</f>
        <v>26</v>
      </c>
      <c r="F198" s="71"/>
      <c r="G198" s="46">
        <f t="shared" si="29"/>
        <v>26</v>
      </c>
      <c r="H198" s="78">
        <v>0</v>
      </c>
      <c r="I198" s="76">
        <v>0</v>
      </c>
      <c r="J198" s="46">
        <f t="shared" si="30"/>
        <v>26</v>
      </c>
      <c r="K198" s="72"/>
      <c r="L198" s="20">
        <v>150</v>
      </c>
      <c r="M198" s="65">
        <f t="shared" si="33"/>
        <v>0</v>
      </c>
      <c r="N198" s="17" t="s">
        <v>16</v>
      </c>
      <c r="O198" s="18"/>
      <c r="P198" s="23">
        <f t="shared" si="34"/>
        <v>0</v>
      </c>
      <c r="Q198" s="90">
        <v>64.38</v>
      </c>
      <c r="R198" s="43">
        <f t="shared" si="35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+'19'!J199</f>
        <v>0</v>
      </c>
      <c r="F199" s="71"/>
      <c r="G199" s="46">
        <f t="shared" si="29"/>
        <v>0</v>
      </c>
      <c r="H199" s="78">
        <v>0</v>
      </c>
      <c r="I199" s="76">
        <v>0</v>
      </c>
      <c r="J199" s="46">
        <f t="shared" si="30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4"/>
        <v>0</v>
      </c>
      <c r="Q199" s="92"/>
      <c r="R199" s="43">
        <f t="shared" si="35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+'19'!J200</f>
        <v>0</v>
      </c>
      <c r="F200" s="71"/>
      <c r="G200" s="46">
        <f t="shared" si="29"/>
        <v>0</v>
      </c>
      <c r="H200" s="78">
        <v>0</v>
      </c>
      <c r="I200" s="76">
        <v>0</v>
      </c>
      <c r="J200" s="46">
        <f t="shared" si="30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4"/>
        <v>0</v>
      </c>
      <c r="Q200" s="92"/>
      <c r="R200" s="43">
        <f t="shared" si="35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+'19'!J201</f>
        <v>0</v>
      </c>
      <c r="F201" s="71"/>
      <c r="G201" s="46">
        <f t="shared" si="29"/>
        <v>0</v>
      </c>
      <c r="H201" s="78">
        <v>0</v>
      </c>
      <c r="I201" s="76">
        <v>0</v>
      </c>
      <c r="J201" s="46">
        <f t="shared" si="30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4"/>
        <v>0</v>
      </c>
      <c r="Q201" s="92"/>
      <c r="R201" s="43">
        <f t="shared" si="35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+'19'!J202</f>
        <v>0</v>
      </c>
      <c r="F202" s="71"/>
      <c r="G202" s="46">
        <f t="shared" si="29"/>
        <v>0</v>
      </c>
      <c r="H202" s="78">
        <v>0</v>
      </c>
      <c r="I202" s="76">
        <v>0</v>
      </c>
      <c r="J202" s="46">
        <f t="shared" si="30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4"/>
        <v>0</v>
      </c>
      <c r="Q202" s="92"/>
      <c r="R202" s="43">
        <f t="shared" si="35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+'19'!J203</f>
        <v>0</v>
      </c>
      <c r="F203" s="71"/>
      <c r="G203" s="46">
        <f t="shared" si="29"/>
        <v>0</v>
      </c>
      <c r="H203" s="78">
        <v>0</v>
      </c>
      <c r="I203" s="76">
        <v>0</v>
      </c>
      <c r="J203" s="46">
        <f t="shared" si="30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4"/>
        <v>0</v>
      </c>
      <c r="Q203" s="92"/>
      <c r="R203" s="43">
        <f t="shared" si="35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+'19'!J204</f>
        <v>0</v>
      </c>
      <c r="F204" s="71"/>
      <c r="G204" s="46">
        <f t="shared" si="29"/>
        <v>0</v>
      </c>
      <c r="H204" s="78">
        <v>0</v>
      </c>
      <c r="I204" s="76">
        <v>0</v>
      </c>
      <c r="J204" s="46">
        <f t="shared" si="30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4"/>
        <v>0</v>
      </c>
      <c r="Q204" s="92"/>
      <c r="R204" s="43">
        <f t="shared" si="35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+'19'!J205</f>
        <v>0</v>
      </c>
      <c r="F205" s="71"/>
      <c r="G205" s="46">
        <f t="shared" si="29"/>
        <v>0</v>
      </c>
      <c r="H205" s="78">
        <v>0</v>
      </c>
      <c r="I205" s="76">
        <v>0</v>
      </c>
      <c r="J205" s="46">
        <f t="shared" si="30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4"/>
        <v>0</v>
      </c>
      <c r="Q205" s="92"/>
      <c r="R205" s="43">
        <f t="shared" si="35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+'19'!J206</f>
        <v>0</v>
      </c>
      <c r="F206" s="71"/>
      <c r="G206" s="46">
        <f t="shared" si="29"/>
        <v>0</v>
      </c>
      <c r="H206" s="78">
        <v>0</v>
      </c>
      <c r="I206" s="76">
        <v>0</v>
      </c>
      <c r="J206" s="46">
        <f t="shared" si="30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4"/>
        <v>0</v>
      </c>
      <c r="Q206" s="92"/>
      <c r="R206" s="43">
        <f t="shared" si="35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+'19'!J207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2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+'19'!J208</f>
        <v>0</v>
      </c>
      <c r="F208" s="71"/>
      <c r="G208" s="46">
        <f t="shared" si="29"/>
        <v>0</v>
      </c>
      <c r="H208" s="78">
        <v>0</v>
      </c>
      <c r="I208" s="76">
        <v>0</v>
      </c>
      <c r="J208" s="46">
        <f t="shared" si="30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ref="P208:P218" si="39">SUM(M208-O208)</f>
        <v>0</v>
      </c>
      <c r="Q208" s="90">
        <v>33</v>
      </c>
      <c r="R208" s="43">
        <f t="shared" si="35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+'19'!J209</f>
        <v>0</v>
      </c>
      <c r="F209" s="71"/>
      <c r="G209" s="46">
        <f t="shared" si="29"/>
        <v>0</v>
      </c>
      <c r="H209" s="78">
        <v>0</v>
      </c>
      <c r="I209" s="76">
        <v>0</v>
      </c>
      <c r="J209" s="46">
        <f t="shared" si="30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9"/>
        <v>0</v>
      </c>
      <c r="Q209" s="90">
        <v>83</v>
      </c>
      <c r="R209" s="43">
        <f t="shared" si="35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+'19'!J210</f>
        <v>0</v>
      </c>
      <c r="F210" s="71"/>
      <c r="G210" s="46">
        <f t="shared" si="29"/>
        <v>0</v>
      </c>
      <c r="H210" s="78">
        <v>0</v>
      </c>
      <c r="I210" s="76">
        <v>0</v>
      </c>
      <c r="J210" s="46">
        <f t="shared" si="30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9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+'19'!J211</f>
        <v>0</v>
      </c>
      <c r="F211" s="71"/>
      <c r="G211" s="46">
        <f t="shared" si="29"/>
        <v>0</v>
      </c>
      <c r="H211" s="78">
        <v>0</v>
      </c>
      <c r="I211" s="76">
        <v>0</v>
      </c>
      <c r="J211" s="46">
        <f t="shared" si="30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9"/>
        <v>0</v>
      </c>
      <c r="Q211" s="90">
        <v>15</v>
      </c>
      <c r="R211" s="43">
        <f t="shared" si="35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+'19'!J212</f>
        <v>0</v>
      </c>
      <c r="F212" s="71"/>
      <c r="G212" s="46">
        <f t="shared" si="29"/>
        <v>0</v>
      </c>
      <c r="H212" s="78">
        <v>0</v>
      </c>
      <c r="I212" s="76">
        <v>0</v>
      </c>
      <c r="J212" s="46">
        <f t="shared" si="30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9"/>
        <v>0</v>
      </c>
      <c r="Q212" s="90">
        <v>15</v>
      </c>
      <c r="R212" s="43">
        <f t="shared" si="35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+'19'!J213</f>
        <v>0</v>
      </c>
      <c r="F213" s="71"/>
      <c r="G213" s="46">
        <f t="shared" si="29"/>
        <v>0</v>
      </c>
      <c r="H213" s="78">
        <v>0</v>
      </c>
      <c r="I213" s="76">
        <v>0</v>
      </c>
      <c r="J213" s="46">
        <f t="shared" si="30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9"/>
        <v>0</v>
      </c>
      <c r="Q213" s="90">
        <v>15</v>
      </c>
      <c r="R213" s="43">
        <f t="shared" si="35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+'19'!J214</f>
        <v>0</v>
      </c>
      <c r="F214" s="71"/>
      <c r="G214" s="46">
        <f t="shared" si="29"/>
        <v>0</v>
      </c>
      <c r="H214" s="78">
        <v>0</v>
      </c>
      <c r="I214" s="76">
        <v>0</v>
      </c>
      <c r="J214" s="46">
        <f t="shared" si="30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9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+'19'!J215</f>
        <v>0</v>
      </c>
      <c r="F215" s="71"/>
      <c r="G215" s="46">
        <f t="shared" si="29"/>
        <v>0</v>
      </c>
      <c r="H215" s="78">
        <v>0</v>
      </c>
      <c r="I215" s="76">
        <v>0</v>
      </c>
      <c r="J215" s="46">
        <f t="shared" si="30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9"/>
        <v>0</v>
      </c>
      <c r="Q215" s="92"/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+'19'!J216</f>
        <v>0</v>
      </c>
      <c r="F216" s="71"/>
      <c r="G216" s="46">
        <f t="shared" si="29"/>
        <v>0</v>
      </c>
      <c r="H216" s="78">
        <v>0</v>
      </c>
      <c r="I216" s="76">
        <v>0</v>
      </c>
      <c r="J216" s="46">
        <f t="shared" si="30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9"/>
        <v>0</v>
      </c>
      <c r="Q216" s="92"/>
      <c r="R216" s="43">
        <f t="shared" si="35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+'19'!J217</f>
        <v>25</v>
      </c>
      <c r="F217" s="71"/>
      <c r="G217" s="46">
        <f t="shared" si="29"/>
        <v>25</v>
      </c>
      <c r="H217" s="78">
        <v>0</v>
      </c>
      <c r="I217" s="76">
        <v>0</v>
      </c>
      <c r="J217" s="46">
        <f t="shared" si="30"/>
        <v>25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9"/>
        <v>0</v>
      </c>
      <c r="Q217" s="92"/>
      <c r="R217" s="43">
        <f t="shared" si="35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+'19'!J218</f>
        <v>0</v>
      </c>
      <c r="F218" s="71"/>
      <c r="G218" s="46">
        <f t="shared" si="29"/>
        <v>0</v>
      </c>
      <c r="H218" s="78">
        <v>0</v>
      </c>
      <c r="I218" s="76">
        <v>0</v>
      </c>
      <c r="J218" s="46">
        <f t="shared" si="30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9"/>
        <v>0</v>
      </c>
      <c r="Q218" s="92"/>
      <c r="R218" s="43">
        <f t="shared" si="35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+'19'!J219</f>
        <v>0</v>
      </c>
      <c r="F219" s="71"/>
      <c r="G219" s="46">
        <f t="shared" si="29"/>
        <v>0</v>
      </c>
      <c r="H219" s="78">
        <v>0</v>
      </c>
      <c r="I219" s="76">
        <v>0</v>
      </c>
      <c r="J219" s="46">
        <f t="shared" si="30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4"/>
        <v>0</v>
      </c>
      <c r="Q219" s="92"/>
      <c r="R219" s="43">
        <f t="shared" si="35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+'19'!J220</f>
        <v>0</v>
      </c>
      <c r="F220" s="71"/>
      <c r="G220" s="46">
        <f t="shared" si="29"/>
        <v>0</v>
      </c>
      <c r="H220" s="78">
        <v>0</v>
      </c>
      <c r="I220" s="76">
        <v>0</v>
      </c>
      <c r="J220" s="46">
        <f t="shared" si="30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4"/>
        <v>0</v>
      </c>
      <c r="Q220" s="92"/>
      <c r="R220" s="43">
        <f t="shared" si="35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+'19'!J221</f>
        <v>0</v>
      </c>
      <c r="F221" s="71"/>
      <c r="G221" s="46">
        <f t="shared" si="29"/>
        <v>0</v>
      </c>
      <c r="H221" s="78">
        <v>0</v>
      </c>
      <c r="I221" s="76">
        <v>0</v>
      </c>
      <c r="J221" s="46">
        <f t="shared" si="30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4"/>
        <v>0</v>
      </c>
      <c r="Q221" s="92"/>
      <c r="R221" s="43">
        <f t="shared" si="35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+'19'!J222</f>
        <v>0</v>
      </c>
      <c r="F222" s="71"/>
      <c r="G222" s="46">
        <f t="shared" si="29"/>
        <v>0</v>
      </c>
      <c r="H222" s="78">
        <v>0</v>
      </c>
      <c r="I222" s="76">
        <v>0</v>
      </c>
      <c r="J222" s="46">
        <f t="shared" si="30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4"/>
        <v>0</v>
      </c>
      <c r="Q222" s="92"/>
      <c r="R222" s="43">
        <f t="shared" si="35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+'19'!J223</f>
        <v>0</v>
      </c>
      <c r="F223" s="71"/>
      <c r="G223" s="46">
        <f t="shared" si="29"/>
        <v>0</v>
      </c>
      <c r="H223" s="78">
        <v>0</v>
      </c>
      <c r="I223" s="76">
        <v>0</v>
      </c>
      <c r="J223" s="46">
        <f t="shared" si="30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4"/>
        <v>0</v>
      </c>
      <c r="Q223" s="92"/>
      <c r="R223" s="43">
        <f t="shared" si="35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+'19'!J224</f>
        <v>0</v>
      </c>
      <c r="F224" s="71"/>
      <c r="G224" s="46">
        <f t="shared" si="29"/>
        <v>0</v>
      </c>
      <c r="H224" s="78">
        <v>0</v>
      </c>
      <c r="I224" s="76">
        <v>0</v>
      </c>
      <c r="J224" s="46">
        <f t="shared" si="30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4"/>
        <v>0</v>
      </c>
      <c r="Q224" s="92"/>
      <c r="R224" s="43">
        <f t="shared" si="35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+'19'!J225</f>
        <v>0</v>
      </c>
      <c r="F225" s="71"/>
      <c r="G225" s="46">
        <f t="shared" si="29"/>
        <v>0</v>
      </c>
      <c r="H225" s="78">
        <v>0</v>
      </c>
      <c r="I225" s="76">
        <v>0</v>
      </c>
      <c r="J225" s="46">
        <f t="shared" si="30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4"/>
        <v>0</v>
      </c>
      <c r="Q225" s="90"/>
      <c r="R225" s="43">
        <f t="shared" si="35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+'19'!J226</f>
        <v>0</v>
      </c>
      <c r="F226" s="71"/>
      <c r="G226" s="46">
        <f t="shared" si="29"/>
        <v>0</v>
      </c>
      <c r="H226" s="78">
        <v>0</v>
      </c>
      <c r="I226" s="76">
        <v>0</v>
      </c>
      <c r="J226" s="46">
        <f t="shared" si="30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4"/>
        <v>0</v>
      </c>
      <c r="Q226" s="90"/>
      <c r="R226" s="43">
        <f t="shared" si="35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+'19'!J227</f>
        <v>8</v>
      </c>
      <c r="F227" s="71"/>
      <c r="G227" s="46">
        <f t="shared" si="29"/>
        <v>8</v>
      </c>
      <c r="H227" s="78">
        <v>0</v>
      </c>
      <c r="I227" s="76">
        <v>0</v>
      </c>
      <c r="J227" s="46">
        <f t="shared" si="30"/>
        <v>8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4"/>
        <v>0</v>
      </c>
      <c r="Q227" s="90"/>
      <c r="R227" s="43">
        <f t="shared" si="35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+'19'!J228</f>
        <v>0</v>
      </c>
      <c r="F228" s="71"/>
      <c r="G228" s="46">
        <f t="shared" si="29"/>
        <v>0</v>
      </c>
      <c r="H228" s="78">
        <v>0</v>
      </c>
      <c r="I228" s="76">
        <v>0</v>
      </c>
      <c r="J228" s="46">
        <f t="shared" si="30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2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+'19'!J229</f>
        <v>14</v>
      </c>
      <c r="F229" s="71"/>
      <c r="G229" s="46">
        <f t="shared" si="29"/>
        <v>14</v>
      </c>
      <c r="H229" s="78">
        <v>0</v>
      </c>
      <c r="I229" s="76">
        <v>0</v>
      </c>
      <c r="J229" s="46">
        <f t="shared" si="30"/>
        <v>14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4"/>
        <v>0</v>
      </c>
      <c r="Q229" s="92"/>
      <c r="R229" s="43">
        <f t="shared" si="35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+'19'!J230</f>
        <v>0</v>
      </c>
      <c r="F230" s="71"/>
      <c r="G230" s="46">
        <f t="shared" si="29"/>
        <v>0</v>
      </c>
      <c r="H230" s="78">
        <v>0</v>
      </c>
      <c r="I230" s="76">
        <v>0</v>
      </c>
      <c r="J230" s="46">
        <f t="shared" si="30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4"/>
        <v>0</v>
      </c>
      <c r="Q230" s="92"/>
      <c r="R230" s="43">
        <f t="shared" si="35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+'19'!J231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4"/>
        <v>0</v>
      </c>
      <c r="Q231" s="92"/>
      <c r="R231" s="43">
        <f t="shared" si="35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+'19'!J232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4"/>
        <v>0</v>
      </c>
      <c r="Q232" s="92"/>
      <c r="R232" s="43">
        <f t="shared" si="35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+'19'!J233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4"/>
        <v>0</v>
      </c>
      <c r="Q233" s="92"/>
      <c r="R233" s="43">
        <f t="shared" si="35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+'19'!J234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4"/>
        <v>0</v>
      </c>
      <c r="Q234" s="92"/>
      <c r="R234" s="43">
        <f t="shared" si="35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+'19'!J235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2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+'19'!J236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2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+'19'!J237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2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+'19'!J238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2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+'19'!J239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2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+'19'!J240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2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+'19'!J241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2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+'19'!J242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2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+'19'!J243</f>
        <v>42</v>
      </c>
      <c r="F243" s="71"/>
      <c r="G243" s="46">
        <f t="shared" ref="G243:G246" si="47">E243+F243</f>
        <v>42</v>
      </c>
      <c r="H243" s="78">
        <v>0</v>
      </c>
      <c r="I243" s="76">
        <v>0</v>
      </c>
      <c r="J243" s="46">
        <f t="shared" ref="J243:J246" si="48">+G243-H243-K243-I243</f>
        <v>41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104">
        <f t="shared" ref="P243:P246" si="50">SUM(M243-O243)</f>
        <v>35</v>
      </c>
      <c r="Q243" s="92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+'19'!J244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2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+'19'!J245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2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+'19'!J246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2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+'19'!J247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2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+'19'!J248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3"/>
        <v>0</v>
      </c>
      <c r="N248" s="17" t="s">
        <v>16</v>
      </c>
      <c r="O248" s="18"/>
      <c r="P248" s="23">
        <f t="shared" si="34"/>
        <v>0</v>
      </c>
      <c r="Q248" s="92"/>
      <c r="R248" s="43">
        <f t="shared" si="35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+'19'!J249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3"/>
        <v>0</v>
      </c>
      <c r="N249" s="17" t="s">
        <v>16</v>
      </c>
      <c r="O249" s="18"/>
      <c r="P249" s="23">
        <f t="shared" si="34"/>
        <v>0</v>
      </c>
      <c r="Q249" s="92"/>
      <c r="R249" s="43">
        <f t="shared" si="35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+'19'!J250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4"/>
        <v>0</v>
      </c>
      <c r="Q250" s="92"/>
      <c r="R250" s="43">
        <f t="shared" si="35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+'19'!J251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4"/>
        <v>0</v>
      </c>
      <c r="Q251" s="92"/>
      <c r="R251" s="43">
        <f t="shared" si="35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+'19'!J252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4"/>
        <v>0</v>
      </c>
      <c r="Q252" s="92"/>
      <c r="R252" s="43">
        <f t="shared" si="35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+'19'!J253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2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+'19'!J254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4"/>
        <v>0</v>
      </c>
      <c r="Q254" s="92"/>
      <c r="R254" s="43">
        <f t="shared" si="35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+'19'!J255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4"/>
        <v>0</v>
      </c>
      <c r="Q255" s="92"/>
      <c r="R255" s="43">
        <f t="shared" si="35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+'19'!J256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4"/>
        <v>0</v>
      </c>
      <c r="Q256" s="92"/>
      <c r="R256" s="43">
        <f t="shared" si="35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>
        <f>+'19'!J257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2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>
        <f>+'19'!J258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4"/>
        <v>0</v>
      </c>
      <c r="Q258" s="92"/>
      <c r="R258" s="43">
        <f t="shared" si="35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>
        <f>+'19'!J259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2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Q260" s="91"/>
      <c r="R260" s="75">
        <f>SUM(R5:R259)</f>
        <v>850.55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73" t="s">
        <v>212</v>
      </c>
      <c r="L261" s="174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2115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</v>
      </c>
      <c r="O264" s="2">
        <v>130</v>
      </c>
      <c r="P264" s="2">
        <v>240</v>
      </c>
      <c r="Q264" s="88">
        <v>200</v>
      </c>
      <c r="R264" s="2">
        <v>150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200.00"/>
        <filter val="240"/>
        <filter val="240.00"/>
        <filter val="300.00"/>
        <filter val="35.00"/>
        <filter val="50.00"/>
        <filter val="500.00"/>
        <filter val="ส่วนลดสินค้า SALE"/>
      </filters>
    </filterColumn>
  </autoFilter>
  <mergeCells count="16">
    <mergeCell ref="Q3:Q4"/>
    <mergeCell ref="R3:R4"/>
    <mergeCell ref="K261:L261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CCFF"/>
  </sheetPr>
  <dimension ref="A1:U346"/>
  <sheetViews>
    <sheetView zoomScale="70" zoomScaleNormal="70" workbookViewId="0">
      <pane xSplit="10" ySplit="4" topLeftCell="K50" activePane="bottomRight" state="frozen"/>
      <selection activeCell="C244" activeCellId="1" sqref="C249 C244"/>
      <selection pane="topRight" activeCell="C244" activeCellId="1" sqref="C249 C244"/>
      <selection pane="bottomLeft" activeCell="C244" activeCellId="1" sqref="C249 C244"/>
      <selection pane="bottomRight" activeCell="E67" sqref="E6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+'20'!J5</f>
        <v>49</v>
      </c>
      <c r="F5" s="71">
        <v>20</v>
      </c>
      <c r="G5" s="46">
        <f t="shared" ref="G5:G26" si="0">E5+F5</f>
        <v>69</v>
      </c>
      <c r="H5" s="78">
        <v>0</v>
      </c>
      <c r="I5" s="76">
        <v>0</v>
      </c>
      <c r="J5" s="46">
        <f t="shared" ref="J5:J26" si="1">+G5-H5-K5-I5</f>
        <v>68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+'20'!J6</f>
        <v>158</v>
      </c>
      <c r="F6" s="71">
        <v>20</v>
      </c>
      <c r="G6" s="46">
        <f t="shared" si="0"/>
        <v>178</v>
      </c>
      <c r="H6" s="78">
        <v>0</v>
      </c>
      <c r="I6" s="76">
        <v>0</v>
      </c>
      <c r="J6" s="46">
        <f t="shared" si="1"/>
        <v>175</v>
      </c>
      <c r="K6" s="72">
        <v>3</v>
      </c>
      <c r="L6" s="15">
        <v>100</v>
      </c>
      <c r="M6" s="65">
        <f t="shared" ref="M6:M80" si="2">+L6*K6</f>
        <v>300</v>
      </c>
      <c r="N6" s="17" t="s">
        <v>16</v>
      </c>
      <c r="O6" s="18"/>
      <c r="P6" s="104">
        <f t="shared" ref="P6:P80" si="3">SUM(M6-O6)</f>
        <v>300</v>
      </c>
      <c r="Q6" s="90">
        <v>39.29</v>
      </c>
      <c r="R6" s="43">
        <f t="shared" ref="R6:R80" si="4">+K6*Q6</f>
        <v>117.87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+'20'!J7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16</v>
      </c>
      <c r="F11" s="71">
        <v>20</v>
      </c>
      <c r="G11" s="46">
        <f t="shared" si="0"/>
        <v>36</v>
      </c>
      <c r="H11" s="78">
        <v>0</v>
      </c>
      <c r="I11" s="76">
        <v>0</v>
      </c>
      <c r="J11" s="46">
        <f t="shared" si="1"/>
        <v>36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+'20'!J20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11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+'20'!J21</f>
        <v>1</v>
      </c>
      <c r="F21" s="71">
        <v>5</v>
      </c>
      <c r="G21" s="46">
        <f t="shared" si="0"/>
        <v>6</v>
      </c>
      <c r="H21" s="78">
        <v>0</v>
      </c>
      <c r="I21" s="76">
        <v>0</v>
      </c>
      <c r="J21" s="46">
        <f t="shared" si="1"/>
        <v>4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+'20'!J22</f>
        <v>61</v>
      </c>
      <c r="F22" s="71">
        <v>30</v>
      </c>
      <c r="G22" s="46">
        <f t="shared" si="0"/>
        <v>91</v>
      </c>
      <c r="H22" s="78">
        <v>0</v>
      </c>
      <c r="I22" s="76">
        <v>0</v>
      </c>
      <c r="J22" s="46">
        <f t="shared" si="1"/>
        <v>90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+'20'!J24</f>
        <v>22</v>
      </c>
      <c r="F24" s="71">
        <v>10</v>
      </c>
      <c r="G24" s="46">
        <f t="shared" si="0"/>
        <v>32</v>
      </c>
      <c r="H24" s="78">
        <v>0</v>
      </c>
      <c r="I24" s="76">
        <v>0</v>
      </c>
      <c r="J24" s="46">
        <f t="shared" si="1"/>
        <v>31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/>
      <c r="P24" s="104">
        <f t="shared" si="3"/>
        <v>100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+'20'!J28</f>
        <v>23</v>
      </c>
      <c r="F28" s="71">
        <v>10</v>
      </c>
      <c r="G28" s="46">
        <f t="shared" si="5"/>
        <v>33</v>
      </c>
      <c r="H28" s="78">
        <v>0</v>
      </c>
      <c r="I28" s="76">
        <v>0</v>
      </c>
      <c r="J28" s="46">
        <f t="shared" si="6"/>
        <v>31</v>
      </c>
      <c r="K28" s="72">
        <v>2</v>
      </c>
      <c r="L28" s="15">
        <v>100</v>
      </c>
      <c r="M28" s="65">
        <f t="shared" si="2"/>
        <v>200</v>
      </c>
      <c r="N28" s="17" t="s">
        <v>16</v>
      </c>
      <c r="O28" s="18"/>
      <c r="P28" s="104">
        <f t="shared" si="3"/>
        <v>200</v>
      </c>
      <c r="Q28" s="90">
        <v>31.97</v>
      </c>
      <c r="R28" s="43">
        <f t="shared" si="4"/>
        <v>63.94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+'20'!J31</f>
        <v>55</v>
      </c>
      <c r="F31" s="71">
        <v>30</v>
      </c>
      <c r="G31" s="46">
        <f t="shared" si="5"/>
        <v>85</v>
      </c>
      <c r="H31" s="78">
        <v>0</v>
      </c>
      <c r="I31" s="76">
        <v>0</v>
      </c>
      <c r="J31" s="46">
        <f t="shared" si="6"/>
        <v>81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/>
      <c r="P31" s="104">
        <f t="shared" si="3"/>
        <v>400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+'20'!J32</f>
        <v>10</v>
      </c>
      <c r="F32" s="71">
        <v>10</v>
      </c>
      <c r="G32" s="46">
        <f t="shared" si="5"/>
        <v>20</v>
      </c>
      <c r="H32" s="78">
        <v>2</v>
      </c>
      <c r="I32" s="76">
        <v>0</v>
      </c>
      <c r="J32" s="46">
        <f t="shared" si="6"/>
        <v>17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+'20'!J33</f>
        <v>6</v>
      </c>
      <c r="F33" s="71">
        <v>10</v>
      </c>
      <c r="G33" s="46">
        <f t="shared" si="5"/>
        <v>16</v>
      </c>
      <c r="H33" s="78">
        <v>3</v>
      </c>
      <c r="I33" s="76">
        <v>0</v>
      </c>
      <c r="J33" s="46">
        <f t="shared" si="6"/>
        <v>13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3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+'20'!J35</f>
        <v>5</v>
      </c>
      <c r="F35" s="71">
        <v>5</v>
      </c>
      <c r="G35" s="46">
        <f t="shared" si="5"/>
        <v>10</v>
      </c>
      <c r="H35" s="78">
        <v>2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+'20'!J39</f>
        <v>14</v>
      </c>
      <c r="F39" s="71">
        <v>15</v>
      </c>
      <c r="G39" s="46">
        <f t="shared" si="5"/>
        <v>29</v>
      </c>
      <c r="H39" s="78">
        <v>0</v>
      </c>
      <c r="I39" s="76">
        <v>0</v>
      </c>
      <c r="J39" s="46">
        <f t="shared" si="6"/>
        <v>28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+'20'!J40</f>
        <v>19</v>
      </c>
      <c r="F40" s="71">
        <v>10</v>
      </c>
      <c r="G40" s="46">
        <f t="shared" si="5"/>
        <v>29</v>
      </c>
      <c r="H40" s="78">
        <v>0</v>
      </c>
      <c r="I40" s="76">
        <v>0</v>
      </c>
      <c r="J40" s="46">
        <f t="shared" si="6"/>
        <v>29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+'20'!J41</f>
        <v>9</v>
      </c>
      <c r="F41" s="71">
        <v>10</v>
      </c>
      <c r="G41" s="46">
        <f t="shared" si="5"/>
        <v>19</v>
      </c>
      <c r="H41" s="78">
        <v>0</v>
      </c>
      <c r="I41" s="76">
        <v>0</v>
      </c>
      <c r="J41" s="46">
        <f t="shared" si="6"/>
        <v>19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+'20'!J46</f>
        <v>9</v>
      </c>
      <c r="F46" s="71">
        <v>5</v>
      </c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+'20'!J47</f>
        <v>9</v>
      </c>
      <c r="F47" s="71">
        <v>2</v>
      </c>
      <c r="G47" s="46">
        <f t="shared" si="5"/>
        <v>11</v>
      </c>
      <c r="H47" s="78">
        <v>2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+'20'!J48</f>
        <v>6</v>
      </c>
      <c r="F48" s="71">
        <v>5</v>
      </c>
      <c r="G48" s="46">
        <f t="shared" si="5"/>
        <v>11</v>
      </c>
      <c r="H48" s="78">
        <v>0</v>
      </c>
      <c r="I48" s="76">
        <v>0</v>
      </c>
      <c r="J48" s="46">
        <f t="shared" si="6"/>
        <v>11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+'20'!J49</f>
        <v>3</v>
      </c>
      <c r="F49" s="71">
        <v>5</v>
      </c>
      <c r="G49" s="46">
        <f t="shared" si="5"/>
        <v>8</v>
      </c>
      <c r="H49" s="78">
        <v>0</v>
      </c>
      <c r="I49" s="76">
        <v>0</v>
      </c>
      <c r="J49" s="46">
        <f t="shared" si="6"/>
        <v>8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+'20'!J50</f>
        <v>6</v>
      </c>
      <c r="F50" s="71">
        <v>5</v>
      </c>
      <c r="G50" s="46">
        <f t="shared" si="5"/>
        <v>11</v>
      </c>
      <c r="H50" s="78">
        <v>0</v>
      </c>
      <c r="I50" s="76">
        <v>0</v>
      </c>
      <c r="J50" s="46">
        <f t="shared" si="6"/>
        <v>9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/>
      <c r="P50" s="104">
        <f t="shared" si="3"/>
        <v>100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+'20'!J53</f>
        <v>14</v>
      </c>
      <c r="F53" s="71">
        <v>5</v>
      </c>
      <c r="G53" s="46">
        <f t="shared" si="5"/>
        <v>19</v>
      </c>
      <c r="H53" s="78">
        <v>0</v>
      </c>
      <c r="I53" s="76">
        <v>0</v>
      </c>
      <c r="J53" s="46">
        <f t="shared" si="6"/>
        <v>19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+'20'!J55</f>
        <v>11</v>
      </c>
      <c r="F55" s="71">
        <v>10</v>
      </c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+'20'!J56</f>
        <v>4</v>
      </c>
      <c r="F56" s="71">
        <v>2</v>
      </c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+'20'!J57</f>
        <v>15</v>
      </c>
      <c r="F57" s="71">
        <v>10</v>
      </c>
      <c r="G57" s="46">
        <f t="shared" si="5"/>
        <v>25</v>
      </c>
      <c r="H57" s="78">
        <v>0</v>
      </c>
      <c r="I57" s="76">
        <v>0</v>
      </c>
      <c r="J57" s="46">
        <f t="shared" si="6"/>
        <v>25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+'20'!J58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+'20'!J59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+'20'!J61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+'20'!J62</f>
        <v>19</v>
      </c>
      <c r="F62" s="71">
        <v>10</v>
      </c>
      <c r="G62" s="46">
        <f t="shared" si="5"/>
        <v>29</v>
      </c>
      <c r="H62" s="78">
        <v>0</v>
      </c>
      <c r="I62" s="76">
        <v>0</v>
      </c>
      <c r="J62" s="46">
        <f t="shared" si="6"/>
        <v>29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+'20'!J65</f>
        <v>9</v>
      </c>
      <c r="F65" s="71"/>
      <c r="G65" s="46">
        <f t="shared" si="5"/>
        <v>9</v>
      </c>
      <c r="H65" s="78">
        <v>0</v>
      </c>
      <c r="I65" s="76">
        <v>0</v>
      </c>
      <c r="J65" s="46">
        <f t="shared" si="6"/>
        <v>1</v>
      </c>
      <c r="K65" s="72">
        <v>8</v>
      </c>
      <c r="L65" s="15">
        <v>50</v>
      </c>
      <c r="M65" s="65">
        <f t="shared" si="2"/>
        <v>400</v>
      </c>
      <c r="N65" s="17" t="s">
        <v>16</v>
      </c>
      <c r="O65" s="18">
        <v>200</v>
      </c>
      <c r="P65" s="104">
        <f t="shared" si="3"/>
        <v>200</v>
      </c>
      <c r="Q65" s="90">
        <v>22.49</v>
      </c>
      <c r="R65" s="43">
        <f t="shared" si="4"/>
        <v>179.92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6</v>
      </c>
      <c r="F66" s="71"/>
      <c r="G66" s="46">
        <f t="shared" si="5"/>
        <v>6</v>
      </c>
      <c r="H66" s="78">
        <v>0</v>
      </c>
      <c r="I66" s="76">
        <v>0</v>
      </c>
      <c r="J66" s="46">
        <f t="shared" si="6"/>
        <v>2</v>
      </c>
      <c r="K66" s="72">
        <v>4</v>
      </c>
      <c r="L66" s="15">
        <v>50</v>
      </c>
      <c r="M66" s="65">
        <f t="shared" si="2"/>
        <v>200</v>
      </c>
      <c r="N66" s="17" t="s">
        <v>16</v>
      </c>
      <c r="O66" s="18">
        <v>150</v>
      </c>
      <c r="P66" s="104">
        <f t="shared" si="3"/>
        <v>50</v>
      </c>
      <c r="Q66" s="90">
        <v>23.12</v>
      </c>
      <c r="R66" s="43">
        <f t="shared" si="4"/>
        <v>92.48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+'20'!J72</f>
        <v>4</v>
      </c>
      <c r="F72" s="71">
        <v>1</v>
      </c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+'20'!J74</f>
        <v>1</v>
      </c>
      <c r="F74" s="71">
        <v>3</v>
      </c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+'20'!J75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v>11</v>
      </c>
      <c r="F77" s="71">
        <v>10</v>
      </c>
      <c r="G77" s="46">
        <f t="shared" si="5"/>
        <v>21</v>
      </c>
      <c r="H77" s="78">
        <v>0</v>
      </c>
      <c r="I77" s="76">
        <v>0</v>
      </c>
      <c r="J77" s="46">
        <f t="shared" si="6"/>
        <v>21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+'20'!J79</f>
        <v>4</v>
      </c>
      <c r="F79" s="71">
        <v>10</v>
      </c>
      <c r="G79" s="46">
        <f t="shared" si="5"/>
        <v>14</v>
      </c>
      <c r="H79" s="78">
        <v>0</v>
      </c>
      <c r="I79" s="76">
        <v>0</v>
      </c>
      <c r="J79" s="46">
        <f t="shared" si="6"/>
        <v>13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>
        <v>30.84</v>
      </c>
      <c r="R79" s="43">
        <f t="shared" si="4"/>
        <v>30.84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v>9</v>
      </c>
      <c r="F83" s="71">
        <v>2</v>
      </c>
      <c r="G83" s="46">
        <f t="shared" si="5"/>
        <v>11</v>
      </c>
      <c r="H83" s="78">
        <v>0</v>
      </c>
      <c r="I83" s="76">
        <v>0</v>
      </c>
      <c r="J83" s="46">
        <f t="shared" si="6"/>
        <v>11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v>12</v>
      </c>
      <c r="F84" s="71">
        <v>1</v>
      </c>
      <c r="G84" s="46">
        <f t="shared" si="5"/>
        <v>13</v>
      </c>
      <c r="H84" s="78">
        <v>0</v>
      </c>
      <c r="I84" s="76">
        <v>0</v>
      </c>
      <c r="J84" s="46">
        <f t="shared" si="6"/>
        <v>13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+'20'!J85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+'20'!J86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+'20'!J87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+'20'!J88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+'20'!J89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+'20'!J94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104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+'20'!J95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v>7</v>
      </c>
      <c r="F99" s="71">
        <v>10</v>
      </c>
      <c r="G99" s="46">
        <f t="shared" si="23"/>
        <v>17</v>
      </c>
      <c r="H99" s="78">
        <v>0</v>
      </c>
      <c r="I99" s="76">
        <v>0</v>
      </c>
      <c r="J99" s="46">
        <f t="shared" si="24"/>
        <v>13</v>
      </c>
      <c r="K99" s="72">
        <v>4</v>
      </c>
      <c r="L99" s="20">
        <v>45</v>
      </c>
      <c r="M99" s="65">
        <f t="shared" ref="M99:M105" si="25">+L99*K99</f>
        <v>180</v>
      </c>
      <c r="N99" s="17" t="s">
        <v>16</v>
      </c>
      <c r="O99" s="18">
        <v>90</v>
      </c>
      <c r="P99" s="104">
        <f t="shared" ref="P99:P105" si="26">SUM(M99-O99)</f>
        <v>90</v>
      </c>
      <c r="Q99" s="121">
        <v>20.350000000000001</v>
      </c>
      <c r="R99" s="43">
        <f t="shared" ref="R99:R105" si="27">+K99*Q99</f>
        <v>81.400000000000006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+'20'!J102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+'20'!J104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+'20'!J107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+'20'!J109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+'20'!J110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+'20'!J111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+'20'!J112</f>
        <v>15</v>
      </c>
      <c r="F112" s="71">
        <v>10</v>
      </c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+'20'!J113</f>
        <v>6</v>
      </c>
      <c r="F113" s="71">
        <v>10</v>
      </c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+'20'!J115</f>
        <v>19</v>
      </c>
      <c r="F115" s="71"/>
      <c r="G115" s="46">
        <f t="shared" si="23"/>
        <v>19</v>
      </c>
      <c r="H115" s="78">
        <v>0</v>
      </c>
      <c r="I115" s="76">
        <v>0</v>
      </c>
      <c r="J115" s="46">
        <f t="shared" si="24"/>
        <v>18</v>
      </c>
      <c r="K115" s="72">
        <v>1</v>
      </c>
      <c r="L115" s="22">
        <v>60</v>
      </c>
      <c r="M115" s="65">
        <f t="shared" si="7"/>
        <v>60</v>
      </c>
      <c r="N115" s="17" t="s">
        <v>16</v>
      </c>
      <c r="O115" s="18"/>
      <c r="P115" s="104">
        <f t="shared" si="8"/>
        <v>60</v>
      </c>
      <c r="Q115" s="90">
        <v>23.61</v>
      </c>
      <c r="R115" s="43">
        <f t="shared" si="9"/>
        <v>23.61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+'20'!J117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+'20'!J126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+'20'!J128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+'20'!J131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+'20'!J132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+'20'!J133</f>
        <v>13</v>
      </c>
      <c r="F133" s="71">
        <v>10</v>
      </c>
      <c r="G133" s="46">
        <f t="shared" si="23"/>
        <v>23</v>
      </c>
      <c r="H133" s="78">
        <v>0</v>
      </c>
      <c r="I133" s="76">
        <v>0</v>
      </c>
      <c r="J133" s="46">
        <f t="shared" si="24"/>
        <v>23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+'20'!J137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+'20'!J138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+'20'!J153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+'20'!J166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+'20'!J167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+'20'!J169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+'20'!J171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+'20'!J173</f>
        <v>6</v>
      </c>
      <c r="F173" s="71">
        <v>10</v>
      </c>
      <c r="G173" s="46">
        <f>E173+F173</f>
        <v>16</v>
      </c>
      <c r="H173" s="78">
        <v>0</v>
      </c>
      <c r="I173" s="76">
        <v>0</v>
      </c>
      <c r="J173" s="46">
        <f>+G173-H173-K173-I173</f>
        <v>16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+'20'!J175</f>
        <v>16</v>
      </c>
      <c r="F175" s="71">
        <v>10</v>
      </c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+'20'!J185</f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31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+'20'!J193</f>
        <v>9</v>
      </c>
      <c r="F193" s="71">
        <v>20</v>
      </c>
      <c r="G193" s="46">
        <f t="shared" si="30"/>
        <v>29</v>
      </c>
      <c r="H193" s="78">
        <v>0</v>
      </c>
      <c r="I193" s="76">
        <v>0</v>
      </c>
      <c r="J193" s="46">
        <f t="shared" si="31"/>
        <v>29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+'20'!J194</f>
        <v>26</v>
      </c>
      <c r="F194" s="71">
        <v>10</v>
      </c>
      <c r="G194" s="46">
        <f t="shared" si="30"/>
        <v>36</v>
      </c>
      <c r="H194" s="78">
        <v>0</v>
      </c>
      <c r="I194" s="76">
        <v>0</v>
      </c>
      <c r="J194" s="46">
        <f t="shared" si="31"/>
        <v>34</v>
      </c>
      <c r="K194" s="72">
        <v>2</v>
      </c>
      <c r="L194" s="20">
        <v>120</v>
      </c>
      <c r="M194" s="65">
        <f t="shared" si="34"/>
        <v>240</v>
      </c>
      <c r="N194" s="17" t="s">
        <v>16</v>
      </c>
      <c r="O194" s="18"/>
      <c r="P194" s="104">
        <f t="shared" si="35"/>
        <v>240</v>
      </c>
      <c r="Q194" s="90">
        <v>73</v>
      </c>
      <c r="R194" s="43">
        <f t="shared" si="36"/>
        <v>146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+'20'!J195</f>
        <v>0</v>
      </c>
      <c r="F195" s="71"/>
      <c r="G195" s="46">
        <f t="shared" si="30"/>
        <v>0</v>
      </c>
      <c r="H195" s="78">
        <v>0</v>
      </c>
      <c r="I195" s="76">
        <v>0</v>
      </c>
      <c r="J195" s="46">
        <f t="shared" si="31"/>
        <v>0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+'20'!J196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+'20'!J198</f>
        <v>26</v>
      </c>
      <c r="F198" s="71">
        <v>4</v>
      </c>
      <c r="G198" s="46">
        <f t="shared" si="30"/>
        <v>30</v>
      </c>
      <c r="H198" s="78">
        <v>0</v>
      </c>
      <c r="I198" s="76">
        <v>0</v>
      </c>
      <c r="J198" s="46">
        <f t="shared" si="31"/>
        <v>28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>
        <v>150</v>
      </c>
      <c r="P198" s="104">
        <f t="shared" si="35"/>
        <v>150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+'20'!J217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+'20'!J227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+'20'!J229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+'20'!J234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+'20'!J243</f>
        <v>41</v>
      </c>
      <c r="F243" s="71"/>
      <c r="G243" s="46">
        <f t="shared" ref="G243:G246" si="47">E243+F243</f>
        <v>41</v>
      </c>
      <c r="H243" s="78">
        <v>0</v>
      </c>
      <c r="I243" s="76">
        <v>0</v>
      </c>
      <c r="J243" s="46">
        <f t="shared" ref="J243:J246" si="48">+G243-H243-K243-I243</f>
        <v>41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+'20'!J244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+'20'!J245</f>
        <v>0</v>
      </c>
      <c r="F245" s="71">
        <v>15</v>
      </c>
      <c r="G245" s="46">
        <f t="shared" si="47"/>
        <v>15</v>
      </c>
      <c r="H245" s="78">
        <v>0</v>
      </c>
      <c r="I245" s="76">
        <v>0</v>
      </c>
      <c r="J245" s="46">
        <f t="shared" si="48"/>
        <v>15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+'20'!J249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+'20'!J250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+'20'!J251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+'20'!J252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+'20'!J253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+'20'!J254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+'20'!J255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>
        <f>+'20'!J256</f>
        <v>0</v>
      </c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>
        <f>+'20'!J257</f>
        <v>0</v>
      </c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>
        <f>+'20'!J258</f>
        <v>0</v>
      </c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>
        <f>+'20'!J259</f>
        <v>0</v>
      </c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1294.03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3080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720</v>
      </c>
      <c r="O264" s="2">
        <v>120</v>
      </c>
      <c r="P264" s="2">
        <v>170</v>
      </c>
      <c r="Q264" s="2">
        <v>120</v>
      </c>
      <c r="R264" s="2">
        <v>10</v>
      </c>
      <c r="S264" s="2">
        <v>150</v>
      </c>
      <c r="T264" s="2">
        <v>100</v>
      </c>
      <c r="U264" s="2">
        <v>50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590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1770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1770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CCFF"/>
  </sheetPr>
  <dimension ref="A1:U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P99" sqref="P99:P19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+'21'!J5</f>
        <v>68</v>
      </c>
      <c r="F5" s="71"/>
      <c r="G5" s="46">
        <f t="shared" ref="G5:G26" si="0">E5+F5</f>
        <v>68</v>
      </c>
      <c r="H5" s="78">
        <v>0</v>
      </c>
      <c r="I5" s="76">
        <v>0</v>
      </c>
      <c r="J5" s="46">
        <f t="shared" ref="J5:J26" si="1">+G5-H5-K5-I5</f>
        <v>68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+'21'!J6</f>
        <v>175</v>
      </c>
      <c r="F6" s="71"/>
      <c r="G6" s="46">
        <f t="shared" si="0"/>
        <v>175</v>
      </c>
      <c r="H6" s="78">
        <v>0</v>
      </c>
      <c r="I6" s="76">
        <v>0</v>
      </c>
      <c r="J6" s="46">
        <f t="shared" si="1"/>
        <v>170</v>
      </c>
      <c r="K6" s="72">
        <v>5</v>
      </c>
      <c r="L6" s="15">
        <v>100</v>
      </c>
      <c r="M6" s="65">
        <f t="shared" ref="M6:M80" si="2">+L6*K6</f>
        <v>500</v>
      </c>
      <c r="N6" s="17" t="s">
        <v>16</v>
      </c>
      <c r="O6" s="18"/>
      <c r="P6" s="104">
        <f t="shared" ref="P6:P80" si="3">SUM(M6-O6)</f>
        <v>500</v>
      </c>
      <c r="Q6" s="90">
        <v>39.29</v>
      </c>
      <c r="R6" s="43">
        <f t="shared" ref="R6:R80" si="4">+K6*Q6</f>
        <v>196.45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+'21'!J7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+'21'!J8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+'21'!J9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+'21'!J10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+'21'!J11</f>
        <v>36</v>
      </c>
      <c r="F11" s="71"/>
      <c r="G11" s="46">
        <f t="shared" si="0"/>
        <v>36</v>
      </c>
      <c r="H11" s="78">
        <v>0</v>
      </c>
      <c r="I11" s="76">
        <v>0</v>
      </c>
      <c r="J11" s="46">
        <f t="shared" si="1"/>
        <v>34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>
        <v>50</v>
      </c>
      <c r="P11" s="104">
        <f t="shared" si="3"/>
        <v>50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+'21'!J12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+'21'!J13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+'21'!J14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+'21'!J15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+'21'!J16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+'21'!J17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+'21'!J18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+'21'!J19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+'21'!J20</f>
        <v>11</v>
      </c>
      <c r="F20" s="71"/>
      <c r="G20" s="46">
        <f t="shared" si="0"/>
        <v>11</v>
      </c>
      <c r="H20" s="78">
        <v>0</v>
      </c>
      <c r="I20" s="76">
        <v>0</v>
      </c>
      <c r="J20" s="46">
        <f t="shared" si="1"/>
        <v>10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+'21'!J21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4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+'21'!J22</f>
        <v>90</v>
      </c>
      <c r="F22" s="71"/>
      <c r="G22" s="46">
        <f t="shared" si="0"/>
        <v>90</v>
      </c>
      <c r="H22" s="78">
        <v>0</v>
      </c>
      <c r="I22" s="76">
        <v>0</v>
      </c>
      <c r="J22" s="46">
        <f t="shared" si="1"/>
        <v>85</v>
      </c>
      <c r="K22" s="72">
        <v>5</v>
      </c>
      <c r="L22" s="20">
        <v>100</v>
      </c>
      <c r="M22" s="65">
        <f t="shared" si="2"/>
        <v>500</v>
      </c>
      <c r="N22" s="17" t="s">
        <v>16</v>
      </c>
      <c r="O22" s="18"/>
      <c r="P22" s="104">
        <f t="shared" si="3"/>
        <v>500</v>
      </c>
      <c r="Q22" s="90">
        <v>26.6</v>
      </c>
      <c r="R22" s="43">
        <f t="shared" si="4"/>
        <v>133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+'21'!J23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+'21'!J24</f>
        <v>31</v>
      </c>
      <c r="F24" s="71"/>
      <c r="G24" s="46">
        <f t="shared" si="0"/>
        <v>31</v>
      </c>
      <c r="H24" s="78">
        <v>0</v>
      </c>
      <c r="I24" s="76">
        <v>0</v>
      </c>
      <c r="J24" s="46">
        <f t="shared" si="1"/>
        <v>31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+'21'!J25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+'21'!J26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+'21'!J27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+'21'!J28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+'21'!J29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+'21'!J30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+'21'!J31</f>
        <v>81</v>
      </c>
      <c r="F31" s="71"/>
      <c r="G31" s="46">
        <f t="shared" si="5"/>
        <v>81</v>
      </c>
      <c r="H31" s="78">
        <v>0</v>
      </c>
      <c r="I31" s="76">
        <v>0</v>
      </c>
      <c r="J31" s="46">
        <f t="shared" si="6"/>
        <v>74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+'21'!J32</f>
        <v>17</v>
      </c>
      <c r="F32" s="71"/>
      <c r="G32" s="46">
        <f t="shared" si="5"/>
        <v>17</v>
      </c>
      <c r="H32" s="78">
        <v>0</v>
      </c>
      <c r="I32" s="76">
        <v>0</v>
      </c>
      <c r="J32" s="46">
        <f t="shared" si="6"/>
        <v>14</v>
      </c>
      <c r="K32" s="72">
        <v>3</v>
      </c>
      <c r="L32" s="15">
        <v>130</v>
      </c>
      <c r="M32" s="65">
        <f t="shared" si="2"/>
        <v>390</v>
      </c>
      <c r="N32" s="17" t="s">
        <v>16</v>
      </c>
      <c r="O32" s="18"/>
      <c r="P32" s="104">
        <f t="shared" si="3"/>
        <v>390</v>
      </c>
      <c r="Q32" s="90">
        <v>46.37</v>
      </c>
      <c r="R32" s="43">
        <f t="shared" si="4"/>
        <v>139.10999999999999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+'21'!J33</f>
        <v>13</v>
      </c>
      <c r="F33" s="71"/>
      <c r="G33" s="46">
        <f t="shared" si="5"/>
        <v>13</v>
      </c>
      <c r="H33" s="78">
        <v>0</v>
      </c>
      <c r="I33" s="76">
        <v>0</v>
      </c>
      <c r="J33" s="46">
        <f t="shared" si="6"/>
        <v>12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+'21'!J34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+'21'!J35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+'21'!J36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+'21'!J37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+'21'!J38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+'21'!J39</f>
        <v>28</v>
      </c>
      <c r="F39" s="71"/>
      <c r="G39" s="46">
        <f t="shared" si="5"/>
        <v>28</v>
      </c>
      <c r="H39" s="78">
        <v>0</v>
      </c>
      <c r="I39" s="76">
        <v>0</v>
      </c>
      <c r="J39" s="46">
        <f t="shared" si="6"/>
        <v>26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50</v>
      </c>
      <c r="P39" s="104">
        <f t="shared" si="3"/>
        <v>50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+'21'!J40</f>
        <v>29</v>
      </c>
      <c r="F40" s="71"/>
      <c r="G40" s="46">
        <f t="shared" si="5"/>
        <v>29</v>
      </c>
      <c r="H40" s="78">
        <v>0</v>
      </c>
      <c r="I40" s="76">
        <v>0</v>
      </c>
      <c r="J40" s="46">
        <f t="shared" si="6"/>
        <v>27</v>
      </c>
      <c r="K40" s="72">
        <v>2</v>
      </c>
      <c r="L40" s="15">
        <v>50</v>
      </c>
      <c r="M40" s="65">
        <f t="shared" si="2"/>
        <v>100</v>
      </c>
      <c r="N40" s="17" t="s">
        <v>16</v>
      </c>
      <c r="O40" s="18">
        <v>50</v>
      </c>
      <c r="P40" s="104">
        <f t="shared" si="3"/>
        <v>50</v>
      </c>
      <c r="Q40" s="90">
        <v>27.12</v>
      </c>
      <c r="R40" s="43">
        <f t="shared" si="4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+'21'!J41</f>
        <v>19</v>
      </c>
      <c r="F41" s="71"/>
      <c r="G41" s="46">
        <f t="shared" si="5"/>
        <v>19</v>
      </c>
      <c r="H41" s="78">
        <v>0</v>
      </c>
      <c r="I41" s="76">
        <v>0</v>
      </c>
      <c r="J41" s="46">
        <f t="shared" si="6"/>
        <v>19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+'21'!J42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+'21'!J43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+'21'!J44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+'21'!J45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+'21'!J46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+'21'!J47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11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+'21'!J51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+'21'!J52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+'21'!J53</f>
        <v>19</v>
      </c>
      <c r="F53" s="71"/>
      <c r="G53" s="46">
        <f t="shared" si="5"/>
        <v>19</v>
      </c>
      <c r="H53" s="78">
        <v>0</v>
      </c>
      <c r="I53" s="76">
        <v>0</v>
      </c>
      <c r="J53" s="46">
        <f t="shared" si="6"/>
        <v>17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 t="shared" si="3"/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+'21'!J54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+'21'!J55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+'21'!J56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+'21'!J57</f>
        <v>25</v>
      </c>
      <c r="F57" s="71"/>
      <c r="G57" s="46">
        <f t="shared" si="5"/>
        <v>25</v>
      </c>
      <c r="H57" s="78">
        <v>0</v>
      </c>
      <c r="I57" s="76">
        <v>0</v>
      </c>
      <c r="J57" s="46">
        <f t="shared" si="6"/>
        <v>25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+'21'!J58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7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+'21'!J59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11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+'21'!J60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+'21'!J61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+'21'!J62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29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+'21'!J63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+'21'!J64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+'21'!J65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+'21'!J67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+'21'!J68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+'21'!J69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+'21'!J70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+'21'!J71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+'21'!J72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+'21'!J73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+'21'!J74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+'21'!J75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+'21'!J76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+'21'!J77</f>
        <v>21</v>
      </c>
      <c r="F77" s="71"/>
      <c r="G77" s="46">
        <f t="shared" si="5"/>
        <v>21</v>
      </c>
      <c r="H77" s="78">
        <v>0</v>
      </c>
      <c r="I77" s="76">
        <v>0</v>
      </c>
      <c r="J77" s="46">
        <f t="shared" si="6"/>
        <v>20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>
        <v>50</v>
      </c>
      <c r="P77" s="23">
        <f t="shared" si="3"/>
        <v>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+'21'!J78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+'21'!J79</f>
        <v>13</v>
      </c>
      <c r="F79" s="71"/>
      <c r="G79" s="46">
        <f t="shared" si="5"/>
        <v>13</v>
      </c>
      <c r="H79" s="78">
        <v>0</v>
      </c>
      <c r="I79" s="76">
        <v>0</v>
      </c>
      <c r="J79" s="46">
        <f t="shared" si="6"/>
        <v>13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+'21'!J80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+'21'!J81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+'21'!J82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+'21'!J83</f>
        <v>11</v>
      </c>
      <c r="F83" s="71"/>
      <c r="G83" s="46">
        <f t="shared" si="5"/>
        <v>11</v>
      </c>
      <c r="H83" s="78">
        <v>0</v>
      </c>
      <c r="I83" s="76">
        <v>0</v>
      </c>
      <c r="J83" s="46">
        <f t="shared" si="6"/>
        <v>9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>
        <v>50</v>
      </c>
      <c r="P83" s="104">
        <f t="shared" ref="P83:P91" si="11">SUM(M83-O83)</f>
        <v>50</v>
      </c>
      <c r="Q83" s="90">
        <v>18.14</v>
      </c>
      <c r="R83" s="43">
        <f t="shared" ref="R83:R91" si="12">+K83*Q83</f>
        <v>36.28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+'21'!J84</f>
        <v>13</v>
      </c>
      <c r="F84" s="71"/>
      <c r="G84" s="46">
        <f t="shared" si="5"/>
        <v>13</v>
      </c>
      <c r="H84" s="78">
        <v>0</v>
      </c>
      <c r="I84" s="76">
        <v>0</v>
      </c>
      <c r="J84" s="46">
        <f t="shared" si="6"/>
        <v>10</v>
      </c>
      <c r="K84" s="72">
        <v>3</v>
      </c>
      <c r="L84" s="22">
        <v>50</v>
      </c>
      <c r="M84" s="65">
        <f t="shared" si="10"/>
        <v>150</v>
      </c>
      <c r="N84" s="17" t="s">
        <v>16</v>
      </c>
      <c r="O84" s="18">
        <v>75</v>
      </c>
      <c r="P84" s="104">
        <f t="shared" si="11"/>
        <v>75</v>
      </c>
      <c r="Q84" s="90">
        <v>12.94</v>
      </c>
      <c r="R84" s="43">
        <f t="shared" si="12"/>
        <v>38.82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+'21'!J85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+'21'!J86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+'21'!J87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+'21'!J88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+'21'!J89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+'21'!J90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+'21'!J91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+'21'!J92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+'21'!J93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+'21'!J94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+'21'!J95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+'21'!J96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+'21'!J97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+'21'!J98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+'21'!J99</f>
        <v>13</v>
      </c>
      <c r="F99" s="71"/>
      <c r="G99" s="46">
        <f t="shared" si="23"/>
        <v>13</v>
      </c>
      <c r="H99" s="78">
        <v>0</v>
      </c>
      <c r="I99" s="76">
        <v>0</v>
      </c>
      <c r="J99" s="46">
        <f t="shared" si="24"/>
        <v>11</v>
      </c>
      <c r="K99" s="72">
        <v>2</v>
      </c>
      <c r="L99" s="20">
        <v>35</v>
      </c>
      <c r="M99" s="65">
        <f t="shared" ref="M99:M105" si="25">+L99*K99</f>
        <v>70</v>
      </c>
      <c r="N99" s="17" t="s">
        <v>16</v>
      </c>
      <c r="O99" s="18">
        <v>25</v>
      </c>
      <c r="P99" s="104">
        <f t="shared" ref="P99:P105" si="26">SUM(M99-O99)</f>
        <v>45</v>
      </c>
      <c r="Q99" s="121">
        <v>20.350000000000001</v>
      </c>
      <c r="R99" s="43">
        <f t="shared" ref="R99:R105" si="27">+K99*Q99</f>
        <v>40.700000000000003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+'21'!J100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+'21'!J101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+'21'!J102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+'21'!J103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+'21'!J104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+'21'!J105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+'21'!J106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+'21'!J107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+'21'!J108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+'21'!J109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+'21'!J110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+'21'!J111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+'21'!J112</f>
        <v>25</v>
      </c>
      <c r="F112" s="71"/>
      <c r="G112" s="46">
        <f t="shared" si="23"/>
        <v>25</v>
      </c>
      <c r="H112" s="78">
        <v>0</v>
      </c>
      <c r="I112" s="76">
        <v>0</v>
      </c>
      <c r="J112" s="46">
        <f t="shared" si="24"/>
        <v>25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+'21'!J113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+'21'!J114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+'21'!J115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>SUM(M115-O115)</f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+'21'!J116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+'21'!J117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+'21'!J118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+'21'!J119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+'21'!J120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+'21'!J121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+'21'!J122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+'21'!J123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+'21'!J124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+'21'!J125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+'21'!J126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+'21'!J127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+'21'!J128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+'21'!J129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+'21'!J130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+'21'!J131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+'21'!J132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+'21'!J133</f>
        <v>23</v>
      </c>
      <c r="F133" s="71"/>
      <c r="G133" s="46">
        <f t="shared" si="23"/>
        <v>23</v>
      </c>
      <c r="H133" s="78">
        <v>0</v>
      </c>
      <c r="I133" s="76">
        <v>0</v>
      </c>
      <c r="J133" s="46">
        <f t="shared" si="24"/>
        <v>23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+'21'!J134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+'21'!J135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+'21'!J136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+'21'!J137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+'21'!J138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+'21'!J139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+'21'!J140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+'21'!J141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+'21'!J142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+'21'!J143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+'21'!J144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+'21'!J145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+'21'!J146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+'21'!J147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+'21'!J148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+'21'!J149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+'21'!J150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+'21'!J151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+'21'!J152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+'21'!J153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+'21'!J154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+'21'!J155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+'21'!J156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+'21'!J157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+'21'!J158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+'21'!J159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+'21'!J160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+'21'!J161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+'21'!J162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+'21'!J163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+'21'!J164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+'21'!J165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+'21'!J166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+'21'!J167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+'21'!J168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+'21'!J169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+'21'!J170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+'21'!J171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+'21'!J172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+'21'!J173</f>
        <v>16</v>
      </c>
      <c r="F173" s="71"/>
      <c r="G173" s="46">
        <f>E173+F173</f>
        <v>16</v>
      </c>
      <c r="H173" s="78">
        <v>0</v>
      </c>
      <c r="I173" s="76">
        <v>0</v>
      </c>
      <c r="J173" s="46">
        <f>+G173-H173-K173-I173</f>
        <v>16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+'21'!J174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+'21'!J175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+'21'!J176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+'21'!J177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+'21'!J178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+'21'!J179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+'21'!J180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+'21'!J181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+'21'!J182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+'21'!J183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+'21'!J184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+'21'!J185</f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31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+'21'!J186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+'21'!J187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+'21'!J188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+'21'!J189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+'21'!J190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+'21'!J191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+'21'!J192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+'21'!J193</f>
        <v>29</v>
      </c>
      <c r="F193" s="71"/>
      <c r="G193" s="46">
        <f t="shared" si="30"/>
        <v>29</v>
      </c>
      <c r="H193" s="78">
        <v>0</v>
      </c>
      <c r="I193" s="76">
        <v>0</v>
      </c>
      <c r="J193" s="46">
        <f t="shared" si="31"/>
        <v>28</v>
      </c>
      <c r="K193" s="72">
        <v>1</v>
      </c>
      <c r="L193" s="20">
        <v>60</v>
      </c>
      <c r="M193" s="65">
        <f t="shared" si="34"/>
        <v>60</v>
      </c>
      <c r="N193" s="17" t="s">
        <v>16</v>
      </c>
      <c r="O193" s="18"/>
      <c r="P193" s="104">
        <f t="shared" si="35"/>
        <v>60</v>
      </c>
      <c r="Q193" s="90">
        <v>38</v>
      </c>
      <c r="R193" s="43">
        <f t="shared" si="36"/>
        <v>38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+'21'!J194</f>
        <v>34</v>
      </c>
      <c r="F194" s="71"/>
      <c r="G194" s="46">
        <f t="shared" si="30"/>
        <v>34</v>
      </c>
      <c r="H194" s="78">
        <v>0</v>
      </c>
      <c r="I194" s="76">
        <v>0</v>
      </c>
      <c r="J194" s="46">
        <f t="shared" si="31"/>
        <v>30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4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+'21'!J196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+'21'!J197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+'21'!J198</f>
        <v>28</v>
      </c>
      <c r="F198" s="71"/>
      <c r="G198" s="46">
        <f t="shared" si="30"/>
        <v>28</v>
      </c>
      <c r="H198" s="78">
        <v>0</v>
      </c>
      <c r="I198" s="76">
        <v>0</v>
      </c>
      <c r="J198" s="46">
        <f t="shared" si="31"/>
        <v>24</v>
      </c>
      <c r="K198" s="72">
        <v>4</v>
      </c>
      <c r="L198" s="20">
        <v>150</v>
      </c>
      <c r="M198" s="65">
        <f t="shared" si="34"/>
        <v>600</v>
      </c>
      <c r="N198" s="17" t="s">
        <v>16</v>
      </c>
      <c r="O198" s="18">
        <v>75</v>
      </c>
      <c r="P198" s="104">
        <f t="shared" si="35"/>
        <v>525</v>
      </c>
      <c r="Q198" s="90">
        <v>64.38</v>
      </c>
      <c r="R198" s="43">
        <f t="shared" si="36"/>
        <v>257.52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+'21'!J199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+'21'!J200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+'21'!J201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+'21'!J202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+'21'!J203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+'21'!J204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+'21'!J205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+'21'!J206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+'21'!J207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+'21'!J208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+'21'!J209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+'21'!J210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+'21'!J211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+'21'!J212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+'21'!J213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+'21'!J214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+'21'!J215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+'21'!J216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+'21'!J217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+'21'!J218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+'21'!J219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+'21'!J220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+'21'!J221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+'21'!J222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+'21'!J223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+'21'!J224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+'21'!J225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+'21'!J226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+'21'!J227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+'21'!J228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+'21'!J229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+'21'!J230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+'21'!J231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+'21'!J232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+'21'!J233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+'21'!J234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+'21'!J235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+'21'!J236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+'21'!J237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+'21'!J238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+'21'!J239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+'21'!J240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+'21'!J241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+'21'!J242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+'21'!J243</f>
        <v>41</v>
      </c>
      <c r="F243" s="71"/>
      <c r="G243" s="46">
        <f t="shared" ref="G243:G246" si="47">E243+F243</f>
        <v>41</v>
      </c>
      <c r="H243" s="78">
        <v>0</v>
      </c>
      <c r="I243" s="76">
        <v>0</v>
      </c>
      <c r="J243" s="46">
        <f t="shared" ref="J243:J246" si="48">+G243-H243-K243-I243</f>
        <v>41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+'21'!J244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+'21'!J245</f>
        <v>15</v>
      </c>
      <c r="F245" s="71"/>
      <c r="G245" s="46">
        <f t="shared" si="47"/>
        <v>15</v>
      </c>
      <c r="H245" s="78">
        <v>0</v>
      </c>
      <c r="I245" s="76">
        <v>0</v>
      </c>
      <c r="J245" s="46">
        <f t="shared" si="48"/>
        <v>14</v>
      </c>
      <c r="K245" s="72">
        <v>1</v>
      </c>
      <c r="L245" s="20">
        <v>45</v>
      </c>
      <c r="M245" s="65">
        <f t="shared" si="49"/>
        <v>45</v>
      </c>
      <c r="N245" s="17" t="s">
        <v>16</v>
      </c>
      <c r="O245" s="18">
        <v>45</v>
      </c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+'21'!J246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+'21'!J247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+'21'!J248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+'21'!J249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+'21'!J250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+'21'!J251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+'21'!J252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1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1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1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1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1706.26</v>
      </c>
      <c r="S260" s="75"/>
    </row>
    <row r="261" spans="1:21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1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4240</v>
      </c>
    </row>
    <row r="263" spans="1:21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1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1710</v>
      </c>
      <c r="O264" s="2">
        <v>250</v>
      </c>
      <c r="P264" s="2">
        <v>500</v>
      </c>
      <c r="Q264" s="2">
        <v>270</v>
      </c>
      <c r="R264" s="2">
        <v>50</v>
      </c>
      <c r="S264" s="2">
        <v>125</v>
      </c>
      <c r="T264" s="2">
        <v>255</v>
      </c>
      <c r="U264" s="2">
        <v>260</v>
      </c>
    </row>
    <row r="265" spans="1:21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1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1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470</v>
      </c>
    </row>
    <row r="268" spans="1:21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2060</v>
      </c>
    </row>
    <row r="269" spans="1:21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2060</v>
      </c>
    </row>
    <row r="270" spans="1:21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1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1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CCFF"/>
  </sheetPr>
  <dimension ref="A1:S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P274" sqref="P274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+'22'!J5</f>
        <v>68</v>
      </c>
      <c r="F5" s="71"/>
      <c r="G5" s="46">
        <f t="shared" ref="G5:G26" si="0">E5+F5</f>
        <v>68</v>
      </c>
      <c r="H5" s="78">
        <v>0</v>
      </c>
      <c r="I5" s="76">
        <v>0</v>
      </c>
      <c r="J5" s="46">
        <f t="shared" ref="J5:J26" si="1">+G5-H5-K5-I5</f>
        <v>67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+'22'!J6</f>
        <v>170</v>
      </c>
      <c r="F6" s="71"/>
      <c r="G6" s="46">
        <f t="shared" si="0"/>
        <v>170</v>
      </c>
      <c r="H6" s="78">
        <v>0</v>
      </c>
      <c r="I6" s="76">
        <v>0</v>
      </c>
      <c r="J6" s="46">
        <f t="shared" si="1"/>
        <v>162</v>
      </c>
      <c r="K6" s="72">
        <v>8</v>
      </c>
      <c r="L6" s="15">
        <v>100</v>
      </c>
      <c r="M6" s="65">
        <f t="shared" ref="M6:M80" si="2">+L6*K6</f>
        <v>800</v>
      </c>
      <c r="N6" s="17" t="s">
        <v>16</v>
      </c>
      <c r="O6" s="18">
        <v>400</v>
      </c>
      <c r="P6" s="104">
        <f t="shared" ref="P6:P80" si="3">SUM(M6-O6)</f>
        <v>400</v>
      </c>
      <c r="Q6" s="90">
        <v>39.29</v>
      </c>
      <c r="R6" s="43">
        <f t="shared" ref="R6:R80" si="4">+K6*Q6</f>
        <v>314.32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+'22'!J7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+'22'!J8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+'22'!J9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+'22'!J10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+'22'!J11</f>
        <v>34</v>
      </c>
      <c r="F11" s="71"/>
      <c r="G11" s="46">
        <f t="shared" si="0"/>
        <v>34</v>
      </c>
      <c r="H11" s="78">
        <v>0</v>
      </c>
      <c r="I11" s="76">
        <v>0</v>
      </c>
      <c r="J11" s="46">
        <f t="shared" si="1"/>
        <v>34</v>
      </c>
      <c r="K11" s="72"/>
      <c r="L11" s="15">
        <v>50</v>
      </c>
      <c r="M11" s="65">
        <f t="shared" si="2"/>
        <v>0</v>
      </c>
      <c r="N11" s="17" t="s">
        <v>16</v>
      </c>
      <c r="O11" s="18"/>
      <c r="P11" s="23">
        <f t="shared" si="3"/>
        <v>0</v>
      </c>
      <c r="Q11" s="90">
        <v>16.940000000000001</v>
      </c>
      <c r="R11" s="43">
        <f t="shared" si="4"/>
        <v>0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+'22'!J12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+'22'!J13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+'22'!J14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+'22'!J15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+'22'!J16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+'22'!J17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+'22'!J18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+'22'!J19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+'22'!J20</f>
        <v>10</v>
      </c>
      <c r="F20" s="71"/>
      <c r="G20" s="46">
        <f t="shared" si="0"/>
        <v>10</v>
      </c>
      <c r="H20" s="78">
        <v>0</v>
      </c>
      <c r="I20" s="76">
        <v>0</v>
      </c>
      <c r="J20" s="46">
        <f t="shared" si="1"/>
        <v>8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+'22'!J21</f>
        <v>4</v>
      </c>
      <c r="F21" s="71"/>
      <c r="G21" s="46">
        <f t="shared" si="0"/>
        <v>4</v>
      </c>
      <c r="H21" s="78">
        <v>0</v>
      </c>
      <c r="I21" s="76">
        <v>0</v>
      </c>
      <c r="J21" s="46">
        <f t="shared" si="1"/>
        <v>3</v>
      </c>
      <c r="K21" s="72">
        <v>1</v>
      </c>
      <c r="L21" s="15">
        <v>85</v>
      </c>
      <c r="M21" s="65">
        <f t="shared" si="2"/>
        <v>85</v>
      </c>
      <c r="N21" s="17" t="s">
        <v>16</v>
      </c>
      <c r="O21" s="18"/>
      <c r="P21" s="104">
        <f t="shared" si="3"/>
        <v>85</v>
      </c>
      <c r="Q21" s="90">
        <v>22.85</v>
      </c>
      <c r="R21" s="43">
        <f t="shared" si="4"/>
        <v>22.85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+'22'!J22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85</v>
      </c>
      <c r="K22" s="72"/>
      <c r="L22" s="20">
        <v>100</v>
      </c>
      <c r="M22" s="65">
        <f t="shared" si="2"/>
        <v>0</v>
      </c>
      <c r="N22" s="17" t="s">
        <v>16</v>
      </c>
      <c r="O22" s="18"/>
      <c r="P22" s="23">
        <f t="shared" si="3"/>
        <v>0</v>
      </c>
      <c r="Q22" s="90">
        <v>26.6</v>
      </c>
      <c r="R22" s="43">
        <f t="shared" si="4"/>
        <v>0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+'22'!J23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+'22'!J24</f>
        <v>31</v>
      </c>
      <c r="F24" s="71"/>
      <c r="G24" s="46">
        <f t="shared" si="0"/>
        <v>31</v>
      </c>
      <c r="H24" s="78">
        <v>0</v>
      </c>
      <c r="I24" s="76">
        <v>0</v>
      </c>
      <c r="J24" s="46">
        <f t="shared" si="1"/>
        <v>31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+'22'!J25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+'22'!J26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+'22'!J27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+'22'!J28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+'22'!J29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+'22'!J30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+'22'!J31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74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+'22'!J32</f>
        <v>14</v>
      </c>
      <c r="F32" s="71"/>
      <c r="G32" s="46">
        <f t="shared" si="5"/>
        <v>14</v>
      </c>
      <c r="H32" s="78">
        <v>0</v>
      </c>
      <c r="I32" s="76">
        <v>0</v>
      </c>
      <c r="J32" s="46">
        <f t="shared" si="6"/>
        <v>13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+'22'!J33</f>
        <v>12</v>
      </c>
      <c r="F33" s="71"/>
      <c r="G33" s="46">
        <f t="shared" si="5"/>
        <v>12</v>
      </c>
      <c r="H33" s="78">
        <v>0</v>
      </c>
      <c r="I33" s="76">
        <v>0</v>
      </c>
      <c r="J33" s="46">
        <f t="shared" si="6"/>
        <v>10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+'22'!J34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+'22'!J35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+'22'!J36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+'22'!J37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+'22'!J38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+'22'!J39</f>
        <v>26</v>
      </c>
      <c r="F39" s="71"/>
      <c r="G39" s="46">
        <f t="shared" si="5"/>
        <v>26</v>
      </c>
      <c r="H39" s="78">
        <v>0</v>
      </c>
      <c r="I39" s="76">
        <v>0</v>
      </c>
      <c r="J39" s="46">
        <f t="shared" si="6"/>
        <v>24</v>
      </c>
      <c r="K39" s="72">
        <v>2</v>
      </c>
      <c r="L39" s="15">
        <v>50</v>
      </c>
      <c r="M39" s="65">
        <f t="shared" si="2"/>
        <v>100</v>
      </c>
      <c r="N39" s="17" t="s">
        <v>16</v>
      </c>
      <c r="O39" s="18">
        <v>25</v>
      </c>
      <c r="P39" s="104">
        <f t="shared" si="3"/>
        <v>75</v>
      </c>
      <c r="Q39" s="90">
        <v>27.84</v>
      </c>
      <c r="R39" s="43">
        <f t="shared" si="4"/>
        <v>55.68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+'22'!J40</f>
        <v>27</v>
      </c>
      <c r="F40" s="71"/>
      <c r="G40" s="46">
        <f t="shared" si="5"/>
        <v>27</v>
      </c>
      <c r="H40" s="78">
        <v>0</v>
      </c>
      <c r="I40" s="76">
        <v>0</v>
      </c>
      <c r="J40" s="46">
        <f t="shared" si="6"/>
        <v>26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+'22'!J41</f>
        <v>19</v>
      </c>
      <c r="F41" s="71"/>
      <c r="G41" s="46">
        <f t="shared" si="5"/>
        <v>19</v>
      </c>
      <c r="H41" s="78">
        <v>0</v>
      </c>
      <c r="I41" s="76">
        <v>0</v>
      </c>
      <c r="J41" s="46">
        <f t="shared" si="6"/>
        <v>19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+'22'!J42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+'22'!J43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+'22'!J44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+'22'!J45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+'22'!J46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14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+'22'!J47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+'22'!J48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+'22'!J49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+'22'!J50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9</v>
      </c>
      <c r="K50" s="72">
        <v>2</v>
      </c>
      <c r="L50" s="15">
        <v>50</v>
      </c>
      <c r="M50" s="65">
        <f t="shared" si="2"/>
        <v>100</v>
      </c>
      <c r="N50" s="17" t="s">
        <v>16</v>
      </c>
      <c r="O50" s="18">
        <v>50</v>
      </c>
      <c r="P50" s="104">
        <f t="shared" si="3"/>
        <v>50</v>
      </c>
      <c r="Q50" s="90">
        <v>21.81</v>
      </c>
      <c r="R50" s="43">
        <f t="shared" si="4"/>
        <v>43.62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+'22'!J51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+'22'!J52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+'22'!J53</f>
        <v>17</v>
      </c>
      <c r="F53" s="71"/>
      <c r="G53" s="46">
        <f t="shared" si="5"/>
        <v>17</v>
      </c>
      <c r="H53" s="78">
        <v>0</v>
      </c>
      <c r="I53" s="76">
        <v>0</v>
      </c>
      <c r="J53" s="46">
        <f t="shared" si="6"/>
        <v>15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>
        <v>50</v>
      </c>
      <c r="P53" s="104">
        <f t="shared" si="3"/>
        <v>50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+'22'!J54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+'22'!J55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+'22'!J56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+'22'!J57</f>
        <v>25</v>
      </c>
      <c r="F57" s="71"/>
      <c r="G57" s="46">
        <f t="shared" si="5"/>
        <v>25</v>
      </c>
      <c r="H57" s="78">
        <v>0</v>
      </c>
      <c r="I57" s="76">
        <v>0</v>
      </c>
      <c r="J57" s="46">
        <f t="shared" si="6"/>
        <v>23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120</v>
      </c>
      <c r="P57" s="104">
        <f t="shared" si="3"/>
        <v>120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+'22'!J58</f>
        <v>7</v>
      </c>
      <c r="F58" s="71"/>
      <c r="G58" s="46">
        <f t="shared" si="5"/>
        <v>7</v>
      </c>
      <c r="H58" s="78">
        <v>0</v>
      </c>
      <c r="I58" s="76">
        <v>0</v>
      </c>
      <c r="J58" s="46">
        <f t="shared" si="6"/>
        <v>6</v>
      </c>
      <c r="K58" s="72">
        <v>1</v>
      </c>
      <c r="L58" s="15">
        <v>120</v>
      </c>
      <c r="M58" s="65">
        <f t="shared" si="2"/>
        <v>120</v>
      </c>
      <c r="N58" s="17" t="s">
        <v>16</v>
      </c>
      <c r="O58" s="18">
        <v>60</v>
      </c>
      <c r="P58" s="104">
        <f t="shared" si="3"/>
        <v>60</v>
      </c>
      <c r="Q58" s="90">
        <v>34.56</v>
      </c>
      <c r="R58" s="43">
        <f t="shared" si="4"/>
        <v>34.56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+'22'!J59</f>
        <v>11</v>
      </c>
      <c r="F59" s="71"/>
      <c r="G59" s="46">
        <f t="shared" si="5"/>
        <v>11</v>
      </c>
      <c r="H59" s="78">
        <v>0</v>
      </c>
      <c r="I59" s="76">
        <v>0</v>
      </c>
      <c r="J59" s="46">
        <f t="shared" si="6"/>
        <v>10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60</v>
      </c>
      <c r="P59" s="104">
        <f t="shared" si="3"/>
        <v>60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+'22'!J60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+'22'!J61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+'22'!J62</f>
        <v>29</v>
      </c>
      <c r="F62" s="71"/>
      <c r="G62" s="46">
        <f t="shared" si="5"/>
        <v>29</v>
      </c>
      <c r="H62" s="78">
        <v>0</v>
      </c>
      <c r="I62" s="76">
        <v>0</v>
      </c>
      <c r="J62" s="46">
        <f t="shared" si="6"/>
        <v>27</v>
      </c>
      <c r="K62" s="72">
        <v>2</v>
      </c>
      <c r="L62" s="15">
        <v>120</v>
      </c>
      <c r="M62" s="65">
        <f t="shared" si="2"/>
        <v>240</v>
      </c>
      <c r="N62" s="17" t="s">
        <v>16</v>
      </c>
      <c r="O62" s="18">
        <v>120</v>
      </c>
      <c r="P62" s="104">
        <f t="shared" si="3"/>
        <v>120</v>
      </c>
      <c r="Q62" s="90">
        <v>29.82</v>
      </c>
      <c r="R62" s="43">
        <f t="shared" si="4"/>
        <v>59.64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+'22'!J63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+'22'!J64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+'22'!J65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+'22'!J66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+'22'!J67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+'22'!J68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+'22'!J69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+'22'!J70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+'22'!J71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+'22'!J72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+'22'!J73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+'22'!J74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+'22'!J75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+'22'!J76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3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+'22'!J77</f>
        <v>20</v>
      </c>
      <c r="F77" s="71"/>
      <c r="G77" s="46">
        <f t="shared" si="5"/>
        <v>20</v>
      </c>
      <c r="H77" s="78">
        <v>0</v>
      </c>
      <c r="I77" s="76">
        <v>0</v>
      </c>
      <c r="J77" s="46">
        <f t="shared" si="6"/>
        <v>20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+'22'!J78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+'22'!J79</f>
        <v>13</v>
      </c>
      <c r="F79" s="71"/>
      <c r="G79" s="46">
        <f t="shared" si="5"/>
        <v>13</v>
      </c>
      <c r="H79" s="78">
        <v>0</v>
      </c>
      <c r="I79" s="76">
        <v>0</v>
      </c>
      <c r="J79" s="46">
        <f t="shared" si="6"/>
        <v>13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+'22'!J80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+'22'!J81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44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+'22'!J82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8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+'22'!J83</f>
        <v>9</v>
      </c>
      <c r="F83" s="71"/>
      <c r="G83" s="46">
        <f t="shared" si="5"/>
        <v>9</v>
      </c>
      <c r="H83" s="78">
        <v>0</v>
      </c>
      <c r="I83" s="76">
        <v>0</v>
      </c>
      <c r="J83" s="46">
        <f t="shared" si="6"/>
        <v>9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si="8"/>
        <v>0</v>
      </c>
      <c r="Q83" s="90">
        <v>18.14</v>
      </c>
      <c r="R83" s="43">
        <f t="shared" ref="R83:R91" si="11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+'22'!J84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8"/>
        <v>0</v>
      </c>
      <c r="Q84" s="90">
        <v>12.94</v>
      </c>
      <c r="R84" s="43">
        <f t="shared" si="11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+'22'!J85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8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+'22'!J86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8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+'22'!J87</f>
        <v>16</v>
      </c>
      <c r="F87" s="71"/>
      <c r="G87" s="46">
        <f t="shared" ref="G87" si="12">E87+F87</f>
        <v>16</v>
      </c>
      <c r="H87" s="78">
        <v>0</v>
      </c>
      <c r="I87" s="76">
        <v>0</v>
      </c>
      <c r="J87" s="46">
        <f t="shared" ref="J87" si="13">+G87-H87-K87-I87</f>
        <v>16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8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+'22'!J88</f>
        <v>10</v>
      </c>
      <c r="F88" s="71"/>
      <c r="G88" s="46">
        <f t="shared" ref="G88" si="16">E88+F88</f>
        <v>10</v>
      </c>
      <c r="H88" s="78">
        <v>0</v>
      </c>
      <c r="I88" s="76">
        <v>0</v>
      </c>
      <c r="J88" s="46">
        <f t="shared" ref="J88" si="17">+G88-H88-K88-I88</f>
        <v>10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8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+'22'!J89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8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+'22'!J90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8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+'22'!J91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8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+'22'!J92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+'22'!J93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+'22'!J94</f>
        <v>23</v>
      </c>
      <c r="F94" s="71"/>
      <c r="G94" s="46">
        <f t="shared" ref="G94:G161" si="20">E94+F94</f>
        <v>23</v>
      </c>
      <c r="H94" s="78">
        <v>0</v>
      </c>
      <c r="I94" s="76">
        <v>0</v>
      </c>
      <c r="J94" s="46">
        <f t="shared" ref="J94:J161" si="21">+G94-H94-K94-I94</f>
        <v>23</v>
      </c>
      <c r="K94" s="72"/>
      <c r="L94" s="21"/>
      <c r="M94" s="65"/>
      <c r="N94" s="17" t="s">
        <v>16</v>
      </c>
      <c r="O94" s="18"/>
      <c r="P94" s="23">
        <f t="shared" si="8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+'22'!J95</f>
        <v>15</v>
      </c>
      <c r="F95" s="71"/>
      <c r="G95" s="46">
        <f t="shared" si="20"/>
        <v>15</v>
      </c>
      <c r="H95" s="78">
        <v>0</v>
      </c>
      <c r="I95" s="76">
        <v>0</v>
      </c>
      <c r="J95" s="46">
        <f t="shared" si="21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+'22'!J96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+'22'!J97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+'22'!J98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+'22'!J99</f>
        <v>11</v>
      </c>
      <c r="F99" s="71"/>
      <c r="G99" s="46">
        <f t="shared" si="20"/>
        <v>11</v>
      </c>
      <c r="H99" s="78">
        <v>0</v>
      </c>
      <c r="I99" s="76">
        <v>0</v>
      </c>
      <c r="J99" s="46">
        <f t="shared" si="21"/>
        <v>11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8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+'22'!J100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8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+'22'!J101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8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+'22'!J102</f>
        <v>11</v>
      </c>
      <c r="F102" s="71"/>
      <c r="G102" s="46">
        <f t="shared" ref="G102" si="24">E102+F102</f>
        <v>11</v>
      </c>
      <c r="H102" s="78">
        <v>0</v>
      </c>
      <c r="I102" s="76">
        <v>0</v>
      </c>
      <c r="J102" s="46">
        <f t="shared" ref="J102" si="25">+G102-H102-K102-I102</f>
        <v>11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8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+'22'!J103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8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+'22'!J104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50</v>
      </c>
      <c r="M104" s="65">
        <f t="shared" si="22"/>
        <v>0</v>
      </c>
      <c r="N104" s="17" t="s">
        <v>16</v>
      </c>
      <c r="O104" s="18"/>
      <c r="P104" s="23">
        <f t="shared" si="8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+'22'!J105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8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+'22'!J106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+'22'!J107</f>
        <v>20</v>
      </c>
      <c r="F107" s="71"/>
      <c r="G107" s="46">
        <f t="shared" si="20"/>
        <v>20</v>
      </c>
      <c r="H107" s="78">
        <v>0</v>
      </c>
      <c r="I107" s="76">
        <v>0</v>
      </c>
      <c r="J107" s="46">
        <f t="shared" si="21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+'22'!J108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8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+'22'!J109</f>
        <v>15</v>
      </c>
      <c r="F109" s="71"/>
      <c r="G109" s="46">
        <f t="shared" si="20"/>
        <v>15</v>
      </c>
      <c r="H109" s="78">
        <v>0</v>
      </c>
      <c r="I109" s="76">
        <v>0</v>
      </c>
      <c r="J109" s="46">
        <f t="shared" si="21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8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+'22'!J110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+'22'!J111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+'22'!J112</f>
        <v>25</v>
      </c>
      <c r="F112" s="71"/>
      <c r="G112" s="46">
        <f t="shared" si="20"/>
        <v>25</v>
      </c>
      <c r="H112" s="78">
        <v>0</v>
      </c>
      <c r="I112" s="76">
        <v>0</v>
      </c>
      <c r="J112" s="46">
        <f t="shared" si="21"/>
        <v>24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8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+'22'!J113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+'22'!J114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+'22'!J115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+'22'!J116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+'22'!J117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+'22'!J118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+'22'!J119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+'22'!J120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+'22'!J121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8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+'22'!J122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+'22'!J123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+'22'!J124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8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+'22'!J125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+'22'!J126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+'22'!J127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+'22'!J128</f>
        <v>2</v>
      </c>
      <c r="F128" s="71"/>
      <c r="G128" s="46">
        <f t="shared" si="20"/>
        <v>2</v>
      </c>
      <c r="H128" s="78">
        <v>0</v>
      </c>
      <c r="I128" s="76">
        <v>0</v>
      </c>
      <c r="J128" s="46">
        <f t="shared" si="21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+'22'!J129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+'22'!J130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+'22'!J131</f>
        <v>18</v>
      </c>
      <c r="F131" s="71"/>
      <c r="G131" s="46">
        <f t="shared" si="20"/>
        <v>18</v>
      </c>
      <c r="H131" s="78">
        <v>0</v>
      </c>
      <c r="I131" s="76">
        <v>0</v>
      </c>
      <c r="J131" s="46">
        <f t="shared" si="21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+'22'!J132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+'22'!J133</f>
        <v>23</v>
      </c>
      <c r="F133" s="71"/>
      <c r="G133" s="46">
        <f t="shared" si="20"/>
        <v>23</v>
      </c>
      <c r="H133" s="78">
        <v>0</v>
      </c>
      <c r="I133" s="76">
        <v>0</v>
      </c>
      <c r="J133" s="46">
        <f t="shared" si="21"/>
        <v>21</v>
      </c>
      <c r="K133" s="72">
        <v>2</v>
      </c>
      <c r="L133" s="20">
        <v>50</v>
      </c>
      <c r="M133" s="65">
        <f t="shared" si="7"/>
        <v>100</v>
      </c>
      <c r="N133" s="17" t="s">
        <v>16</v>
      </c>
      <c r="O133" s="18">
        <v>25</v>
      </c>
      <c r="P133" s="104">
        <f t="shared" si="8"/>
        <v>75</v>
      </c>
      <c r="Q133" s="90">
        <v>24.21</v>
      </c>
      <c r="R133" s="43">
        <f t="shared" si="9"/>
        <v>48.42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+'22'!J134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+'22'!J135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+'22'!J136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+'22'!J137</f>
        <v>8</v>
      </c>
      <c r="F137" s="71"/>
      <c r="G137" s="46">
        <f t="shared" si="20"/>
        <v>8</v>
      </c>
      <c r="H137" s="78">
        <v>0</v>
      </c>
      <c r="I137" s="76">
        <v>0</v>
      </c>
      <c r="J137" s="46">
        <f t="shared" si="21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8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+'22'!J138</f>
        <v>8</v>
      </c>
      <c r="F138" s="71"/>
      <c r="G138" s="46">
        <f t="shared" si="20"/>
        <v>8</v>
      </c>
      <c r="H138" s="78">
        <v>0</v>
      </c>
      <c r="I138" s="76">
        <v>0</v>
      </c>
      <c r="J138" s="46">
        <f t="shared" si="21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+'22'!J139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+'22'!J140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+'22'!J141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+'22'!J142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+'22'!J143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+'22'!J144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+'22'!J145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ref="P145:P208" si="26">SUM(M145-O145)</f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+'22'!J146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+'22'!J147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+'22'!J148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+'22'!J149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+'22'!J150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+'22'!J151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+'22'!J152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+'22'!J153</f>
        <v>9</v>
      </c>
      <c r="F153" s="71"/>
      <c r="G153" s="46">
        <f t="shared" si="20"/>
        <v>9</v>
      </c>
      <c r="H153" s="78">
        <v>0</v>
      </c>
      <c r="I153" s="76">
        <v>0</v>
      </c>
      <c r="J153" s="46">
        <f t="shared" si="21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+'22'!J154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+'22'!J155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+'22'!J156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+'22'!J157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+'22'!J158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+'22'!J159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+'22'!J160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+'22'!J161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+'22'!J162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+'22'!J163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+'22'!J164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+'22'!J165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+'22'!J166</f>
        <v>17</v>
      </c>
      <c r="F166" s="71"/>
      <c r="G166" s="46">
        <f t="shared" si="27"/>
        <v>17</v>
      </c>
      <c r="H166" s="78">
        <v>0</v>
      </c>
      <c r="I166" s="76">
        <v>0</v>
      </c>
      <c r="J166" s="46">
        <f t="shared" si="28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+'22'!J167</f>
        <v>8</v>
      </c>
      <c r="F167" s="71"/>
      <c r="G167" s="46">
        <f t="shared" si="27"/>
        <v>8</v>
      </c>
      <c r="H167" s="78">
        <v>0</v>
      </c>
      <c r="I167" s="76">
        <v>0</v>
      </c>
      <c r="J167" s="46">
        <f t="shared" si="28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+'22'!J168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+'22'!J169</f>
        <v>31</v>
      </c>
      <c r="F169" s="71"/>
      <c r="G169" s="46">
        <f t="shared" si="27"/>
        <v>31</v>
      </c>
      <c r="H169" s="78">
        <v>0</v>
      </c>
      <c r="I169" s="76">
        <v>0</v>
      </c>
      <c r="J169" s="46">
        <f t="shared" si="28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+'22'!J170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+'22'!J171</f>
        <v>5</v>
      </c>
      <c r="F171" s="71"/>
      <c r="G171" s="46">
        <f t="shared" si="27"/>
        <v>5</v>
      </c>
      <c r="H171" s="78">
        <v>0</v>
      </c>
      <c r="I171" s="76">
        <v>0</v>
      </c>
      <c r="J171" s="46">
        <f t="shared" si="28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+'22'!J172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+'22'!J173</f>
        <v>16</v>
      </c>
      <c r="F173" s="71"/>
      <c r="G173" s="46">
        <f>E173+F173</f>
        <v>16</v>
      </c>
      <c r="H173" s="78">
        <v>0</v>
      </c>
      <c r="I173" s="76">
        <v>0</v>
      </c>
      <c r="J173" s="46">
        <f>+G173-H173-K173-I173</f>
        <v>16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si="26"/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+'22'!J174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+'22'!J175</f>
        <v>26</v>
      </c>
      <c r="F175" s="71"/>
      <c r="G175" s="46">
        <f t="shared" si="27"/>
        <v>26</v>
      </c>
      <c r="H175" s="78">
        <v>0</v>
      </c>
      <c r="I175" s="76">
        <v>0</v>
      </c>
      <c r="J175" s="46">
        <f t="shared" si="28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+'22'!J176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+'22'!J177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+'22'!J178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+'22'!J179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+'22'!J180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+'22'!J181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+'22'!J182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+'22'!J183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+'22'!J184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+'22'!J185</f>
        <v>31</v>
      </c>
      <c r="F185" s="71"/>
      <c r="G185" s="46">
        <f t="shared" si="27"/>
        <v>31</v>
      </c>
      <c r="H185" s="78">
        <v>0</v>
      </c>
      <c r="I185" s="76">
        <v>0</v>
      </c>
      <c r="J185" s="46">
        <f t="shared" si="28"/>
        <v>31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+'22'!J186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+'22'!J187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+'22'!J188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+'22'!J189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+'22'!J190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+'22'!J191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+'22'!J192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+'22'!J193</f>
        <v>28</v>
      </c>
      <c r="F193" s="71"/>
      <c r="G193" s="46">
        <f t="shared" si="27"/>
        <v>28</v>
      </c>
      <c r="H193" s="78">
        <v>0</v>
      </c>
      <c r="I193" s="76">
        <v>0</v>
      </c>
      <c r="J193" s="46">
        <f t="shared" si="28"/>
        <v>28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+'22'!J194</f>
        <v>30</v>
      </c>
      <c r="F194" s="71"/>
      <c r="G194" s="46">
        <f t="shared" si="27"/>
        <v>30</v>
      </c>
      <c r="H194" s="78">
        <v>0</v>
      </c>
      <c r="I194" s="76">
        <v>0</v>
      </c>
      <c r="J194" s="46">
        <f t="shared" si="28"/>
        <v>27</v>
      </c>
      <c r="K194" s="72">
        <v>3</v>
      </c>
      <c r="L194" s="20">
        <v>120</v>
      </c>
      <c r="M194" s="65">
        <f t="shared" si="31"/>
        <v>360</v>
      </c>
      <c r="N194" s="17" t="s">
        <v>16</v>
      </c>
      <c r="O194" s="18"/>
      <c r="P194" s="104">
        <f t="shared" si="26"/>
        <v>360</v>
      </c>
      <c r="Q194" s="90">
        <v>73</v>
      </c>
      <c r="R194" s="43">
        <f t="shared" si="32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+'22'!J195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+'22'!J196</f>
        <v>9</v>
      </c>
      <c r="F196" s="71"/>
      <c r="G196" s="46">
        <f t="shared" si="27"/>
        <v>9</v>
      </c>
      <c r="H196" s="78">
        <v>0</v>
      </c>
      <c r="I196" s="76">
        <v>0</v>
      </c>
      <c r="J196" s="46">
        <f t="shared" si="28"/>
        <v>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+'22'!J197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+'22'!J198</f>
        <v>24</v>
      </c>
      <c r="F198" s="71"/>
      <c r="G198" s="46">
        <f t="shared" si="27"/>
        <v>24</v>
      </c>
      <c r="H198" s="78">
        <v>0</v>
      </c>
      <c r="I198" s="76">
        <v>0</v>
      </c>
      <c r="J198" s="46">
        <f t="shared" si="28"/>
        <v>24</v>
      </c>
      <c r="K198" s="72"/>
      <c r="L198" s="20">
        <v>150</v>
      </c>
      <c r="M198" s="65">
        <f t="shared" si="31"/>
        <v>0</v>
      </c>
      <c r="N198" s="17" t="s">
        <v>16</v>
      </c>
      <c r="O198" s="18"/>
      <c r="P198" s="23">
        <f t="shared" si="26"/>
        <v>0</v>
      </c>
      <c r="Q198" s="90">
        <v>64.38</v>
      </c>
      <c r="R198" s="43">
        <f t="shared" si="32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+'22'!J199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26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+'22'!J200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26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+'22'!J201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26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+'22'!J202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26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+'22'!J203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26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+'22'!J204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26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+'22'!J205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26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+'22'!J206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26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+'22'!J207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26"/>
        <v>0</v>
      </c>
      <c r="Q207" s="90"/>
      <c r="R207" s="43">
        <f t="shared" ref="R207" si="35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+'22'!J208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26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+'22'!J209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ref="P209:P258" si="36">SUM(M209-O209)</f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+'22'!J210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+'22'!J211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+'22'!J212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+'22'!J213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+'22'!J214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+'22'!J215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6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+'22'!J216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+'22'!J217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+'22'!J218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+'22'!J219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+'22'!J220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+'22'!J221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+'22'!J222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+'22'!J223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+'22'!J224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+'22'!J225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+'22'!J226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+'22'!J227</f>
        <v>8</v>
      </c>
      <c r="F227" s="71"/>
      <c r="G227" s="46">
        <f t="shared" si="27"/>
        <v>8</v>
      </c>
      <c r="H227" s="78">
        <v>0</v>
      </c>
      <c r="I227" s="76">
        <v>0</v>
      </c>
      <c r="J227" s="46">
        <f t="shared" si="28"/>
        <v>8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+'22'!J228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6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+'22'!J229</f>
        <v>14</v>
      </c>
      <c r="F229" s="71"/>
      <c r="G229" s="46">
        <f t="shared" si="27"/>
        <v>14</v>
      </c>
      <c r="H229" s="78">
        <v>0</v>
      </c>
      <c r="I229" s="76">
        <v>0</v>
      </c>
      <c r="J229" s="46">
        <f t="shared" si="28"/>
        <v>14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+'22'!J230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+'22'!J231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+'22'!J232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+'22'!J233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+'22'!J234</f>
        <v>17</v>
      </c>
      <c r="F234" s="71"/>
      <c r="G234" s="46">
        <f t="shared" si="37"/>
        <v>17</v>
      </c>
      <c r="H234" s="78">
        <v>0</v>
      </c>
      <c r="I234" s="76">
        <v>0</v>
      </c>
      <c r="J234" s="46">
        <f t="shared" si="38"/>
        <v>17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+'22'!J235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6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+'22'!J236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6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+'22'!J237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6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+'22'!J238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6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+'22'!J239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6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+'22'!J240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6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+'22'!J241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6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+'22'!J242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6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+'22'!J243</f>
        <v>41</v>
      </c>
      <c r="F243" s="71"/>
      <c r="G243" s="46">
        <f t="shared" ref="G243:G246" si="43">E243+F243</f>
        <v>41</v>
      </c>
      <c r="H243" s="78">
        <v>0</v>
      </c>
      <c r="I243" s="76">
        <v>0</v>
      </c>
      <c r="J243" s="46">
        <f t="shared" ref="J243:J246" si="44">+G243-H243-K243-I243</f>
        <v>41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6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+'22'!J244</f>
        <v>17</v>
      </c>
      <c r="F244" s="71"/>
      <c r="G244" s="46">
        <f t="shared" si="43"/>
        <v>17</v>
      </c>
      <c r="H244" s="78">
        <v>0</v>
      </c>
      <c r="I244" s="76">
        <v>0</v>
      </c>
      <c r="J244" s="46">
        <f t="shared" si="44"/>
        <v>17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36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3"/>
        <v>0</v>
      </c>
      <c r="H245" s="78">
        <v>0</v>
      </c>
      <c r="I245" s="76">
        <v>0</v>
      </c>
      <c r="J245" s="46">
        <f t="shared" si="44"/>
        <v>0</v>
      </c>
      <c r="K245" s="72"/>
      <c r="L245" s="20">
        <v>45</v>
      </c>
      <c r="M245" s="65">
        <f t="shared" si="45"/>
        <v>0</v>
      </c>
      <c r="N245" s="17" t="s">
        <v>16</v>
      </c>
      <c r="O245" s="18"/>
      <c r="P245" s="23">
        <f t="shared" si="36"/>
        <v>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6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6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si="36"/>
        <v>0</v>
      </c>
      <c r="Q253" s="90"/>
      <c r="R253" s="43">
        <f t="shared" ref="R253" si="50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2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1">E257+F257</f>
        <v>0</v>
      </c>
      <c r="H257" s="78">
        <v>0</v>
      </c>
      <c r="I257" s="76">
        <v>0</v>
      </c>
      <c r="J257" s="46">
        <f t="shared" ref="J257" si="52">+G257-H257-K257-I257</f>
        <v>0</v>
      </c>
      <c r="K257" s="72"/>
      <c r="L257" s="20"/>
      <c r="M257" s="65">
        <f t="shared" ref="M257" si="53">+L257*K257</f>
        <v>0</v>
      </c>
      <c r="N257" s="17" t="s">
        <v>16</v>
      </c>
      <c r="O257" s="18"/>
      <c r="P257" s="23">
        <f t="shared" si="36"/>
        <v>0</v>
      </c>
      <c r="Q257" s="90"/>
      <c r="R257" s="43">
        <f t="shared" ref="R257" si="54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2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5">E259+F259</f>
        <v>0</v>
      </c>
      <c r="H259" s="78">
        <v>0</v>
      </c>
      <c r="I259" s="76">
        <v>0</v>
      </c>
      <c r="J259" s="46">
        <f t="shared" ref="J259" si="56">+G259-H259-K259-I259</f>
        <v>0</v>
      </c>
      <c r="K259" s="72"/>
      <c r="L259" s="20"/>
      <c r="M259" s="65">
        <f t="shared" ref="M259" si="57">+L259*K259</f>
        <v>0</v>
      </c>
      <c r="N259" s="17" t="s">
        <v>16</v>
      </c>
      <c r="O259" s="18"/>
      <c r="P259" s="23">
        <f t="shared" ref="P259" si="58">SUM(M259-O259)</f>
        <v>0</v>
      </c>
      <c r="Q259" s="90"/>
      <c r="R259" s="43">
        <f t="shared" ref="R259" si="59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1177.5999999999999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3085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670</v>
      </c>
      <c r="O264" s="2">
        <v>100</v>
      </c>
      <c r="P264" s="2">
        <v>280</v>
      </c>
      <c r="Q264" s="2">
        <v>290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910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1505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1505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 filterMode="1">
    <tabColor rgb="FFFFCCFF"/>
  </sheetPr>
  <dimension ref="A1:S346"/>
  <sheetViews>
    <sheetView zoomScale="70" zoomScaleNormal="70" workbookViewId="0">
      <pane xSplit="10" ySplit="4" topLeftCell="L5" activePane="bottomRight" state="frozen"/>
      <selection activeCell="L246" sqref="L246"/>
      <selection pane="topRight" activeCell="L246" sqref="L246"/>
      <selection pane="bottomLeft" activeCell="L246" sqref="L246"/>
      <selection pane="bottomRight" activeCell="V17" sqref="V1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+'23'!J5</f>
        <v>67</v>
      </c>
      <c r="F5" s="71"/>
      <c r="G5" s="46">
        <f t="shared" ref="G5:G26" si="0">E5+F5</f>
        <v>67</v>
      </c>
      <c r="H5" s="78">
        <v>0</v>
      </c>
      <c r="I5" s="76">
        <v>0</v>
      </c>
      <c r="J5" s="46">
        <f t="shared" ref="J5:J26" si="1">+G5-H5-K5-I5</f>
        <v>67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+'23'!J6</f>
        <v>162</v>
      </c>
      <c r="F6" s="71"/>
      <c r="G6" s="46">
        <f t="shared" si="0"/>
        <v>162</v>
      </c>
      <c r="H6" s="78">
        <v>0</v>
      </c>
      <c r="I6" s="76">
        <v>0</v>
      </c>
      <c r="J6" s="46">
        <f t="shared" si="1"/>
        <v>158</v>
      </c>
      <c r="K6" s="72">
        <v>4</v>
      </c>
      <c r="L6" s="15">
        <v>100</v>
      </c>
      <c r="M6" s="65">
        <f t="shared" ref="M6:M80" si="2">+L6*K6</f>
        <v>400</v>
      </c>
      <c r="N6" s="17" t="s">
        <v>16</v>
      </c>
      <c r="O6" s="18">
        <v>200</v>
      </c>
      <c r="P6" s="104">
        <f t="shared" ref="P6:P80" si="3">SUM(M6-O6)</f>
        <v>200</v>
      </c>
      <c r="Q6" s="90">
        <v>39.29</v>
      </c>
      <c r="R6" s="43">
        <f t="shared" ref="R6:R80" si="4">+K6*Q6</f>
        <v>157.16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+'23'!J7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+'23'!J8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+'23'!J9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+'23'!J10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+'23'!J11</f>
        <v>34</v>
      </c>
      <c r="F11" s="71"/>
      <c r="G11" s="46">
        <f t="shared" si="0"/>
        <v>34</v>
      </c>
      <c r="H11" s="78">
        <v>0</v>
      </c>
      <c r="I11" s="76">
        <v>0</v>
      </c>
      <c r="J11" s="46">
        <f t="shared" si="1"/>
        <v>32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+'23'!J12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+'23'!J13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+'23'!J14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+'23'!J15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+'23'!J16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+'23'!J17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+'23'!J18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+'23'!J19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+'23'!J20</f>
        <v>8</v>
      </c>
      <c r="F20" s="71"/>
      <c r="G20" s="46">
        <f t="shared" si="0"/>
        <v>8</v>
      </c>
      <c r="H20" s="78">
        <v>0</v>
      </c>
      <c r="I20" s="76">
        <v>0</v>
      </c>
      <c r="J20" s="46">
        <f t="shared" si="1"/>
        <v>7</v>
      </c>
      <c r="K20" s="72">
        <v>1</v>
      </c>
      <c r="L20" s="15">
        <v>65</v>
      </c>
      <c r="M20" s="65">
        <f t="shared" si="2"/>
        <v>65</v>
      </c>
      <c r="N20" s="17" t="s">
        <v>16</v>
      </c>
      <c r="O20" s="18"/>
      <c r="P20" s="104">
        <f t="shared" si="3"/>
        <v>65</v>
      </c>
      <c r="Q20" s="90">
        <v>22.25</v>
      </c>
      <c r="R20" s="43">
        <f t="shared" si="4"/>
        <v>22.25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+'23'!J21</f>
        <v>3</v>
      </c>
      <c r="F21" s="71"/>
      <c r="G21" s="46">
        <f t="shared" si="0"/>
        <v>3</v>
      </c>
      <c r="H21" s="78">
        <v>0</v>
      </c>
      <c r="I21" s="76">
        <v>0</v>
      </c>
      <c r="J21" s="46">
        <f t="shared" si="1"/>
        <v>1</v>
      </c>
      <c r="K21" s="72">
        <v>2</v>
      </c>
      <c r="L21" s="15">
        <v>85</v>
      </c>
      <c r="M21" s="65">
        <f t="shared" si="2"/>
        <v>170</v>
      </c>
      <c r="N21" s="17" t="s">
        <v>16</v>
      </c>
      <c r="O21" s="18"/>
      <c r="P21" s="104">
        <f t="shared" si="3"/>
        <v>170</v>
      </c>
      <c r="Q21" s="90">
        <v>22.85</v>
      </c>
      <c r="R21" s="43">
        <f t="shared" si="4"/>
        <v>45.7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+'23'!J22</f>
        <v>85</v>
      </c>
      <c r="F22" s="71"/>
      <c r="G22" s="46">
        <f t="shared" si="0"/>
        <v>85</v>
      </c>
      <c r="H22" s="78">
        <v>0</v>
      </c>
      <c r="I22" s="76">
        <v>0</v>
      </c>
      <c r="J22" s="46">
        <f t="shared" si="1"/>
        <v>84</v>
      </c>
      <c r="K22" s="72">
        <v>1</v>
      </c>
      <c r="L22" s="20">
        <v>100</v>
      </c>
      <c r="M22" s="65">
        <f t="shared" si="2"/>
        <v>100</v>
      </c>
      <c r="N22" s="17" t="s">
        <v>16</v>
      </c>
      <c r="O22" s="18"/>
      <c r="P22" s="104">
        <f t="shared" si="3"/>
        <v>100</v>
      </c>
      <c r="Q22" s="90">
        <v>26.6</v>
      </c>
      <c r="R22" s="43">
        <f t="shared" si="4"/>
        <v>26.6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+'23'!J23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+'23'!J24</f>
        <v>31</v>
      </c>
      <c r="F24" s="71"/>
      <c r="G24" s="46">
        <f t="shared" si="0"/>
        <v>31</v>
      </c>
      <c r="H24" s="78">
        <v>0</v>
      </c>
      <c r="I24" s="76">
        <v>0</v>
      </c>
      <c r="J24" s="46">
        <f t="shared" si="1"/>
        <v>31</v>
      </c>
      <c r="K24" s="72"/>
      <c r="L24" s="15">
        <v>100</v>
      </c>
      <c r="M24" s="65">
        <f t="shared" si="2"/>
        <v>0</v>
      </c>
      <c r="N24" s="17" t="s">
        <v>16</v>
      </c>
      <c r="O24" s="18"/>
      <c r="P24" s="23">
        <f t="shared" si="3"/>
        <v>0</v>
      </c>
      <c r="Q24" s="90">
        <v>40.51</v>
      </c>
      <c r="R24" s="43">
        <f t="shared" si="4"/>
        <v>0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+'23'!J25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+'23'!J26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+'23'!J27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+'23'!J28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31</v>
      </c>
      <c r="K28" s="72"/>
      <c r="L28" s="15">
        <v>100</v>
      </c>
      <c r="M28" s="65">
        <f t="shared" si="2"/>
        <v>0</v>
      </c>
      <c r="N28" s="17" t="s">
        <v>16</v>
      </c>
      <c r="O28" s="18"/>
      <c r="P28" s="23">
        <f t="shared" si="3"/>
        <v>0</v>
      </c>
      <c r="Q28" s="90">
        <v>31.97</v>
      </c>
      <c r="R28" s="43">
        <f t="shared" si="4"/>
        <v>0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+'23'!J29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+'23'!J30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+'23'!J31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74</v>
      </c>
      <c r="K31" s="72"/>
      <c r="L31" s="15">
        <v>100</v>
      </c>
      <c r="M31" s="65">
        <f t="shared" si="2"/>
        <v>0</v>
      </c>
      <c r="N31" s="17" t="s">
        <v>16</v>
      </c>
      <c r="O31" s="18"/>
      <c r="P31" s="23">
        <f t="shared" si="3"/>
        <v>0</v>
      </c>
      <c r="Q31" s="90">
        <v>38.46</v>
      </c>
      <c r="R31" s="43">
        <f t="shared" si="4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+'23'!J32</f>
        <v>13</v>
      </c>
      <c r="F32" s="71"/>
      <c r="G32" s="46">
        <f t="shared" si="5"/>
        <v>13</v>
      </c>
      <c r="H32" s="78">
        <v>0</v>
      </c>
      <c r="I32" s="76">
        <v>0</v>
      </c>
      <c r="J32" s="46">
        <f t="shared" si="6"/>
        <v>11</v>
      </c>
      <c r="K32" s="72">
        <v>2</v>
      </c>
      <c r="L32" s="15">
        <v>130</v>
      </c>
      <c r="M32" s="65">
        <f t="shared" si="2"/>
        <v>260</v>
      </c>
      <c r="N32" s="17" t="s">
        <v>16</v>
      </c>
      <c r="O32" s="18"/>
      <c r="P32" s="104">
        <f t="shared" si="3"/>
        <v>260</v>
      </c>
      <c r="Q32" s="90">
        <v>46.37</v>
      </c>
      <c r="R32" s="43">
        <f t="shared" si="4"/>
        <v>92.74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+'23'!J33</f>
        <v>10</v>
      </c>
      <c r="F33" s="71"/>
      <c r="G33" s="46">
        <f t="shared" si="5"/>
        <v>10</v>
      </c>
      <c r="H33" s="78">
        <v>0</v>
      </c>
      <c r="I33" s="76">
        <v>0</v>
      </c>
      <c r="J33" s="46">
        <f t="shared" si="6"/>
        <v>9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+'23'!J34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+'23'!J35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+'23'!J36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+'23'!J37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+'23'!J38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+'23'!J39</f>
        <v>24</v>
      </c>
      <c r="F39" s="71"/>
      <c r="G39" s="46">
        <f t="shared" si="5"/>
        <v>24</v>
      </c>
      <c r="H39" s="78">
        <v>0</v>
      </c>
      <c r="I39" s="76">
        <v>0</v>
      </c>
      <c r="J39" s="46">
        <f t="shared" si="6"/>
        <v>24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+'23'!J40</f>
        <v>26</v>
      </c>
      <c r="F40" s="71"/>
      <c r="G40" s="46">
        <f t="shared" si="5"/>
        <v>26</v>
      </c>
      <c r="H40" s="78">
        <v>0</v>
      </c>
      <c r="I40" s="76">
        <v>0</v>
      </c>
      <c r="J40" s="46">
        <f t="shared" si="6"/>
        <v>26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+'23'!J41</f>
        <v>19</v>
      </c>
      <c r="F41" s="71"/>
      <c r="G41" s="46">
        <f t="shared" si="5"/>
        <v>19</v>
      </c>
      <c r="H41" s="78">
        <v>0</v>
      </c>
      <c r="I41" s="76">
        <v>0</v>
      </c>
      <c r="J41" s="46">
        <f t="shared" si="6"/>
        <v>19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+'23'!J42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+'23'!J43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+'23'!J44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+'23'!J45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+'23'!J46</f>
        <v>14</v>
      </c>
      <c r="F46" s="71"/>
      <c r="G46" s="46">
        <f t="shared" si="5"/>
        <v>14</v>
      </c>
      <c r="H46" s="78">
        <v>0</v>
      </c>
      <c r="I46" s="76">
        <v>0</v>
      </c>
      <c r="J46" s="46">
        <f t="shared" si="6"/>
        <v>12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4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+'23'!J47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9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+'23'!J48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>SUM(M48-O48)</f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+'23'!J49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+'23'!J50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+'23'!J51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+'23'!J52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+'23'!J53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+'23'!J54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+'23'!J55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>SUM(M55-O55)</f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+'23'!J56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+'23'!J57</f>
        <v>23</v>
      </c>
      <c r="F57" s="71"/>
      <c r="G57" s="46">
        <f t="shared" si="5"/>
        <v>23</v>
      </c>
      <c r="H57" s="78">
        <v>0</v>
      </c>
      <c r="I57" s="76">
        <v>0</v>
      </c>
      <c r="J57" s="46">
        <f t="shared" si="6"/>
        <v>22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>
        <v>60</v>
      </c>
      <c r="P57" s="104">
        <f t="shared" si="3"/>
        <v>60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+'23'!J58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+'23'!J59</f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10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+'23'!J60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+'23'!J61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+'23'!J62</f>
        <v>27</v>
      </c>
      <c r="F62" s="71"/>
      <c r="G62" s="46">
        <f t="shared" si="5"/>
        <v>27</v>
      </c>
      <c r="H62" s="78">
        <v>0</v>
      </c>
      <c r="I62" s="76">
        <v>0</v>
      </c>
      <c r="J62" s="46">
        <f t="shared" si="6"/>
        <v>26</v>
      </c>
      <c r="K62" s="72">
        <v>1</v>
      </c>
      <c r="L62" s="15">
        <v>120</v>
      </c>
      <c r="M62" s="65">
        <f t="shared" si="2"/>
        <v>120</v>
      </c>
      <c r="N62" s="17" t="s">
        <v>16</v>
      </c>
      <c r="O62" s="18">
        <v>60</v>
      </c>
      <c r="P62" s="104">
        <f t="shared" si="3"/>
        <v>60</v>
      </c>
      <c r="Q62" s="90">
        <v>29.82</v>
      </c>
      <c r="R62" s="43">
        <f t="shared" si="4"/>
        <v>29.82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+'23'!J63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+'23'!J64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+'23'!J65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+'23'!J66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+'23'!J67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+'23'!J68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+'23'!J69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+'23'!J70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+'23'!J71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+'23'!J72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5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+'23'!J73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+'23'!J74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+'23'!J75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+'23'!J76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+'23'!J77</f>
        <v>20</v>
      </c>
      <c r="F77" s="71"/>
      <c r="G77" s="46">
        <f t="shared" si="5"/>
        <v>20</v>
      </c>
      <c r="H77" s="78">
        <v>0</v>
      </c>
      <c r="I77" s="76">
        <v>0</v>
      </c>
      <c r="J77" s="46">
        <f t="shared" si="6"/>
        <v>20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+'23'!J78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+'23'!J79</f>
        <v>13</v>
      </c>
      <c r="F79" s="71"/>
      <c r="G79" s="46">
        <f t="shared" si="5"/>
        <v>13</v>
      </c>
      <c r="H79" s="78">
        <v>0</v>
      </c>
      <c r="I79" s="76">
        <v>0</v>
      </c>
      <c r="J79" s="46">
        <f t="shared" si="6"/>
        <v>12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>
        <v>30.84</v>
      </c>
      <c r="R79" s="43">
        <f t="shared" si="4"/>
        <v>30.84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+'23'!J80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+'23'!J81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+'23'!J82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+'23'!J83</f>
        <v>9</v>
      </c>
      <c r="F83" s="71"/>
      <c r="G83" s="46">
        <f t="shared" si="5"/>
        <v>9</v>
      </c>
      <c r="H83" s="78">
        <v>0</v>
      </c>
      <c r="I83" s="76">
        <v>0</v>
      </c>
      <c r="J83" s="46">
        <f t="shared" si="6"/>
        <v>9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+'23'!J84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10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+'23'!J85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+'23'!J86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+'23'!J87</f>
        <v>16</v>
      </c>
      <c r="F87" s="71"/>
      <c r="G87" s="46">
        <f t="shared" ref="G87" si="13">E87+F87</f>
        <v>16</v>
      </c>
      <c r="H87" s="78">
        <v>0</v>
      </c>
      <c r="I87" s="76">
        <v>0</v>
      </c>
      <c r="J87" s="46">
        <f t="shared" ref="J87" si="14">+G87-H87-K87-I87</f>
        <v>16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+'23'!J88</f>
        <v>10</v>
      </c>
      <c r="F88" s="71"/>
      <c r="G88" s="46">
        <f t="shared" ref="G88" si="18">E88+F88</f>
        <v>10</v>
      </c>
      <c r="H88" s="78">
        <v>0</v>
      </c>
      <c r="I88" s="76">
        <v>0</v>
      </c>
      <c r="J88" s="46">
        <f t="shared" ref="J88" si="19">+G88-H88-K88-I88</f>
        <v>10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+'23'!J89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+'23'!J90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+'23'!J91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+'23'!J92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+'23'!J93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+'23'!J94</f>
        <v>23</v>
      </c>
      <c r="F94" s="71"/>
      <c r="G94" s="46">
        <f t="shared" ref="G94:G161" si="23">E94+F94</f>
        <v>23</v>
      </c>
      <c r="H94" s="78">
        <v>0</v>
      </c>
      <c r="I94" s="76">
        <v>0</v>
      </c>
      <c r="J94" s="46">
        <f t="shared" ref="J94:J161" si="24">+G94-H94-K94-I94</f>
        <v>23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+'23'!J95</f>
        <v>15</v>
      </c>
      <c r="F95" s="71"/>
      <c r="G95" s="46">
        <f t="shared" si="23"/>
        <v>15</v>
      </c>
      <c r="H95" s="78">
        <v>0</v>
      </c>
      <c r="I95" s="76">
        <v>0</v>
      </c>
      <c r="J95" s="46">
        <f t="shared" si="24"/>
        <v>15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+'23'!J96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+'23'!J97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+'23'!J98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+'23'!J99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11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+'23'!J100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+'23'!J101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+'23'!J102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+'23'!J103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+'23'!J104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+'23'!J105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+'23'!J106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+'23'!J107</f>
        <v>20</v>
      </c>
      <c r="F107" s="71"/>
      <c r="G107" s="46">
        <f t="shared" si="23"/>
        <v>20</v>
      </c>
      <c r="H107" s="78">
        <v>0</v>
      </c>
      <c r="I107" s="76">
        <v>0</v>
      </c>
      <c r="J107" s="46">
        <f t="shared" si="24"/>
        <v>20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+'23'!J108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+'23'!J109</f>
        <v>15</v>
      </c>
      <c r="F109" s="71"/>
      <c r="G109" s="46">
        <f t="shared" si="23"/>
        <v>15</v>
      </c>
      <c r="H109" s="78">
        <v>0</v>
      </c>
      <c r="I109" s="76">
        <v>0</v>
      </c>
      <c r="J109" s="46">
        <f t="shared" si="24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+'23'!J110</f>
        <v>5</v>
      </c>
      <c r="F110" s="71"/>
      <c r="G110" s="46">
        <f t="shared" si="23"/>
        <v>5</v>
      </c>
      <c r="H110" s="78">
        <v>0</v>
      </c>
      <c r="I110" s="76">
        <v>0</v>
      </c>
      <c r="J110" s="46">
        <f t="shared" si="24"/>
        <v>5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+'23'!J111</f>
        <v>11</v>
      </c>
      <c r="F111" s="71"/>
      <c r="G111" s="46">
        <f t="shared" si="23"/>
        <v>11</v>
      </c>
      <c r="H111" s="78">
        <v>0</v>
      </c>
      <c r="I111" s="76">
        <v>0</v>
      </c>
      <c r="J111" s="46">
        <f t="shared" si="24"/>
        <v>11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+'23'!J112</f>
        <v>24</v>
      </c>
      <c r="F112" s="71"/>
      <c r="G112" s="46">
        <f t="shared" si="23"/>
        <v>24</v>
      </c>
      <c r="H112" s="78">
        <v>0</v>
      </c>
      <c r="I112" s="76">
        <v>0</v>
      </c>
      <c r="J112" s="46">
        <f t="shared" si="24"/>
        <v>24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+'23'!J113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+'23'!J114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+'23'!J115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+'23'!J116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+'23'!J117</f>
        <v>4</v>
      </c>
      <c r="F117" s="71"/>
      <c r="G117" s="46">
        <f t="shared" si="23"/>
        <v>4</v>
      </c>
      <c r="H117" s="78">
        <v>0</v>
      </c>
      <c r="I117" s="76">
        <v>0</v>
      </c>
      <c r="J117" s="46">
        <f t="shared" si="24"/>
        <v>4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+'23'!J118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+'23'!J119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+'23'!J120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+'23'!J121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+'23'!J122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+'23'!J123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+'23'!J124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+'23'!J125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+'23'!J126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+'23'!J127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+'23'!J128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+'23'!J129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+'23'!J130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+'23'!J131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+'23'!J132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+'23'!J133</f>
        <v>21</v>
      </c>
      <c r="F133" s="71"/>
      <c r="G133" s="46">
        <f t="shared" si="23"/>
        <v>21</v>
      </c>
      <c r="H133" s="78">
        <v>0</v>
      </c>
      <c r="I133" s="76">
        <v>0</v>
      </c>
      <c r="J133" s="46">
        <f t="shared" si="24"/>
        <v>21</v>
      </c>
      <c r="K133" s="72"/>
      <c r="L133" s="20">
        <v>50</v>
      </c>
      <c r="M133" s="65">
        <f t="shared" si="7"/>
        <v>0</v>
      </c>
      <c r="N133" s="17" t="s">
        <v>16</v>
      </c>
      <c r="O133" s="18"/>
      <c r="P133" s="23">
        <f t="shared" si="8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+'23'!J134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+'23'!J135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+'23'!J136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+'23'!J137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+'23'!J138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+'23'!J139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+'23'!J140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+'23'!J141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+'23'!J142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+'23'!J143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+'23'!J144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+'23'!J145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+'23'!J146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+'23'!J147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+'23'!J148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+'23'!J149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+'23'!J150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+'23'!J151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+'23'!J152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+'23'!J153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+'23'!J154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+'23'!J155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+'23'!J156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+'23'!J157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+'23'!J158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+'23'!J159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+'23'!J160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+'23'!J161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+'23'!J162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+'23'!J163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+'23'!J164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+'23'!J165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+'23'!J166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+'23'!J167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+'23'!J168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+'23'!J169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+'23'!J170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+'23'!J171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+'23'!J172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+'23'!J173</f>
        <v>16</v>
      </c>
      <c r="F173" s="71"/>
      <c r="G173" s="46">
        <f>E173+F173</f>
        <v>16</v>
      </c>
      <c r="H173" s="78">
        <v>0</v>
      </c>
      <c r="I173" s="76">
        <v>0</v>
      </c>
      <c r="J173" s="46">
        <f>+G173-H173-K173-I173</f>
        <v>16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+'23'!J174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+'23'!J175</f>
        <v>26</v>
      </c>
      <c r="F175" s="71"/>
      <c r="G175" s="46">
        <f t="shared" si="30"/>
        <v>26</v>
      </c>
      <c r="H175" s="78">
        <v>0</v>
      </c>
      <c r="I175" s="76">
        <v>0</v>
      </c>
      <c r="J175" s="46">
        <f t="shared" si="31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+'23'!J176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+'23'!J177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+'23'!J178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+'23'!J179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+'23'!J180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+'23'!J181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+'23'!J182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+'23'!J183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+'23'!J184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+'23'!J185</f>
        <v>31</v>
      </c>
      <c r="F185" s="71"/>
      <c r="G185" s="46">
        <f t="shared" si="30"/>
        <v>31</v>
      </c>
      <c r="H185" s="78">
        <v>0</v>
      </c>
      <c r="I185" s="76">
        <v>0</v>
      </c>
      <c r="J185" s="46">
        <f t="shared" si="31"/>
        <v>31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+'23'!J186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+'23'!J187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+'23'!J188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+'23'!J189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+'23'!J190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+'23'!J191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+'23'!J192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+'23'!J193</f>
        <v>28</v>
      </c>
      <c r="F193" s="71"/>
      <c r="G193" s="46">
        <f t="shared" si="30"/>
        <v>28</v>
      </c>
      <c r="H193" s="78">
        <v>0</v>
      </c>
      <c r="I193" s="76">
        <v>0</v>
      </c>
      <c r="J193" s="46">
        <f t="shared" si="31"/>
        <v>28</v>
      </c>
      <c r="K193" s="72"/>
      <c r="L193" s="20">
        <v>60</v>
      </c>
      <c r="M193" s="65">
        <f t="shared" si="34"/>
        <v>0</v>
      </c>
      <c r="N193" s="17" t="s">
        <v>16</v>
      </c>
      <c r="O193" s="18"/>
      <c r="P193" s="23">
        <f t="shared" si="35"/>
        <v>0</v>
      </c>
      <c r="Q193" s="90">
        <v>38</v>
      </c>
      <c r="R193" s="43">
        <f t="shared" si="36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+'23'!J194</f>
        <v>27</v>
      </c>
      <c r="F194" s="71"/>
      <c r="G194" s="46">
        <f t="shared" si="30"/>
        <v>27</v>
      </c>
      <c r="H194" s="78">
        <v>0</v>
      </c>
      <c r="I194" s="76">
        <v>0</v>
      </c>
      <c r="J194" s="46">
        <f t="shared" si="31"/>
        <v>26</v>
      </c>
      <c r="K194" s="72">
        <v>1</v>
      </c>
      <c r="L194" s="20">
        <v>120</v>
      </c>
      <c r="M194" s="65">
        <f t="shared" si="34"/>
        <v>120</v>
      </c>
      <c r="N194" s="17" t="s">
        <v>16</v>
      </c>
      <c r="O194" s="18"/>
      <c r="P194" s="104">
        <f t="shared" si="35"/>
        <v>120</v>
      </c>
      <c r="Q194" s="90">
        <v>73</v>
      </c>
      <c r="R194" s="43">
        <f t="shared" si="36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+'23'!J195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+'23'!J196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+'23'!J197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+'23'!J198</f>
        <v>24</v>
      </c>
      <c r="F198" s="71"/>
      <c r="G198" s="46">
        <f t="shared" si="30"/>
        <v>24</v>
      </c>
      <c r="H198" s="78">
        <v>0</v>
      </c>
      <c r="I198" s="76">
        <v>0</v>
      </c>
      <c r="J198" s="46">
        <f t="shared" si="31"/>
        <v>24</v>
      </c>
      <c r="K198" s="72"/>
      <c r="L198" s="20">
        <v>150</v>
      </c>
      <c r="M198" s="65">
        <f t="shared" si="34"/>
        <v>0</v>
      </c>
      <c r="N198" s="17" t="s">
        <v>16</v>
      </c>
      <c r="O198" s="18"/>
      <c r="P198" s="23">
        <f t="shared" si="35"/>
        <v>0</v>
      </c>
      <c r="Q198" s="90">
        <v>64.38</v>
      </c>
      <c r="R198" s="43">
        <f t="shared" si="36"/>
        <v>0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+'23'!J199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+'23'!J200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+'23'!J201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+'23'!J202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+'23'!J203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+'23'!J204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+'23'!J205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+'23'!J206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+'23'!J207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+'23'!J208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+'23'!J209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+'23'!J210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+'23'!J211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+'23'!J212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+'23'!J213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+'23'!J214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+'23'!J215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+'23'!J216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+'23'!J217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+'23'!J218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+'23'!J219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+'23'!J220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+'23'!J221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+'23'!J222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+'23'!J223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+'23'!J224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+'23'!J225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+'23'!J226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+'23'!J227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+'23'!J228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+'23'!J229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+'23'!J230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+'23'!J231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+'23'!J232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+'23'!J233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+'23'!J234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+'23'!J235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+'23'!J236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+'23'!J237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+'23'!J238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+'23'!J239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+'23'!J240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+'23'!J241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+'23'!J242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+'23'!J243</f>
        <v>41</v>
      </c>
      <c r="F243" s="71"/>
      <c r="G243" s="46">
        <f t="shared" ref="G243:G246" si="47">E243+F243</f>
        <v>41</v>
      </c>
      <c r="H243" s="78">
        <v>0</v>
      </c>
      <c r="I243" s="76">
        <v>0</v>
      </c>
      <c r="J243" s="46">
        <f t="shared" ref="J243:J246" si="48">+G243-H243-K243-I243</f>
        <v>41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+'23'!J244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+'23'!J245</f>
        <v>0</v>
      </c>
      <c r="F245" s="71">
        <v>14</v>
      </c>
      <c r="G245" s="46">
        <f t="shared" si="47"/>
        <v>14</v>
      </c>
      <c r="H245" s="78">
        <v>0</v>
      </c>
      <c r="I245" s="76">
        <v>0</v>
      </c>
      <c r="J245" s="46">
        <f t="shared" si="48"/>
        <v>14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19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19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19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19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620.45000000000005</v>
      </c>
      <c r="S260" s="75"/>
    </row>
    <row r="261" spans="1:19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19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1720</v>
      </c>
    </row>
    <row r="263" spans="1:19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19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265</v>
      </c>
      <c r="O264" s="2">
        <v>35</v>
      </c>
      <c r="P264" s="2">
        <v>230</v>
      </c>
    </row>
    <row r="265" spans="1:19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19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19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370</v>
      </c>
    </row>
    <row r="268" spans="1:19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1085</v>
      </c>
    </row>
    <row r="269" spans="1:19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1085</v>
      </c>
    </row>
    <row r="270" spans="1:19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19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19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.00"/>
        <filter val="120.00"/>
        <filter val="130.00"/>
        <filter val="170.00"/>
        <filter val="200.00"/>
        <filter val="230"/>
        <filter val="260.00"/>
        <filter val="35.00"/>
        <filter val="50.00"/>
        <filter val="65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V346"/>
  <sheetViews>
    <sheetView zoomScale="70" zoomScaleNormal="70" workbookViewId="0">
      <pane xSplit="10" ySplit="4" topLeftCell="K5" activePane="bottomRight" state="frozen"/>
      <selection activeCell="L246" sqref="L246"/>
      <selection pane="topRight" activeCell="L246" sqref="L246"/>
      <selection pane="bottomLeft" activeCell="L246" sqref="L246"/>
      <selection pane="bottomRight" activeCell="Z19" sqref="Z1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+'24'!J5</f>
        <v>67</v>
      </c>
      <c r="F5" s="71"/>
      <c r="G5" s="46">
        <f t="shared" ref="G5:G26" si="0">E5+F5</f>
        <v>67</v>
      </c>
      <c r="H5" s="78">
        <v>0</v>
      </c>
      <c r="I5" s="76">
        <v>0</v>
      </c>
      <c r="J5" s="46">
        <f t="shared" ref="J5:J26" si="1">+G5-H5-K5-I5</f>
        <v>67</v>
      </c>
      <c r="K5" s="72"/>
      <c r="L5" s="15">
        <v>50</v>
      </c>
      <c r="M5" s="65">
        <f>+L5*K5</f>
        <v>0</v>
      </c>
      <c r="N5" s="17" t="s">
        <v>16</v>
      </c>
      <c r="O5" s="18"/>
      <c r="P5" s="23">
        <f>SUM(M5-O5)</f>
        <v>0</v>
      </c>
      <c r="Q5" s="90">
        <v>22.48</v>
      </c>
      <c r="R5" s="43">
        <f>+K5*Q5</f>
        <v>0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+'24'!J6</f>
        <v>158</v>
      </c>
      <c r="F6" s="71"/>
      <c r="G6" s="46">
        <f t="shared" si="0"/>
        <v>158</v>
      </c>
      <c r="H6" s="78">
        <v>0</v>
      </c>
      <c r="I6" s="76">
        <v>0</v>
      </c>
      <c r="J6" s="46">
        <f t="shared" si="1"/>
        <v>157</v>
      </c>
      <c r="K6" s="72">
        <v>1</v>
      </c>
      <c r="L6" s="15">
        <v>100</v>
      </c>
      <c r="M6" s="65">
        <f t="shared" ref="M6:M80" si="2">+L6*K6</f>
        <v>100</v>
      </c>
      <c r="N6" s="17" t="s">
        <v>16</v>
      </c>
      <c r="O6" s="18"/>
      <c r="P6" s="104">
        <f t="shared" ref="P6:P69" si="3">SUM(M6-O6)</f>
        <v>100</v>
      </c>
      <c r="Q6" s="90">
        <v>39.29</v>
      </c>
      <c r="R6" s="43">
        <f t="shared" ref="R6:R80" si="4">+K6*Q6</f>
        <v>39.29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+'24'!J7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9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+'24'!J8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+'24'!J9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+'24'!J10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+'24'!J11</f>
        <v>32</v>
      </c>
      <c r="F11" s="71"/>
      <c r="G11" s="46">
        <f t="shared" si="0"/>
        <v>32</v>
      </c>
      <c r="H11" s="78">
        <v>0</v>
      </c>
      <c r="I11" s="76">
        <v>3</v>
      </c>
      <c r="J11" s="46">
        <f t="shared" si="1"/>
        <v>28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+'24'!J12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+'24'!J13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+'24'!J14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+'24'!J15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+'24'!J16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+'24'!J17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+'24'!J18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+'24'!J19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+'24'!J20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+'24'!J21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+'24'!J22</f>
        <v>84</v>
      </c>
      <c r="F22" s="71"/>
      <c r="G22" s="46">
        <f t="shared" si="0"/>
        <v>84</v>
      </c>
      <c r="H22" s="78">
        <v>0</v>
      </c>
      <c r="I22" s="76">
        <v>0</v>
      </c>
      <c r="J22" s="46">
        <f t="shared" si="1"/>
        <v>78</v>
      </c>
      <c r="K22" s="72">
        <v>6</v>
      </c>
      <c r="L22" s="20">
        <v>100</v>
      </c>
      <c r="M22" s="65">
        <f t="shared" si="2"/>
        <v>600</v>
      </c>
      <c r="N22" s="17" t="s">
        <v>16</v>
      </c>
      <c r="O22" s="18">
        <v>300</v>
      </c>
      <c r="P22" s="104">
        <f t="shared" si="3"/>
        <v>300</v>
      </c>
      <c r="Q22" s="90">
        <v>26.6</v>
      </c>
      <c r="R22" s="43">
        <f t="shared" si="4"/>
        <v>159.60000000000002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+'24'!J23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+'24'!J24</f>
        <v>31</v>
      </c>
      <c r="F24" s="71"/>
      <c r="G24" s="46">
        <f t="shared" si="0"/>
        <v>31</v>
      </c>
      <c r="H24" s="78">
        <v>0</v>
      </c>
      <c r="I24" s="76">
        <v>0</v>
      </c>
      <c r="J24" s="46">
        <f t="shared" si="1"/>
        <v>28</v>
      </c>
      <c r="K24" s="72">
        <v>3</v>
      </c>
      <c r="L24" s="15">
        <v>100</v>
      </c>
      <c r="M24" s="65">
        <f t="shared" si="2"/>
        <v>300</v>
      </c>
      <c r="N24" s="17" t="s">
        <v>16</v>
      </c>
      <c r="O24" s="18">
        <v>150</v>
      </c>
      <c r="P24" s="104">
        <f t="shared" si="3"/>
        <v>150</v>
      </c>
      <c r="Q24" s="90">
        <v>40.51</v>
      </c>
      <c r="R24" s="43">
        <f t="shared" si="4"/>
        <v>121.53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+'24'!J25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+'24'!J26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+'24'!J27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+'24'!J28</f>
        <v>31</v>
      </c>
      <c r="F28" s="71"/>
      <c r="G28" s="46">
        <f t="shared" si="5"/>
        <v>31</v>
      </c>
      <c r="H28" s="78">
        <v>0</v>
      </c>
      <c r="I28" s="76">
        <v>0</v>
      </c>
      <c r="J28" s="46">
        <f t="shared" si="6"/>
        <v>22</v>
      </c>
      <c r="K28" s="72">
        <v>9</v>
      </c>
      <c r="L28" s="15">
        <v>100</v>
      </c>
      <c r="M28" s="65">
        <f t="shared" si="2"/>
        <v>900</v>
      </c>
      <c r="N28" s="17" t="s">
        <v>16</v>
      </c>
      <c r="O28" s="18">
        <v>400</v>
      </c>
      <c r="P28" s="104">
        <f t="shared" si="3"/>
        <v>500</v>
      </c>
      <c r="Q28" s="90">
        <v>31.97</v>
      </c>
      <c r="R28" s="43">
        <f t="shared" si="4"/>
        <v>287.73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+'24'!J29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+'24'!J30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+'24'!J31</f>
        <v>74</v>
      </c>
      <c r="F31" s="71"/>
      <c r="G31" s="46">
        <f t="shared" si="5"/>
        <v>74</v>
      </c>
      <c r="H31" s="78">
        <v>0</v>
      </c>
      <c r="I31" s="76">
        <v>0</v>
      </c>
      <c r="J31" s="46">
        <f t="shared" si="6"/>
        <v>70</v>
      </c>
      <c r="K31" s="72">
        <v>4</v>
      </c>
      <c r="L31" s="15">
        <v>100</v>
      </c>
      <c r="M31" s="65">
        <f t="shared" si="2"/>
        <v>400</v>
      </c>
      <c r="N31" s="17" t="s">
        <v>16</v>
      </c>
      <c r="O31" s="18">
        <v>100</v>
      </c>
      <c r="P31" s="104">
        <f t="shared" si="3"/>
        <v>300</v>
      </c>
      <c r="Q31" s="90">
        <v>38.46</v>
      </c>
      <c r="R31" s="43">
        <f t="shared" si="4"/>
        <v>153.84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+'24'!J32</f>
        <v>11</v>
      </c>
      <c r="F32" s="71"/>
      <c r="G32" s="46">
        <f t="shared" si="5"/>
        <v>11</v>
      </c>
      <c r="H32" s="78">
        <v>0</v>
      </c>
      <c r="I32" s="76">
        <v>0</v>
      </c>
      <c r="J32" s="46">
        <f t="shared" si="6"/>
        <v>10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+'24'!J33</f>
        <v>9</v>
      </c>
      <c r="F33" s="71"/>
      <c r="G33" s="46">
        <f t="shared" si="5"/>
        <v>9</v>
      </c>
      <c r="H33" s="78">
        <v>0</v>
      </c>
      <c r="I33" s="76">
        <v>0</v>
      </c>
      <c r="J33" s="46">
        <f t="shared" si="6"/>
        <v>8</v>
      </c>
      <c r="K33" s="72">
        <v>1</v>
      </c>
      <c r="L33" s="15">
        <v>130</v>
      </c>
      <c r="M33" s="65">
        <f t="shared" si="2"/>
        <v>130</v>
      </c>
      <c r="N33" s="17" t="s">
        <v>16</v>
      </c>
      <c r="O33" s="18"/>
      <c r="P33" s="104">
        <f t="shared" si="3"/>
        <v>130</v>
      </c>
      <c r="Q33" s="90">
        <v>38.9</v>
      </c>
      <c r="R33" s="43">
        <f t="shared" si="4"/>
        <v>38.9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+'24'!J34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+'24'!J35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+'24'!J36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+'24'!J37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+'24'!J38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3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+'24'!J39</f>
        <v>24</v>
      </c>
      <c r="F39" s="71"/>
      <c r="G39" s="46">
        <f t="shared" si="5"/>
        <v>24</v>
      </c>
      <c r="H39" s="78">
        <v>0</v>
      </c>
      <c r="I39" s="76">
        <v>0</v>
      </c>
      <c r="J39" s="46">
        <f t="shared" si="6"/>
        <v>24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3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+'24'!J40</f>
        <v>26</v>
      </c>
      <c r="F40" s="71"/>
      <c r="G40" s="46">
        <f t="shared" si="5"/>
        <v>26</v>
      </c>
      <c r="H40" s="78">
        <v>0</v>
      </c>
      <c r="I40" s="76">
        <v>0</v>
      </c>
      <c r="J40" s="46">
        <f t="shared" si="6"/>
        <v>26</v>
      </c>
      <c r="K40" s="72"/>
      <c r="L40" s="15">
        <v>50</v>
      </c>
      <c r="M40" s="65">
        <f t="shared" si="2"/>
        <v>0</v>
      </c>
      <c r="N40" s="17" t="s">
        <v>16</v>
      </c>
      <c r="O40" s="18"/>
      <c r="P40" s="23">
        <f t="shared" si="3"/>
        <v>0</v>
      </c>
      <c r="Q40" s="90">
        <v>27.12</v>
      </c>
      <c r="R40" s="43">
        <f t="shared" si="4"/>
        <v>0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+'24'!J41</f>
        <v>19</v>
      </c>
      <c r="F41" s="71"/>
      <c r="G41" s="46">
        <f t="shared" si="5"/>
        <v>19</v>
      </c>
      <c r="H41" s="78">
        <v>0</v>
      </c>
      <c r="I41" s="76">
        <v>0</v>
      </c>
      <c r="J41" s="46">
        <f t="shared" si="6"/>
        <v>19</v>
      </c>
      <c r="K41" s="72"/>
      <c r="L41" s="15">
        <v>50</v>
      </c>
      <c r="M41" s="65">
        <f t="shared" si="2"/>
        <v>0</v>
      </c>
      <c r="N41" s="17" t="s">
        <v>16</v>
      </c>
      <c r="O41" s="18"/>
      <c r="P41" s="23">
        <f t="shared" si="3"/>
        <v>0</v>
      </c>
      <c r="Q41" s="90">
        <v>15.42</v>
      </c>
      <c r="R41" s="43">
        <f t="shared" si="4"/>
        <v>0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+'24'!J42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+'24'!J43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3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+'24'!J44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+'24'!J45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+'24'!J46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11</v>
      </c>
      <c r="K46" s="72">
        <v>1</v>
      </c>
      <c r="L46" s="15">
        <v>50</v>
      </c>
      <c r="M46" s="65">
        <f t="shared" si="2"/>
        <v>50</v>
      </c>
      <c r="N46" s="17" t="s">
        <v>16</v>
      </c>
      <c r="O46" s="18">
        <v>25</v>
      </c>
      <c r="P46" s="104">
        <f t="shared" si="3"/>
        <v>25</v>
      </c>
      <c r="Q46" s="90">
        <v>19.05</v>
      </c>
      <c r="R46" s="43">
        <f t="shared" si="4"/>
        <v>19.05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+'24'!J47</f>
        <v>9</v>
      </c>
      <c r="F47" s="71"/>
      <c r="G47" s="46">
        <f t="shared" si="5"/>
        <v>9</v>
      </c>
      <c r="H47" s="78">
        <v>0</v>
      </c>
      <c r="I47" s="76">
        <v>0</v>
      </c>
      <c r="J47" s="46">
        <f t="shared" si="6"/>
        <v>8</v>
      </c>
      <c r="K47" s="72">
        <v>1</v>
      </c>
      <c r="L47" s="15">
        <v>50</v>
      </c>
      <c r="M47" s="65">
        <f t="shared" si="2"/>
        <v>50</v>
      </c>
      <c r="N47" s="17" t="s">
        <v>16</v>
      </c>
      <c r="O47" s="18">
        <v>25</v>
      </c>
      <c r="P47" s="104">
        <f t="shared" si="3"/>
        <v>25</v>
      </c>
      <c r="Q47" s="90">
        <v>19.21</v>
      </c>
      <c r="R47" s="43">
        <f t="shared" si="4"/>
        <v>19.21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+'24'!J48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3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+'24'!J49</f>
        <v>13</v>
      </c>
      <c r="F49" s="71"/>
      <c r="G49" s="46">
        <f t="shared" si="5"/>
        <v>13</v>
      </c>
      <c r="H49" s="78">
        <v>0</v>
      </c>
      <c r="I49" s="76">
        <v>0</v>
      </c>
      <c r="J49" s="46">
        <f t="shared" si="6"/>
        <v>13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 t="shared" si="3"/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+'24'!J50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9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3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+'24'!J51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3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+'24'!J52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3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+'24'!J53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3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+'24'!J54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+'24'!J55</f>
        <v>21</v>
      </c>
      <c r="F55" s="71"/>
      <c r="G55" s="46">
        <f t="shared" si="5"/>
        <v>21</v>
      </c>
      <c r="H55" s="78">
        <v>0</v>
      </c>
      <c r="I55" s="76">
        <v>0</v>
      </c>
      <c r="J55" s="46">
        <f t="shared" si="6"/>
        <v>21</v>
      </c>
      <c r="K55" s="72"/>
      <c r="L55" s="15">
        <v>120</v>
      </c>
      <c r="M55" s="65">
        <f>+L55*K55</f>
        <v>0</v>
      </c>
      <c r="N55" s="17" t="s">
        <v>16</v>
      </c>
      <c r="O55" s="18"/>
      <c r="P55" s="23">
        <f t="shared" si="3"/>
        <v>0</v>
      </c>
      <c r="Q55" s="90">
        <v>29.34</v>
      </c>
      <c r="R55" s="43">
        <f>+K55*Q55</f>
        <v>0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+'24'!J56</f>
        <v>6</v>
      </c>
      <c r="F56" s="71"/>
      <c r="G56" s="46">
        <f t="shared" si="5"/>
        <v>6</v>
      </c>
      <c r="H56" s="78">
        <v>0</v>
      </c>
      <c r="I56" s="76">
        <v>0</v>
      </c>
      <c r="J56" s="46">
        <f t="shared" si="6"/>
        <v>6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 t="shared" si="3"/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+'24'!J57</f>
        <v>22</v>
      </c>
      <c r="F57" s="71"/>
      <c r="G57" s="46">
        <f t="shared" si="5"/>
        <v>22</v>
      </c>
      <c r="H57" s="78">
        <v>0</v>
      </c>
      <c r="I57" s="76">
        <v>0</v>
      </c>
      <c r="J57" s="46">
        <f t="shared" si="6"/>
        <v>22</v>
      </c>
      <c r="K57" s="72"/>
      <c r="L57" s="15">
        <v>120</v>
      </c>
      <c r="M57" s="65">
        <f t="shared" si="2"/>
        <v>0</v>
      </c>
      <c r="N57" s="17" t="s">
        <v>16</v>
      </c>
      <c r="O57" s="18"/>
      <c r="P57" s="23">
        <f t="shared" si="3"/>
        <v>0</v>
      </c>
      <c r="Q57" s="90">
        <v>31.46</v>
      </c>
      <c r="R57" s="43">
        <f t="shared" si="4"/>
        <v>0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+'24'!J58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+'24'!J59</f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10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+'24'!J60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+'24'!J61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+'24'!J62</f>
        <v>26</v>
      </c>
      <c r="F62" s="71"/>
      <c r="G62" s="46">
        <f t="shared" si="5"/>
        <v>26</v>
      </c>
      <c r="H62" s="78">
        <v>0</v>
      </c>
      <c r="I62" s="76">
        <v>0</v>
      </c>
      <c r="J62" s="46">
        <f t="shared" si="6"/>
        <v>26</v>
      </c>
      <c r="K62" s="72"/>
      <c r="L62" s="15">
        <v>120</v>
      </c>
      <c r="M62" s="65">
        <f t="shared" si="2"/>
        <v>0</v>
      </c>
      <c r="N62" s="17" t="s">
        <v>16</v>
      </c>
      <c r="O62" s="18"/>
      <c r="P62" s="23">
        <f t="shared" si="3"/>
        <v>0</v>
      </c>
      <c r="Q62" s="90">
        <v>29.82</v>
      </c>
      <c r="R62" s="43">
        <f t="shared" si="4"/>
        <v>0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+'24'!J63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+'24'!J64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+'24'!J65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+'24'!J66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+'24'!J67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+'24'!J68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+'24'!J69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+'24'!J70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ref="P70:P133" si="7">SUM(M70-O70)</f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+'24'!J71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7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+'24'!J72</f>
        <v>5</v>
      </c>
      <c r="F72" s="71"/>
      <c r="G72" s="46">
        <f t="shared" si="5"/>
        <v>5</v>
      </c>
      <c r="H72" s="78">
        <v>0</v>
      </c>
      <c r="I72" s="76">
        <v>0</v>
      </c>
      <c r="J72" s="46">
        <f t="shared" si="6"/>
        <v>3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4">
        <f t="shared" si="7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+'24'!J73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7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+'24'!J74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7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+'24'!J75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7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+'24'!J76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7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+'24'!J77</f>
        <v>20</v>
      </c>
      <c r="F77" s="71"/>
      <c r="G77" s="46">
        <f t="shared" si="5"/>
        <v>20</v>
      </c>
      <c r="H77" s="78">
        <v>0</v>
      </c>
      <c r="I77" s="76">
        <v>0</v>
      </c>
      <c r="J77" s="46">
        <f t="shared" si="6"/>
        <v>19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7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+'24'!J78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-1</v>
      </c>
      <c r="K78" s="72">
        <v>1</v>
      </c>
      <c r="L78" s="15">
        <v>35</v>
      </c>
      <c r="M78" s="65">
        <f t="shared" si="2"/>
        <v>35</v>
      </c>
      <c r="N78" s="17" t="s">
        <v>16</v>
      </c>
      <c r="O78" s="18"/>
      <c r="P78" s="104">
        <f t="shared" si="7"/>
        <v>35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+'24'!J79</f>
        <v>12</v>
      </c>
      <c r="F79" s="71"/>
      <c r="G79" s="46">
        <f t="shared" si="5"/>
        <v>12</v>
      </c>
      <c r="H79" s="78">
        <v>0</v>
      </c>
      <c r="I79" s="76">
        <v>0</v>
      </c>
      <c r="J79" s="46">
        <f t="shared" si="6"/>
        <v>12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7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+'24'!J80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7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+'24'!J81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si="7"/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+'24'!J82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7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+'24'!J83</f>
        <v>9</v>
      </c>
      <c r="F83" s="71"/>
      <c r="G83" s="46">
        <f t="shared" si="5"/>
        <v>9</v>
      </c>
      <c r="H83" s="78">
        <v>0</v>
      </c>
      <c r="I83" s="76">
        <v>0</v>
      </c>
      <c r="J83" s="46">
        <f t="shared" si="6"/>
        <v>8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04">
        <f t="shared" si="7"/>
        <v>50</v>
      </c>
      <c r="Q83" s="90">
        <v>18.14</v>
      </c>
      <c r="R83" s="43">
        <f t="shared" ref="R83:R91" si="11">+K83*Q83</f>
        <v>18.14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+'24'!J84</f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9</v>
      </c>
      <c r="K84" s="72">
        <v>1</v>
      </c>
      <c r="L84" s="22">
        <v>50</v>
      </c>
      <c r="M84" s="65">
        <f t="shared" si="10"/>
        <v>50</v>
      </c>
      <c r="N84" s="17" t="s">
        <v>16</v>
      </c>
      <c r="O84" s="18"/>
      <c r="P84" s="104">
        <f t="shared" si="7"/>
        <v>50</v>
      </c>
      <c r="Q84" s="90">
        <v>12.94</v>
      </c>
      <c r="R84" s="43">
        <f t="shared" si="11"/>
        <v>12.94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+'24'!J85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7"/>
        <v>0</v>
      </c>
      <c r="Q85" s="90"/>
      <c r="R85" s="43">
        <f t="shared" si="11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+'24'!J86</f>
        <v>10</v>
      </c>
      <c r="F86" s="71"/>
      <c r="G86" s="46">
        <f t="shared" si="5"/>
        <v>10</v>
      </c>
      <c r="H86" s="78">
        <v>0</v>
      </c>
      <c r="I86" s="76">
        <v>0</v>
      </c>
      <c r="J86" s="46">
        <f t="shared" si="6"/>
        <v>10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7"/>
        <v>0</v>
      </c>
      <c r="Q86" s="121"/>
      <c r="R86" s="43">
        <f t="shared" si="11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+'24'!J87</f>
        <v>16</v>
      </c>
      <c r="F87" s="71"/>
      <c r="G87" s="46">
        <f t="shared" ref="G87" si="12">E87+F87</f>
        <v>16</v>
      </c>
      <c r="H87" s="78">
        <v>0</v>
      </c>
      <c r="I87" s="76">
        <v>0</v>
      </c>
      <c r="J87" s="46">
        <f t="shared" ref="J87" si="13">+G87-H87-K87-I87</f>
        <v>16</v>
      </c>
      <c r="K87" s="72"/>
      <c r="L87" s="20">
        <v>45</v>
      </c>
      <c r="M87" s="65">
        <f t="shared" ref="M87" si="14">+L87*K87</f>
        <v>0</v>
      </c>
      <c r="N87" s="17" t="s">
        <v>16</v>
      </c>
      <c r="O87" s="18"/>
      <c r="P87" s="23">
        <f t="shared" si="7"/>
        <v>0</v>
      </c>
      <c r="Q87" s="90"/>
      <c r="R87" s="43">
        <f t="shared" ref="R87" si="15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+'24'!J88</f>
        <v>10</v>
      </c>
      <c r="F88" s="71"/>
      <c r="G88" s="46">
        <f t="shared" ref="G88" si="16">E88+F88</f>
        <v>10</v>
      </c>
      <c r="H88" s="78">
        <v>0</v>
      </c>
      <c r="I88" s="76">
        <v>0</v>
      </c>
      <c r="J88" s="46">
        <f t="shared" ref="J88" si="17">+G88-H88-K88-I88</f>
        <v>10</v>
      </c>
      <c r="K88" s="72"/>
      <c r="L88" s="20">
        <v>49</v>
      </c>
      <c r="M88" s="65">
        <f t="shared" ref="M88" si="18">+L88*K88</f>
        <v>0</v>
      </c>
      <c r="N88" s="17" t="s">
        <v>16</v>
      </c>
      <c r="O88" s="18"/>
      <c r="P88" s="23">
        <f t="shared" si="7"/>
        <v>0</v>
      </c>
      <c r="Q88" s="90"/>
      <c r="R88" s="43">
        <f t="shared" ref="R88" si="19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+'24'!J89</f>
        <v>8</v>
      </c>
      <c r="F89" s="71"/>
      <c r="G89" s="46">
        <f t="shared" si="5"/>
        <v>8</v>
      </c>
      <c r="H89" s="78">
        <v>0</v>
      </c>
      <c r="I89" s="76">
        <v>0</v>
      </c>
      <c r="J89" s="46">
        <f t="shared" si="6"/>
        <v>8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7"/>
        <v>0</v>
      </c>
      <c r="Q89" s="121"/>
      <c r="R89" s="43">
        <f t="shared" si="11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+'24'!J90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7"/>
        <v>0</v>
      </c>
      <c r="Q90" s="121"/>
      <c r="R90" s="43">
        <f t="shared" si="11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+'24'!J91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7"/>
        <v>0</v>
      </c>
      <c r="Q91" s="90">
        <v>30.25</v>
      </c>
      <c r="R91" s="43">
        <f t="shared" si="11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+'24'!J92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7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+'24'!J93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7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+'24'!J94</f>
        <v>23</v>
      </c>
      <c r="F94" s="71"/>
      <c r="G94" s="46">
        <f t="shared" ref="G94:G161" si="20">E94+F94</f>
        <v>23</v>
      </c>
      <c r="H94" s="78">
        <v>0</v>
      </c>
      <c r="I94" s="76">
        <v>0</v>
      </c>
      <c r="J94" s="46">
        <f t="shared" ref="J94:J161" si="21">+G94-H94-K94-I94</f>
        <v>23</v>
      </c>
      <c r="K94" s="72"/>
      <c r="L94" s="21"/>
      <c r="M94" s="65"/>
      <c r="N94" s="17" t="s">
        <v>16</v>
      </c>
      <c r="O94" s="18"/>
      <c r="P94" s="23">
        <f t="shared" si="7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+'24'!J95</f>
        <v>15</v>
      </c>
      <c r="F95" s="71"/>
      <c r="G95" s="46">
        <f t="shared" si="20"/>
        <v>15</v>
      </c>
      <c r="H95" s="78">
        <v>0</v>
      </c>
      <c r="I95" s="76">
        <v>0</v>
      </c>
      <c r="J95" s="46">
        <f t="shared" si="21"/>
        <v>15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7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+'24'!J96</f>
        <v>0</v>
      </c>
      <c r="F96" s="71"/>
      <c r="G96" s="46">
        <f t="shared" si="20"/>
        <v>0</v>
      </c>
      <c r="H96" s="78">
        <v>0</v>
      </c>
      <c r="I96" s="76">
        <v>0</v>
      </c>
      <c r="J96" s="46">
        <f t="shared" si="21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7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+'24'!J97</f>
        <v>0</v>
      </c>
      <c r="F97" s="71"/>
      <c r="G97" s="46">
        <f t="shared" si="20"/>
        <v>0</v>
      </c>
      <c r="H97" s="78">
        <v>0</v>
      </c>
      <c r="I97" s="76">
        <v>0</v>
      </c>
      <c r="J97" s="46">
        <f t="shared" si="21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7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+'24'!J98</f>
        <v>0</v>
      </c>
      <c r="F98" s="71"/>
      <c r="G98" s="46">
        <f t="shared" si="20"/>
        <v>0</v>
      </c>
      <c r="H98" s="78">
        <v>0</v>
      </c>
      <c r="I98" s="76">
        <v>0</v>
      </c>
      <c r="J98" s="46">
        <f t="shared" si="21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7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+'24'!J99</f>
        <v>11</v>
      </c>
      <c r="F99" s="71"/>
      <c r="G99" s="46">
        <f t="shared" si="20"/>
        <v>11</v>
      </c>
      <c r="H99" s="78">
        <v>0</v>
      </c>
      <c r="I99" s="76">
        <v>0</v>
      </c>
      <c r="J99" s="46">
        <f t="shared" si="21"/>
        <v>11</v>
      </c>
      <c r="K99" s="72"/>
      <c r="L99" s="20">
        <v>35</v>
      </c>
      <c r="M99" s="65">
        <f t="shared" ref="M99:M105" si="22">+L99*K99</f>
        <v>0</v>
      </c>
      <c r="N99" s="17" t="s">
        <v>16</v>
      </c>
      <c r="O99" s="18"/>
      <c r="P99" s="23">
        <f t="shared" si="7"/>
        <v>0</v>
      </c>
      <c r="Q99" s="121">
        <v>20.350000000000001</v>
      </c>
      <c r="R99" s="43">
        <f t="shared" ref="R99:R105" si="23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+'24'!J100</f>
        <v>0</v>
      </c>
      <c r="F100" s="71"/>
      <c r="G100" s="46">
        <f t="shared" si="20"/>
        <v>0</v>
      </c>
      <c r="H100" s="78">
        <v>0</v>
      </c>
      <c r="I100" s="76">
        <v>0</v>
      </c>
      <c r="J100" s="46">
        <f t="shared" si="21"/>
        <v>0</v>
      </c>
      <c r="K100" s="72"/>
      <c r="L100" s="20">
        <v>35</v>
      </c>
      <c r="M100" s="65">
        <f t="shared" si="22"/>
        <v>0</v>
      </c>
      <c r="N100" s="17" t="s">
        <v>16</v>
      </c>
      <c r="O100" s="18"/>
      <c r="P100" s="23">
        <f t="shared" si="7"/>
        <v>0</v>
      </c>
      <c r="Q100" s="121"/>
      <c r="R100" s="43">
        <f t="shared" si="23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+'24'!J101</f>
        <v>0</v>
      </c>
      <c r="F101" s="71"/>
      <c r="G101" s="46">
        <f t="shared" si="20"/>
        <v>0</v>
      </c>
      <c r="H101" s="78">
        <v>0</v>
      </c>
      <c r="I101" s="76">
        <v>0</v>
      </c>
      <c r="J101" s="46">
        <f t="shared" si="21"/>
        <v>0</v>
      </c>
      <c r="K101" s="72"/>
      <c r="L101" s="20">
        <v>35</v>
      </c>
      <c r="M101" s="65">
        <f t="shared" si="22"/>
        <v>0</v>
      </c>
      <c r="N101" s="17" t="s">
        <v>16</v>
      </c>
      <c r="O101" s="18"/>
      <c r="P101" s="23">
        <f t="shared" si="7"/>
        <v>0</v>
      </c>
      <c r="Q101" s="121"/>
      <c r="R101" s="43">
        <f t="shared" si="23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+'24'!J102</f>
        <v>11</v>
      </c>
      <c r="F102" s="71"/>
      <c r="G102" s="46">
        <f t="shared" ref="G102" si="24">E102+F102</f>
        <v>11</v>
      </c>
      <c r="H102" s="78">
        <v>0</v>
      </c>
      <c r="I102" s="76">
        <v>0</v>
      </c>
      <c r="J102" s="46">
        <f t="shared" ref="J102" si="25">+G102-H102-K102-I102</f>
        <v>11</v>
      </c>
      <c r="K102" s="72"/>
      <c r="L102" s="20">
        <v>49</v>
      </c>
      <c r="M102" s="65">
        <f t="shared" si="22"/>
        <v>0</v>
      </c>
      <c r="N102" s="17" t="s">
        <v>16</v>
      </c>
      <c r="O102" s="18"/>
      <c r="P102" s="23">
        <f t="shared" si="7"/>
        <v>0</v>
      </c>
      <c r="Q102" s="121"/>
      <c r="R102" s="43">
        <f t="shared" si="23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+'24'!J103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2"/>
        <v>0</v>
      </c>
      <c r="N103" s="17" t="s">
        <v>16</v>
      </c>
      <c r="O103" s="18"/>
      <c r="P103" s="23">
        <f t="shared" si="7"/>
        <v>0</v>
      </c>
      <c r="Q103" s="90"/>
      <c r="R103" s="43">
        <f t="shared" si="23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+'24'!J104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2"/>
        <v>0</v>
      </c>
      <c r="N104" s="17" t="s">
        <v>16</v>
      </c>
      <c r="O104" s="18"/>
      <c r="P104" s="23">
        <f t="shared" si="7"/>
        <v>0</v>
      </c>
      <c r="Q104" s="90"/>
      <c r="R104" s="43">
        <f t="shared" si="23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+'24'!J105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2"/>
        <v>0</v>
      </c>
      <c r="N105" s="17" t="s">
        <v>16</v>
      </c>
      <c r="O105" s="18"/>
      <c r="P105" s="23">
        <f t="shared" si="7"/>
        <v>0</v>
      </c>
      <c r="Q105" s="90"/>
      <c r="R105" s="43">
        <f t="shared" si="23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+'24'!J106</f>
        <v>0</v>
      </c>
      <c r="F106" s="71"/>
      <c r="G106" s="46">
        <f t="shared" si="20"/>
        <v>0</v>
      </c>
      <c r="H106" s="78">
        <v>0</v>
      </c>
      <c r="I106" s="76">
        <v>0</v>
      </c>
      <c r="J106" s="46">
        <f t="shared" si="21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7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+'24'!J107</f>
        <v>20</v>
      </c>
      <c r="F107" s="71"/>
      <c r="G107" s="46">
        <f t="shared" si="20"/>
        <v>20</v>
      </c>
      <c r="H107" s="78">
        <v>0</v>
      </c>
      <c r="I107" s="76">
        <v>0</v>
      </c>
      <c r="J107" s="46">
        <f t="shared" si="21"/>
        <v>20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7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+'24'!J108</f>
        <v>0</v>
      </c>
      <c r="F108" s="71"/>
      <c r="G108" s="46">
        <f t="shared" si="20"/>
        <v>0</v>
      </c>
      <c r="H108" s="78">
        <v>0</v>
      </c>
      <c r="I108" s="76">
        <v>0</v>
      </c>
      <c r="J108" s="46">
        <f t="shared" si="21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7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+'24'!J109</f>
        <v>15</v>
      </c>
      <c r="F109" s="71"/>
      <c r="G109" s="46">
        <f t="shared" si="20"/>
        <v>15</v>
      </c>
      <c r="H109" s="78">
        <v>0</v>
      </c>
      <c r="I109" s="76">
        <v>0</v>
      </c>
      <c r="J109" s="46">
        <f t="shared" si="21"/>
        <v>15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7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+'24'!J110</f>
        <v>5</v>
      </c>
      <c r="F110" s="71"/>
      <c r="G110" s="46">
        <f t="shared" si="20"/>
        <v>5</v>
      </c>
      <c r="H110" s="78">
        <v>0</v>
      </c>
      <c r="I110" s="76">
        <v>0</v>
      </c>
      <c r="J110" s="46">
        <f t="shared" si="21"/>
        <v>5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7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+'24'!J111</f>
        <v>11</v>
      </c>
      <c r="F111" s="71"/>
      <c r="G111" s="46">
        <f t="shared" si="20"/>
        <v>11</v>
      </c>
      <c r="H111" s="78">
        <v>0</v>
      </c>
      <c r="I111" s="76">
        <v>0</v>
      </c>
      <c r="J111" s="46">
        <f t="shared" si="21"/>
        <v>11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7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+'24'!J112</f>
        <v>24</v>
      </c>
      <c r="F112" s="71"/>
      <c r="G112" s="46">
        <f t="shared" si="20"/>
        <v>24</v>
      </c>
      <c r="H112" s="78">
        <v>0</v>
      </c>
      <c r="I112" s="76">
        <v>0</v>
      </c>
      <c r="J112" s="46">
        <f t="shared" si="21"/>
        <v>23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7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+'24'!J113</f>
        <v>16</v>
      </c>
      <c r="F113" s="71"/>
      <c r="G113" s="46">
        <f t="shared" si="20"/>
        <v>16</v>
      </c>
      <c r="H113" s="78">
        <v>0</v>
      </c>
      <c r="I113" s="76">
        <v>0</v>
      </c>
      <c r="J113" s="46">
        <f t="shared" si="21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7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+'24'!J114</f>
        <v>0</v>
      </c>
      <c r="F114" s="71"/>
      <c r="G114" s="46">
        <f t="shared" si="20"/>
        <v>0</v>
      </c>
      <c r="H114" s="78">
        <v>0</v>
      </c>
      <c r="I114" s="76">
        <v>0</v>
      </c>
      <c r="J114" s="46">
        <f t="shared" si="21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7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+'24'!J115</f>
        <v>18</v>
      </c>
      <c r="F115" s="71"/>
      <c r="G115" s="46">
        <f t="shared" si="20"/>
        <v>18</v>
      </c>
      <c r="H115" s="78">
        <v>0</v>
      </c>
      <c r="I115" s="76">
        <v>0</v>
      </c>
      <c r="J115" s="46">
        <f t="shared" si="21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7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+'24'!J116</f>
        <v>0</v>
      </c>
      <c r="F116" s="71"/>
      <c r="G116" s="46">
        <f t="shared" si="20"/>
        <v>0</v>
      </c>
      <c r="H116" s="78">
        <v>0</v>
      </c>
      <c r="I116" s="76">
        <v>0</v>
      </c>
      <c r="J116" s="46">
        <f t="shared" si="21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7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+'24'!J117</f>
        <v>4</v>
      </c>
      <c r="F117" s="71"/>
      <c r="G117" s="46">
        <f t="shared" si="20"/>
        <v>4</v>
      </c>
      <c r="H117" s="78">
        <v>0</v>
      </c>
      <c r="I117" s="76">
        <v>0</v>
      </c>
      <c r="J117" s="46">
        <f t="shared" si="21"/>
        <v>4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7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+'24'!J118</f>
        <v>0</v>
      </c>
      <c r="F118" s="71"/>
      <c r="G118" s="46">
        <f t="shared" si="20"/>
        <v>0</v>
      </c>
      <c r="H118" s="78">
        <v>0</v>
      </c>
      <c r="I118" s="76">
        <v>0</v>
      </c>
      <c r="J118" s="46">
        <f t="shared" si="21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7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+'24'!J119</f>
        <v>0</v>
      </c>
      <c r="F119" s="71"/>
      <c r="G119" s="46">
        <f t="shared" si="20"/>
        <v>0</v>
      </c>
      <c r="H119" s="78">
        <v>0</v>
      </c>
      <c r="I119" s="76">
        <v>0</v>
      </c>
      <c r="J119" s="46">
        <f t="shared" si="21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7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+'24'!J120</f>
        <v>0</v>
      </c>
      <c r="F120" s="71"/>
      <c r="G120" s="46">
        <f t="shared" si="20"/>
        <v>0</v>
      </c>
      <c r="H120" s="78">
        <v>0</v>
      </c>
      <c r="I120" s="76">
        <v>0</v>
      </c>
      <c r="J120" s="46">
        <f t="shared" si="21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7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+'24'!J121</f>
        <v>0</v>
      </c>
      <c r="F121" s="71"/>
      <c r="G121" s="46">
        <f t="shared" si="20"/>
        <v>0</v>
      </c>
      <c r="H121" s="78">
        <v>0</v>
      </c>
      <c r="I121" s="76">
        <v>0</v>
      </c>
      <c r="J121" s="46">
        <f t="shared" si="21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7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+'24'!J122</f>
        <v>0</v>
      </c>
      <c r="F122" s="71"/>
      <c r="G122" s="46">
        <f t="shared" si="20"/>
        <v>0</v>
      </c>
      <c r="H122" s="78">
        <v>0</v>
      </c>
      <c r="I122" s="76">
        <v>0</v>
      </c>
      <c r="J122" s="46">
        <f t="shared" si="21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7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+'24'!J123</f>
        <v>0</v>
      </c>
      <c r="F123" s="71"/>
      <c r="G123" s="46">
        <f t="shared" si="20"/>
        <v>0</v>
      </c>
      <c r="H123" s="78">
        <v>0</v>
      </c>
      <c r="I123" s="76">
        <v>0</v>
      </c>
      <c r="J123" s="46">
        <f t="shared" si="21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7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+'24'!J124</f>
        <v>0</v>
      </c>
      <c r="F124" s="71"/>
      <c r="G124" s="46">
        <f t="shared" si="20"/>
        <v>0</v>
      </c>
      <c r="H124" s="78">
        <v>0</v>
      </c>
      <c r="I124" s="76">
        <v>0</v>
      </c>
      <c r="J124" s="46">
        <f t="shared" si="21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7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+'24'!J125</f>
        <v>0</v>
      </c>
      <c r="F125" s="71"/>
      <c r="G125" s="46">
        <f t="shared" si="20"/>
        <v>0</v>
      </c>
      <c r="H125" s="78">
        <v>0</v>
      </c>
      <c r="I125" s="76">
        <v>0</v>
      </c>
      <c r="J125" s="46">
        <f t="shared" si="21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7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+'24'!J126</f>
        <v>3</v>
      </c>
      <c r="F126" s="71"/>
      <c r="G126" s="46">
        <f t="shared" si="20"/>
        <v>3</v>
      </c>
      <c r="H126" s="78">
        <v>0</v>
      </c>
      <c r="I126" s="76">
        <v>0</v>
      </c>
      <c r="J126" s="46">
        <f t="shared" si="21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7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+'24'!J127</f>
        <v>0</v>
      </c>
      <c r="F127" s="71"/>
      <c r="G127" s="46">
        <f t="shared" si="20"/>
        <v>0</v>
      </c>
      <c r="H127" s="78">
        <v>0</v>
      </c>
      <c r="I127" s="76">
        <v>0</v>
      </c>
      <c r="J127" s="46">
        <f t="shared" si="21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7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+'24'!J128</f>
        <v>2</v>
      </c>
      <c r="F128" s="71"/>
      <c r="G128" s="46">
        <f t="shared" si="20"/>
        <v>2</v>
      </c>
      <c r="H128" s="78">
        <v>0</v>
      </c>
      <c r="I128" s="76">
        <v>0</v>
      </c>
      <c r="J128" s="46">
        <f t="shared" si="21"/>
        <v>2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7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+'24'!J129</f>
        <v>0</v>
      </c>
      <c r="F129" s="71"/>
      <c r="G129" s="46">
        <f t="shared" si="20"/>
        <v>0</v>
      </c>
      <c r="H129" s="78">
        <v>0</v>
      </c>
      <c r="I129" s="76">
        <v>0</v>
      </c>
      <c r="J129" s="46">
        <f t="shared" si="21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7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+'24'!J130</f>
        <v>0</v>
      </c>
      <c r="F130" s="71"/>
      <c r="G130" s="46">
        <f t="shared" si="20"/>
        <v>0</v>
      </c>
      <c r="H130" s="78">
        <v>0</v>
      </c>
      <c r="I130" s="76">
        <v>0</v>
      </c>
      <c r="J130" s="46">
        <f t="shared" si="21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7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+'24'!J131</f>
        <v>18</v>
      </c>
      <c r="F131" s="71"/>
      <c r="G131" s="46">
        <f t="shared" si="20"/>
        <v>18</v>
      </c>
      <c r="H131" s="78">
        <v>0</v>
      </c>
      <c r="I131" s="76">
        <v>0</v>
      </c>
      <c r="J131" s="46">
        <f t="shared" si="21"/>
        <v>18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7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+'24'!J132</f>
        <v>2</v>
      </c>
      <c r="F132" s="71"/>
      <c r="G132" s="46">
        <f t="shared" si="20"/>
        <v>2</v>
      </c>
      <c r="H132" s="78">
        <v>0</v>
      </c>
      <c r="I132" s="76">
        <v>0</v>
      </c>
      <c r="J132" s="46">
        <f t="shared" si="21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7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+'24'!J133</f>
        <v>21</v>
      </c>
      <c r="F133" s="71"/>
      <c r="G133" s="46">
        <f t="shared" si="20"/>
        <v>21</v>
      </c>
      <c r="H133" s="78">
        <v>0</v>
      </c>
      <c r="I133" s="76">
        <v>0</v>
      </c>
      <c r="J133" s="46">
        <f t="shared" si="21"/>
        <v>21</v>
      </c>
      <c r="K133" s="72"/>
      <c r="L133" s="20">
        <v>50</v>
      </c>
      <c r="M133" s="65">
        <f t="shared" si="8"/>
        <v>0</v>
      </c>
      <c r="N133" s="17" t="s">
        <v>16</v>
      </c>
      <c r="O133" s="18"/>
      <c r="P133" s="23">
        <f t="shared" si="7"/>
        <v>0</v>
      </c>
      <c r="Q133" s="90">
        <v>24.21</v>
      </c>
      <c r="R133" s="43">
        <f t="shared" si="9"/>
        <v>0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+'24'!J134</f>
        <v>0</v>
      </c>
      <c r="F134" s="71"/>
      <c r="G134" s="46">
        <f t="shared" si="20"/>
        <v>0</v>
      </c>
      <c r="H134" s="78">
        <v>0</v>
      </c>
      <c r="I134" s="76">
        <v>0</v>
      </c>
      <c r="J134" s="46">
        <f t="shared" si="21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ref="P134:P197" si="26">SUM(M134-O134)</f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+'24'!J135</f>
        <v>0</v>
      </c>
      <c r="F135" s="71"/>
      <c r="G135" s="46">
        <f t="shared" si="20"/>
        <v>0</v>
      </c>
      <c r="H135" s="78">
        <v>0</v>
      </c>
      <c r="I135" s="76">
        <v>0</v>
      </c>
      <c r="J135" s="46">
        <f t="shared" si="21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26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+'24'!J136</f>
        <v>0</v>
      </c>
      <c r="F136" s="71"/>
      <c r="G136" s="46">
        <f t="shared" si="20"/>
        <v>0</v>
      </c>
      <c r="H136" s="78">
        <v>0</v>
      </c>
      <c r="I136" s="76">
        <v>0</v>
      </c>
      <c r="J136" s="46">
        <f t="shared" si="21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26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+'24'!J137</f>
        <v>8</v>
      </c>
      <c r="F137" s="71"/>
      <c r="G137" s="46">
        <f t="shared" si="20"/>
        <v>8</v>
      </c>
      <c r="H137" s="78">
        <v>0</v>
      </c>
      <c r="I137" s="76">
        <v>0</v>
      </c>
      <c r="J137" s="46">
        <f t="shared" si="21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26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+'24'!J138</f>
        <v>8</v>
      </c>
      <c r="F138" s="71"/>
      <c r="G138" s="46">
        <f t="shared" si="20"/>
        <v>8</v>
      </c>
      <c r="H138" s="78">
        <v>0</v>
      </c>
      <c r="I138" s="76">
        <v>0</v>
      </c>
      <c r="J138" s="46">
        <f t="shared" si="21"/>
        <v>8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26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+'24'!J139</f>
        <v>0</v>
      </c>
      <c r="F139" s="71"/>
      <c r="G139" s="46">
        <f t="shared" si="20"/>
        <v>0</v>
      </c>
      <c r="H139" s="78">
        <v>0</v>
      </c>
      <c r="I139" s="76">
        <v>0</v>
      </c>
      <c r="J139" s="46">
        <f t="shared" si="21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26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+'24'!J140</f>
        <v>0</v>
      </c>
      <c r="F140" s="71"/>
      <c r="G140" s="46">
        <f t="shared" si="20"/>
        <v>0</v>
      </c>
      <c r="H140" s="78">
        <v>0</v>
      </c>
      <c r="I140" s="76">
        <v>0</v>
      </c>
      <c r="J140" s="46">
        <f t="shared" si="21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si="26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+'24'!J141</f>
        <v>0</v>
      </c>
      <c r="F141" s="71"/>
      <c r="G141" s="46">
        <f t="shared" si="20"/>
        <v>0</v>
      </c>
      <c r="H141" s="78">
        <v>0</v>
      </c>
      <c r="I141" s="76">
        <v>0</v>
      </c>
      <c r="J141" s="46">
        <f t="shared" si="21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6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+'24'!J142</f>
        <v>0</v>
      </c>
      <c r="F142" s="71"/>
      <c r="G142" s="46">
        <f t="shared" si="20"/>
        <v>0</v>
      </c>
      <c r="H142" s="78">
        <v>0</v>
      </c>
      <c r="I142" s="76">
        <v>0</v>
      </c>
      <c r="J142" s="46">
        <f t="shared" si="21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6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+'24'!J143</f>
        <v>0</v>
      </c>
      <c r="F143" s="71"/>
      <c r="G143" s="46">
        <f t="shared" si="20"/>
        <v>0</v>
      </c>
      <c r="H143" s="78">
        <v>0</v>
      </c>
      <c r="I143" s="76">
        <v>0</v>
      </c>
      <c r="J143" s="46">
        <f t="shared" si="21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6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+'24'!J144</f>
        <v>0</v>
      </c>
      <c r="F144" s="71"/>
      <c r="G144" s="46">
        <f t="shared" si="20"/>
        <v>0</v>
      </c>
      <c r="H144" s="78">
        <v>0</v>
      </c>
      <c r="I144" s="76">
        <v>0</v>
      </c>
      <c r="J144" s="46">
        <f t="shared" si="21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6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+'24'!J145</f>
        <v>0</v>
      </c>
      <c r="F145" s="71"/>
      <c r="G145" s="46">
        <f t="shared" si="20"/>
        <v>0</v>
      </c>
      <c r="H145" s="78">
        <v>0</v>
      </c>
      <c r="I145" s="76">
        <v>0</v>
      </c>
      <c r="J145" s="46">
        <f t="shared" si="21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6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+'24'!J146</f>
        <v>0</v>
      </c>
      <c r="F146" s="71"/>
      <c r="G146" s="46">
        <f t="shared" si="20"/>
        <v>0</v>
      </c>
      <c r="H146" s="78">
        <v>0</v>
      </c>
      <c r="I146" s="76">
        <v>0</v>
      </c>
      <c r="J146" s="46">
        <f t="shared" si="21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6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+'24'!J147</f>
        <v>0</v>
      </c>
      <c r="F147" s="71"/>
      <c r="G147" s="46">
        <f t="shared" si="20"/>
        <v>0</v>
      </c>
      <c r="H147" s="78">
        <v>0</v>
      </c>
      <c r="I147" s="76">
        <v>0</v>
      </c>
      <c r="J147" s="46">
        <f t="shared" si="21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6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+'24'!J148</f>
        <v>0</v>
      </c>
      <c r="F148" s="71"/>
      <c r="G148" s="46">
        <f t="shared" si="20"/>
        <v>0</v>
      </c>
      <c r="H148" s="78">
        <v>0</v>
      </c>
      <c r="I148" s="76">
        <v>0</v>
      </c>
      <c r="J148" s="46">
        <f t="shared" si="21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6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+'24'!J149</f>
        <v>0</v>
      </c>
      <c r="F149" s="71"/>
      <c r="G149" s="46">
        <f t="shared" si="20"/>
        <v>0</v>
      </c>
      <c r="H149" s="78">
        <v>0</v>
      </c>
      <c r="I149" s="76">
        <v>0</v>
      </c>
      <c r="J149" s="46">
        <f t="shared" si="21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6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+'24'!J150</f>
        <v>0</v>
      </c>
      <c r="F150" s="71"/>
      <c r="G150" s="46">
        <f t="shared" si="20"/>
        <v>0</v>
      </c>
      <c r="H150" s="78">
        <v>0</v>
      </c>
      <c r="I150" s="76">
        <v>0</v>
      </c>
      <c r="J150" s="46">
        <f t="shared" si="21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6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+'24'!J151</f>
        <v>0</v>
      </c>
      <c r="F151" s="71"/>
      <c r="G151" s="46">
        <f t="shared" si="20"/>
        <v>0</v>
      </c>
      <c r="H151" s="78">
        <v>0</v>
      </c>
      <c r="I151" s="76">
        <v>0</v>
      </c>
      <c r="J151" s="46">
        <f t="shared" si="21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6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+'24'!J152</f>
        <v>0</v>
      </c>
      <c r="F152" s="71"/>
      <c r="G152" s="46">
        <f t="shared" si="20"/>
        <v>0</v>
      </c>
      <c r="H152" s="78">
        <v>0</v>
      </c>
      <c r="I152" s="76">
        <v>0</v>
      </c>
      <c r="J152" s="46">
        <f t="shared" si="21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6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+'24'!J153</f>
        <v>9</v>
      </c>
      <c r="F153" s="71"/>
      <c r="G153" s="46">
        <f t="shared" si="20"/>
        <v>9</v>
      </c>
      <c r="H153" s="78">
        <v>0</v>
      </c>
      <c r="I153" s="76">
        <v>0</v>
      </c>
      <c r="J153" s="46">
        <f t="shared" si="21"/>
        <v>9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6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+'24'!J154</f>
        <v>0</v>
      </c>
      <c r="F154" s="71"/>
      <c r="G154" s="46">
        <f t="shared" si="20"/>
        <v>0</v>
      </c>
      <c r="H154" s="78">
        <v>0</v>
      </c>
      <c r="I154" s="76">
        <v>0</v>
      </c>
      <c r="J154" s="46">
        <f t="shared" si="21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 t="shared" si="26"/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+'24'!J155</f>
        <v>0</v>
      </c>
      <c r="F155" s="71"/>
      <c r="G155" s="46">
        <f t="shared" si="20"/>
        <v>0</v>
      </c>
      <c r="H155" s="78">
        <v>0</v>
      </c>
      <c r="I155" s="76">
        <v>0</v>
      </c>
      <c r="J155" s="46">
        <f t="shared" si="21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6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+'24'!J156</f>
        <v>0</v>
      </c>
      <c r="F156" s="71"/>
      <c r="G156" s="46">
        <f t="shared" si="20"/>
        <v>0</v>
      </c>
      <c r="H156" s="78">
        <v>0</v>
      </c>
      <c r="I156" s="76">
        <v>0</v>
      </c>
      <c r="J156" s="46">
        <f t="shared" si="21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6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+'24'!J157</f>
        <v>0</v>
      </c>
      <c r="F157" s="71"/>
      <c r="G157" s="46">
        <f t="shared" si="20"/>
        <v>0</v>
      </c>
      <c r="H157" s="78">
        <v>0</v>
      </c>
      <c r="I157" s="76">
        <v>0</v>
      </c>
      <c r="J157" s="46">
        <f t="shared" si="21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6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+'24'!J158</f>
        <v>0</v>
      </c>
      <c r="F158" s="71"/>
      <c r="G158" s="46">
        <f t="shared" si="20"/>
        <v>0</v>
      </c>
      <c r="H158" s="78">
        <v>0</v>
      </c>
      <c r="I158" s="76">
        <v>0</v>
      </c>
      <c r="J158" s="46">
        <f t="shared" si="21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6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+'24'!J159</f>
        <v>0</v>
      </c>
      <c r="F159" s="71"/>
      <c r="G159" s="46">
        <f t="shared" si="20"/>
        <v>0</v>
      </c>
      <c r="H159" s="78">
        <v>0</v>
      </c>
      <c r="I159" s="76">
        <v>0</v>
      </c>
      <c r="J159" s="46">
        <f t="shared" si="21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6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+'24'!J160</f>
        <v>0</v>
      </c>
      <c r="F160" s="71"/>
      <c r="G160" s="46">
        <f t="shared" si="20"/>
        <v>0</v>
      </c>
      <c r="H160" s="78">
        <v>0</v>
      </c>
      <c r="I160" s="76">
        <v>0</v>
      </c>
      <c r="J160" s="46">
        <f t="shared" si="21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6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+'24'!J161</f>
        <v>0</v>
      </c>
      <c r="F161" s="71"/>
      <c r="G161" s="46">
        <f t="shared" si="20"/>
        <v>0</v>
      </c>
      <c r="H161" s="78">
        <v>0</v>
      </c>
      <c r="I161" s="76">
        <v>0</v>
      </c>
      <c r="J161" s="46">
        <f t="shared" si="21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6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+'24'!J162</f>
        <v>0</v>
      </c>
      <c r="F162" s="71"/>
      <c r="G162" s="46">
        <f t="shared" ref="G162:G230" si="27">E162+F162</f>
        <v>0</v>
      </c>
      <c r="H162" s="78">
        <v>0</v>
      </c>
      <c r="I162" s="76">
        <v>0</v>
      </c>
      <c r="J162" s="46">
        <f t="shared" ref="J162:J230" si="28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6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+'24'!J163</f>
        <v>0</v>
      </c>
      <c r="F163" s="71"/>
      <c r="G163" s="46">
        <f t="shared" si="27"/>
        <v>0</v>
      </c>
      <c r="H163" s="78">
        <v>0</v>
      </c>
      <c r="I163" s="76">
        <v>0</v>
      </c>
      <c r="J163" s="46">
        <f t="shared" si="28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6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+'24'!J164</f>
        <v>0</v>
      </c>
      <c r="F164" s="71"/>
      <c r="G164" s="46">
        <f t="shared" si="27"/>
        <v>0</v>
      </c>
      <c r="H164" s="78">
        <v>0</v>
      </c>
      <c r="I164" s="76">
        <v>0</v>
      </c>
      <c r="J164" s="46">
        <f t="shared" si="28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6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+'24'!J165</f>
        <v>0</v>
      </c>
      <c r="F165" s="71"/>
      <c r="G165" s="46">
        <f t="shared" si="27"/>
        <v>0</v>
      </c>
      <c r="H165" s="78">
        <v>0</v>
      </c>
      <c r="I165" s="76">
        <v>0</v>
      </c>
      <c r="J165" s="46">
        <f t="shared" si="28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6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+'24'!J166</f>
        <v>17</v>
      </c>
      <c r="F166" s="71"/>
      <c r="G166" s="46">
        <f t="shared" si="27"/>
        <v>17</v>
      </c>
      <c r="H166" s="78">
        <v>0</v>
      </c>
      <c r="I166" s="76">
        <v>0</v>
      </c>
      <c r="J166" s="46">
        <f t="shared" si="28"/>
        <v>17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6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+'24'!J167</f>
        <v>8</v>
      </c>
      <c r="F167" s="71"/>
      <c r="G167" s="46">
        <f t="shared" si="27"/>
        <v>8</v>
      </c>
      <c r="H167" s="78">
        <v>0</v>
      </c>
      <c r="I167" s="76">
        <v>0</v>
      </c>
      <c r="J167" s="46">
        <f t="shared" si="28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 t="shared" si="26"/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+'24'!J168</f>
        <v>0</v>
      </c>
      <c r="F168" s="71"/>
      <c r="G168" s="46">
        <f t="shared" si="27"/>
        <v>0</v>
      </c>
      <c r="H168" s="78">
        <v>0</v>
      </c>
      <c r="I168" s="76">
        <v>0</v>
      </c>
      <c r="J168" s="46">
        <f t="shared" si="28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 t="shared" si="26"/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+'24'!J169</f>
        <v>31</v>
      </c>
      <c r="F169" s="71"/>
      <c r="G169" s="46">
        <f t="shared" si="27"/>
        <v>31</v>
      </c>
      <c r="H169" s="78">
        <v>0</v>
      </c>
      <c r="I169" s="76">
        <v>0</v>
      </c>
      <c r="J169" s="46">
        <f t="shared" si="28"/>
        <v>31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6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+'24'!J170</f>
        <v>0</v>
      </c>
      <c r="F170" s="71"/>
      <c r="G170" s="46">
        <f t="shared" si="27"/>
        <v>0</v>
      </c>
      <c r="H170" s="78">
        <v>0</v>
      </c>
      <c r="I170" s="76">
        <v>0</v>
      </c>
      <c r="J170" s="46">
        <f t="shared" si="28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6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+'24'!J171</f>
        <v>5</v>
      </c>
      <c r="F171" s="71"/>
      <c r="G171" s="46">
        <f t="shared" si="27"/>
        <v>5</v>
      </c>
      <c r="H171" s="78">
        <v>0</v>
      </c>
      <c r="I171" s="76">
        <v>0</v>
      </c>
      <c r="J171" s="46">
        <f t="shared" si="28"/>
        <v>5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6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+'24'!J172</f>
        <v>0</v>
      </c>
      <c r="F172" s="71"/>
      <c r="G172" s="46">
        <f t="shared" si="27"/>
        <v>0</v>
      </c>
      <c r="H172" s="78">
        <v>0</v>
      </c>
      <c r="I172" s="76">
        <v>0</v>
      </c>
      <c r="J172" s="46">
        <f t="shared" si="28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6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+'24'!J173</f>
        <v>16</v>
      </c>
      <c r="F173" s="71"/>
      <c r="G173" s="46">
        <f>E173+F173</f>
        <v>16</v>
      </c>
      <c r="H173" s="78">
        <v>4</v>
      </c>
      <c r="I173" s="76">
        <v>0</v>
      </c>
      <c r="J173" s="46">
        <f>+G173-H173-K173-I173</f>
        <v>11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 t="shared" si="26"/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+'24'!J174</f>
        <v>0</v>
      </c>
      <c r="F174" s="71"/>
      <c r="G174" s="46">
        <f t="shared" ref="G174" si="29">E174+F174</f>
        <v>0</v>
      </c>
      <c r="H174" s="78">
        <v>0</v>
      </c>
      <c r="I174" s="76">
        <v>0</v>
      </c>
      <c r="J174" s="46">
        <f t="shared" ref="J174" si="30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26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+'24'!J175</f>
        <v>26</v>
      </c>
      <c r="F175" s="71"/>
      <c r="G175" s="46">
        <f t="shared" si="27"/>
        <v>26</v>
      </c>
      <c r="H175" s="78">
        <v>0</v>
      </c>
      <c r="I175" s="76">
        <v>0</v>
      </c>
      <c r="J175" s="46">
        <f t="shared" si="28"/>
        <v>26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26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+'24'!J176</f>
        <v>0</v>
      </c>
      <c r="F176" s="71"/>
      <c r="G176" s="46">
        <f t="shared" si="27"/>
        <v>0</v>
      </c>
      <c r="H176" s="78">
        <v>0</v>
      </c>
      <c r="I176" s="76">
        <v>0</v>
      </c>
      <c r="J176" s="46">
        <f t="shared" si="28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26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+'24'!J177</f>
        <v>0</v>
      </c>
      <c r="F177" s="71"/>
      <c r="G177" s="46">
        <f t="shared" si="27"/>
        <v>0</v>
      </c>
      <c r="H177" s="78">
        <v>0</v>
      </c>
      <c r="I177" s="76">
        <v>0</v>
      </c>
      <c r="J177" s="46">
        <f t="shared" si="28"/>
        <v>0</v>
      </c>
      <c r="K177" s="72"/>
      <c r="L177" s="20">
        <v>55</v>
      </c>
      <c r="M177" s="65">
        <f t="shared" ref="M177:M258" si="31">+L177*K177</f>
        <v>0</v>
      </c>
      <c r="N177" s="17" t="s">
        <v>16</v>
      </c>
      <c r="O177" s="18"/>
      <c r="P177" s="23">
        <f t="shared" si="26"/>
        <v>0</v>
      </c>
      <c r="Q177" s="90"/>
      <c r="R177" s="43">
        <f t="shared" ref="R177:R258" si="32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+'24'!J178</f>
        <v>0</v>
      </c>
      <c r="F178" s="71"/>
      <c r="G178" s="46">
        <f t="shared" si="27"/>
        <v>0</v>
      </c>
      <c r="H178" s="78">
        <v>0</v>
      </c>
      <c r="I178" s="76">
        <v>0</v>
      </c>
      <c r="J178" s="46">
        <f t="shared" si="28"/>
        <v>0</v>
      </c>
      <c r="K178" s="72"/>
      <c r="L178" s="20">
        <v>55</v>
      </c>
      <c r="M178" s="65">
        <f t="shared" si="31"/>
        <v>0</v>
      </c>
      <c r="N178" s="17" t="s">
        <v>16</v>
      </c>
      <c r="O178" s="18"/>
      <c r="P178" s="23">
        <f t="shared" si="26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+'24'!J179</f>
        <v>0</v>
      </c>
      <c r="F179" s="71"/>
      <c r="G179" s="46">
        <f t="shared" si="27"/>
        <v>0</v>
      </c>
      <c r="H179" s="78">
        <v>0</v>
      </c>
      <c r="I179" s="76">
        <v>0</v>
      </c>
      <c r="J179" s="46">
        <f t="shared" si="28"/>
        <v>0</v>
      </c>
      <c r="K179" s="72"/>
      <c r="L179" s="20">
        <v>10</v>
      </c>
      <c r="M179" s="65">
        <f t="shared" si="31"/>
        <v>0</v>
      </c>
      <c r="N179" s="17" t="s">
        <v>16</v>
      </c>
      <c r="O179" s="18"/>
      <c r="P179" s="23">
        <f t="shared" si="26"/>
        <v>0</v>
      </c>
      <c r="Q179" s="90">
        <v>6.82</v>
      </c>
      <c r="R179" s="43">
        <f t="shared" si="32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+'24'!J180</f>
        <v>3</v>
      </c>
      <c r="F180" s="71"/>
      <c r="G180" s="46">
        <f t="shared" si="27"/>
        <v>3</v>
      </c>
      <c r="H180" s="78">
        <v>0</v>
      </c>
      <c r="I180" s="76">
        <v>0</v>
      </c>
      <c r="J180" s="46">
        <f t="shared" si="28"/>
        <v>3</v>
      </c>
      <c r="K180" s="72"/>
      <c r="L180" s="20">
        <v>35</v>
      </c>
      <c r="M180" s="65">
        <f t="shared" si="31"/>
        <v>0</v>
      </c>
      <c r="N180" s="17" t="s">
        <v>16</v>
      </c>
      <c r="O180" s="18"/>
      <c r="P180" s="23">
        <f t="shared" si="26"/>
        <v>0</v>
      </c>
      <c r="Q180" s="90"/>
      <c r="R180" s="43">
        <f t="shared" si="32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+'24'!J181</f>
        <v>0</v>
      </c>
      <c r="F181" s="71"/>
      <c r="G181" s="46">
        <f t="shared" si="27"/>
        <v>0</v>
      </c>
      <c r="H181" s="78">
        <v>0</v>
      </c>
      <c r="I181" s="76">
        <v>0</v>
      </c>
      <c r="J181" s="46">
        <f t="shared" si="28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26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+'24'!J182</f>
        <v>0</v>
      </c>
      <c r="F182" s="71"/>
      <c r="G182" s="46">
        <f t="shared" si="27"/>
        <v>0</v>
      </c>
      <c r="H182" s="78">
        <v>0</v>
      </c>
      <c r="I182" s="76">
        <v>0</v>
      </c>
      <c r="J182" s="46">
        <f t="shared" si="28"/>
        <v>0</v>
      </c>
      <c r="K182" s="72"/>
      <c r="L182" s="20">
        <v>40</v>
      </c>
      <c r="M182" s="65">
        <f t="shared" si="31"/>
        <v>0</v>
      </c>
      <c r="N182" s="17" t="s">
        <v>16</v>
      </c>
      <c r="O182" s="18"/>
      <c r="P182" s="23">
        <f t="shared" si="26"/>
        <v>0</v>
      </c>
      <c r="Q182" s="90">
        <v>20</v>
      </c>
      <c r="R182" s="43">
        <f t="shared" si="32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+'24'!J183</f>
        <v>0</v>
      </c>
      <c r="F183" s="71"/>
      <c r="G183" s="46">
        <f t="shared" si="27"/>
        <v>0</v>
      </c>
      <c r="H183" s="78">
        <v>0</v>
      </c>
      <c r="I183" s="76">
        <v>0</v>
      </c>
      <c r="J183" s="46">
        <f t="shared" si="28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26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+'24'!J184</f>
        <v>0</v>
      </c>
      <c r="F184" s="71"/>
      <c r="G184" s="46">
        <f t="shared" si="27"/>
        <v>0</v>
      </c>
      <c r="H184" s="78">
        <v>0</v>
      </c>
      <c r="I184" s="76">
        <v>0</v>
      </c>
      <c r="J184" s="46">
        <f t="shared" si="28"/>
        <v>0</v>
      </c>
      <c r="K184" s="72"/>
      <c r="L184" s="20">
        <v>50</v>
      </c>
      <c r="M184" s="65">
        <f t="shared" si="31"/>
        <v>0</v>
      </c>
      <c r="N184" s="17" t="s">
        <v>16</v>
      </c>
      <c r="O184" s="18"/>
      <c r="P184" s="23">
        <f t="shared" si="26"/>
        <v>0</v>
      </c>
      <c r="Q184" s="90">
        <v>24.99</v>
      </c>
      <c r="R184" s="43">
        <f t="shared" si="32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+'24'!J185</f>
        <v>31</v>
      </c>
      <c r="F185" s="71"/>
      <c r="G185" s="46">
        <f t="shared" si="27"/>
        <v>31</v>
      </c>
      <c r="H185" s="78">
        <v>0</v>
      </c>
      <c r="I185" s="76">
        <v>0</v>
      </c>
      <c r="J185" s="46">
        <f t="shared" si="28"/>
        <v>31</v>
      </c>
      <c r="K185" s="72"/>
      <c r="L185" s="20">
        <v>80</v>
      </c>
      <c r="M185" s="65">
        <f t="shared" si="31"/>
        <v>0</v>
      </c>
      <c r="N185" s="17" t="s">
        <v>16</v>
      </c>
      <c r="O185" s="18"/>
      <c r="P185" s="23">
        <f t="shared" si="26"/>
        <v>0</v>
      </c>
      <c r="Q185" s="90">
        <v>63</v>
      </c>
      <c r="R185" s="43">
        <f t="shared" si="32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+'24'!J186</f>
        <v>0</v>
      </c>
      <c r="F186" s="71"/>
      <c r="G186" s="46">
        <f t="shared" si="27"/>
        <v>0</v>
      </c>
      <c r="H186" s="78">
        <v>0</v>
      </c>
      <c r="I186" s="76">
        <v>0</v>
      </c>
      <c r="J186" s="46">
        <f t="shared" si="28"/>
        <v>0</v>
      </c>
      <c r="K186" s="72"/>
      <c r="L186" s="20">
        <v>15</v>
      </c>
      <c r="M186" s="65">
        <f t="shared" si="31"/>
        <v>0</v>
      </c>
      <c r="N186" s="17" t="s">
        <v>16</v>
      </c>
      <c r="O186" s="18"/>
      <c r="P186" s="23">
        <f t="shared" si="26"/>
        <v>0</v>
      </c>
      <c r="Q186" s="90">
        <v>3.5</v>
      </c>
      <c r="R186" s="43">
        <f t="shared" ref="R186" si="33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+'24'!J187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 t="shared" si="26"/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+'24'!J188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 t="shared" si="26"/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+'24'!J189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 t="shared" si="26"/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+'24'!J190</f>
        <v>0</v>
      </c>
      <c r="F190" s="71"/>
      <c r="G190" s="46">
        <f t="shared" si="27"/>
        <v>0</v>
      </c>
      <c r="H190" s="78">
        <v>0</v>
      </c>
      <c r="I190" s="76">
        <v>0</v>
      </c>
      <c r="J190" s="46">
        <f t="shared" si="28"/>
        <v>0</v>
      </c>
      <c r="K190" s="72"/>
      <c r="L190" s="20">
        <v>80</v>
      </c>
      <c r="M190" s="65">
        <f t="shared" si="31"/>
        <v>0</v>
      </c>
      <c r="N190" s="17" t="s">
        <v>16</v>
      </c>
      <c r="O190" s="18"/>
      <c r="P190" s="23">
        <f t="shared" si="26"/>
        <v>0</v>
      </c>
      <c r="Q190" s="90"/>
      <c r="R190" s="43">
        <f t="shared" ref="R190" si="34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+'24'!J191</f>
        <v>0</v>
      </c>
      <c r="F191" s="71"/>
      <c r="G191" s="46">
        <f t="shared" si="27"/>
        <v>0</v>
      </c>
      <c r="H191" s="78">
        <v>0</v>
      </c>
      <c r="I191" s="76">
        <v>0</v>
      </c>
      <c r="J191" s="46">
        <f t="shared" si="28"/>
        <v>0</v>
      </c>
      <c r="K191" s="72"/>
      <c r="L191" s="20">
        <v>35</v>
      </c>
      <c r="M191" s="65">
        <f t="shared" si="31"/>
        <v>0</v>
      </c>
      <c r="N191" s="17" t="s">
        <v>16</v>
      </c>
      <c r="O191" s="18"/>
      <c r="P191" s="23">
        <f t="shared" si="26"/>
        <v>0</v>
      </c>
      <c r="Q191" s="90">
        <v>40.28</v>
      </c>
      <c r="R191" s="43">
        <f t="shared" si="32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+'24'!J192</f>
        <v>0</v>
      </c>
      <c r="F192" s="71"/>
      <c r="G192" s="46">
        <f t="shared" si="27"/>
        <v>0</v>
      </c>
      <c r="H192" s="78">
        <v>0</v>
      </c>
      <c r="I192" s="76">
        <v>0</v>
      </c>
      <c r="J192" s="46">
        <f t="shared" si="28"/>
        <v>0</v>
      </c>
      <c r="K192" s="72"/>
      <c r="L192" s="20">
        <v>35</v>
      </c>
      <c r="M192" s="65">
        <f t="shared" si="31"/>
        <v>0</v>
      </c>
      <c r="N192" s="17" t="s">
        <v>16</v>
      </c>
      <c r="O192" s="18"/>
      <c r="P192" s="23">
        <f t="shared" si="26"/>
        <v>0</v>
      </c>
      <c r="Q192" s="90"/>
      <c r="R192" s="43">
        <f t="shared" si="32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+'24'!J193</f>
        <v>28</v>
      </c>
      <c r="F193" s="71"/>
      <c r="G193" s="46">
        <f t="shared" si="27"/>
        <v>28</v>
      </c>
      <c r="H193" s="78">
        <v>0</v>
      </c>
      <c r="I193" s="76">
        <v>0</v>
      </c>
      <c r="J193" s="46">
        <f t="shared" si="28"/>
        <v>28</v>
      </c>
      <c r="K193" s="72"/>
      <c r="L193" s="20">
        <v>60</v>
      </c>
      <c r="M193" s="65">
        <f t="shared" si="31"/>
        <v>0</v>
      </c>
      <c r="N193" s="17" t="s">
        <v>16</v>
      </c>
      <c r="O193" s="18"/>
      <c r="P193" s="23">
        <f t="shared" si="26"/>
        <v>0</v>
      </c>
      <c r="Q193" s="90">
        <v>38</v>
      </c>
      <c r="R193" s="43">
        <f t="shared" si="32"/>
        <v>0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+'24'!J194</f>
        <v>26</v>
      </c>
      <c r="F194" s="71"/>
      <c r="G194" s="46">
        <f t="shared" si="27"/>
        <v>26</v>
      </c>
      <c r="H194" s="78">
        <v>0</v>
      </c>
      <c r="I194" s="76">
        <v>0</v>
      </c>
      <c r="J194" s="46">
        <f t="shared" si="28"/>
        <v>25</v>
      </c>
      <c r="K194" s="72">
        <v>1</v>
      </c>
      <c r="L194" s="20">
        <v>120</v>
      </c>
      <c r="M194" s="65">
        <f t="shared" si="31"/>
        <v>120</v>
      </c>
      <c r="N194" s="17" t="s">
        <v>16</v>
      </c>
      <c r="O194" s="18"/>
      <c r="P194" s="104">
        <f t="shared" si="26"/>
        <v>120</v>
      </c>
      <c r="Q194" s="90">
        <v>73</v>
      </c>
      <c r="R194" s="43">
        <f t="shared" si="32"/>
        <v>73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+'24'!J195</f>
        <v>2</v>
      </c>
      <c r="F195" s="71"/>
      <c r="G195" s="46">
        <f t="shared" si="27"/>
        <v>2</v>
      </c>
      <c r="H195" s="78">
        <v>0</v>
      </c>
      <c r="I195" s="76">
        <v>0</v>
      </c>
      <c r="J195" s="46">
        <f t="shared" si="28"/>
        <v>2</v>
      </c>
      <c r="K195" s="72"/>
      <c r="L195" s="20">
        <v>60</v>
      </c>
      <c r="M195" s="65">
        <f t="shared" si="31"/>
        <v>0</v>
      </c>
      <c r="N195" s="17" t="s">
        <v>16</v>
      </c>
      <c r="O195" s="18"/>
      <c r="P195" s="23">
        <f t="shared" si="26"/>
        <v>0</v>
      </c>
      <c r="Q195" s="90">
        <v>38</v>
      </c>
      <c r="R195" s="43">
        <f t="shared" si="32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+'24'!J196</f>
        <v>9</v>
      </c>
      <c r="F196" s="71"/>
      <c r="G196" s="46">
        <f t="shared" si="27"/>
        <v>9</v>
      </c>
      <c r="H196" s="78">
        <v>0</v>
      </c>
      <c r="I196" s="76">
        <v>0</v>
      </c>
      <c r="J196" s="46">
        <f t="shared" si="28"/>
        <v>9</v>
      </c>
      <c r="K196" s="72"/>
      <c r="L196" s="20">
        <v>120</v>
      </c>
      <c r="M196" s="65">
        <f t="shared" si="31"/>
        <v>0</v>
      </c>
      <c r="N196" s="17" t="s">
        <v>16</v>
      </c>
      <c r="O196" s="18"/>
      <c r="P196" s="23">
        <f t="shared" si="26"/>
        <v>0</v>
      </c>
      <c r="Q196" s="90">
        <v>73</v>
      </c>
      <c r="R196" s="43">
        <f t="shared" si="32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+'24'!J197</f>
        <v>0</v>
      </c>
      <c r="F197" s="71"/>
      <c r="G197" s="46">
        <f t="shared" si="27"/>
        <v>0</v>
      </c>
      <c r="H197" s="78">
        <v>0</v>
      </c>
      <c r="I197" s="76">
        <v>0</v>
      </c>
      <c r="J197" s="46">
        <f t="shared" si="28"/>
        <v>0</v>
      </c>
      <c r="K197" s="72"/>
      <c r="L197" s="20">
        <v>50</v>
      </c>
      <c r="M197" s="65">
        <f t="shared" si="31"/>
        <v>0</v>
      </c>
      <c r="N197" s="17" t="s">
        <v>16</v>
      </c>
      <c r="O197" s="18"/>
      <c r="P197" s="23">
        <f t="shared" si="26"/>
        <v>0</v>
      </c>
      <c r="Q197" s="90">
        <v>23.74</v>
      </c>
      <c r="R197" s="43">
        <f t="shared" si="32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+'24'!J198</f>
        <v>24</v>
      </c>
      <c r="F198" s="71"/>
      <c r="G198" s="46">
        <f t="shared" si="27"/>
        <v>24</v>
      </c>
      <c r="H198" s="78">
        <v>0</v>
      </c>
      <c r="I198" s="76">
        <v>0</v>
      </c>
      <c r="J198" s="46">
        <f t="shared" si="28"/>
        <v>23</v>
      </c>
      <c r="K198" s="72">
        <v>1</v>
      </c>
      <c r="L198" s="20">
        <v>150</v>
      </c>
      <c r="M198" s="65">
        <f t="shared" si="31"/>
        <v>150</v>
      </c>
      <c r="N198" s="17" t="s">
        <v>16</v>
      </c>
      <c r="O198" s="18"/>
      <c r="P198" s="104">
        <f t="shared" ref="P198:P252" si="35">SUM(M198-O198)</f>
        <v>150</v>
      </c>
      <c r="Q198" s="90">
        <v>64.38</v>
      </c>
      <c r="R198" s="43">
        <f t="shared" si="32"/>
        <v>64.38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+'24'!J199</f>
        <v>0</v>
      </c>
      <c r="F199" s="71"/>
      <c r="G199" s="46">
        <f t="shared" si="27"/>
        <v>0</v>
      </c>
      <c r="H199" s="78">
        <v>0</v>
      </c>
      <c r="I199" s="76">
        <v>0</v>
      </c>
      <c r="J199" s="46">
        <f t="shared" si="28"/>
        <v>0</v>
      </c>
      <c r="K199" s="72"/>
      <c r="L199" s="20">
        <v>135</v>
      </c>
      <c r="M199" s="65">
        <f t="shared" si="31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2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+'24'!J200</f>
        <v>0</v>
      </c>
      <c r="F200" s="71"/>
      <c r="G200" s="46">
        <f t="shared" si="27"/>
        <v>0</v>
      </c>
      <c r="H200" s="78">
        <v>0</v>
      </c>
      <c r="I200" s="76">
        <v>0</v>
      </c>
      <c r="J200" s="46">
        <f t="shared" si="28"/>
        <v>0</v>
      </c>
      <c r="K200" s="72"/>
      <c r="L200" s="20">
        <v>100</v>
      </c>
      <c r="M200" s="65">
        <f t="shared" si="31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2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+'24'!J201</f>
        <v>0</v>
      </c>
      <c r="F201" s="71"/>
      <c r="G201" s="46">
        <f t="shared" si="27"/>
        <v>0</v>
      </c>
      <c r="H201" s="78">
        <v>0</v>
      </c>
      <c r="I201" s="76">
        <v>0</v>
      </c>
      <c r="J201" s="46">
        <f t="shared" si="28"/>
        <v>0</v>
      </c>
      <c r="K201" s="72"/>
      <c r="L201" s="20">
        <v>90</v>
      </c>
      <c r="M201" s="65">
        <f t="shared" si="31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2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+'24'!J202</f>
        <v>0</v>
      </c>
      <c r="F202" s="71"/>
      <c r="G202" s="46">
        <f t="shared" si="27"/>
        <v>0</v>
      </c>
      <c r="H202" s="78">
        <v>0</v>
      </c>
      <c r="I202" s="76">
        <v>0</v>
      </c>
      <c r="J202" s="46">
        <f t="shared" si="28"/>
        <v>0</v>
      </c>
      <c r="K202" s="72"/>
      <c r="L202" s="20">
        <v>90</v>
      </c>
      <c r="M202" s="65">
        <f t="shared" si="31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2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+'24'!J203</f>
        <v>0</v>
      </c>
      <c r="F203" s="71"/>
      <c r="G203" s="46">
        <f t="shared" si="27"/>
        <v>0</v>
      </c>
      <c r="H203" s="78">
        <v>0</v>
      </c>
      <c r="I203" s="76">
        <v>0</v>
      </c>
      <c r="J203" s="46">
        <f t="shared" si="28"/>
        <v>0</v>
      </c>
      <c r="K203" s="72"/>
      <c r="L203" s="20">
        <v>90</v>
      </c>
      <c r="M203" s="65">
        <f t="shared" si="31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2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+'24'!J204</f>
        <v>0</v>
      </c>
      <c r="F204" s="71"/>
      <c r="G204" s="46">
        <f t="shared" si="27"/>
        <v>0</v>
      </c>
      <c r="H204" s="78">
        <v>0</v>
      </c>
      <c r="I204" s="76">
        <v>0</v>
      </c>
      <c r="J204" s="46">
        <f t="shared" si="28"/>
        <v>0</v>
      </c>
      <c r="K204" s="72"/>
      <c r="L204" s="20">
        <v>90</v>
      </c>
      <c r="M204" s="65">
        <f t="shared" si="31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2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+'24'!J205</f>
        <v>0</v>
      </c>
      <c r="F205" s="71"/>
      <c r="G205" s="46">
        <f t="shared" si="27"/>
        <v>0</v>
      </c>
      <c r="H205" s="78">
        <v>0</v>
      </c>
      <c r="I205" s="76">
        <v>0</v>
      </c>
      <c r="J205" s="46">
        <f t="shared" si="28"/>
        <v>0</v>
      </c>
      <c r="K205" s="72"/>
      <c r="L205" s="20">
        <v>55</v>
      </c>
      <c r="M205" s="65">
        <f t="shared" si="31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2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+'24'!J206</f>
        <v>0</v>
      </c>
      <c r="F206" s="71"/>
      <c r="G206" s="46">
        <f t="shared" si="27"/>
        <v>0</v>
      </c>
      <c r="H206" s="78">
        <v>0</v>
      </c>
      <c r="I206" s="76">
        <v>0</v>
      </c>
      <c r="J206" s="46">
        <f t="shared" si="28"/>
        <v>0</v>
      </c>
      <c r="K206" s="72"/>
      <c r="L206" s="20">
        <v>85</v>
      </c>
      <c r="M206" s="65">
        <f t="shared" si="31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2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+'24'!J207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5"/>
        <v>0</v>
      </c>
      <c r="Q207" s="90"/>
      <c r="R207" s="43">
        <f t="shared" ref="R207" si="36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+'24'!J208</f>
        <v>0</v>
      </c>
      <c r="F208" s="71"/>
      <c r="G208" s="46">
        <f t="shared" si="27"/>
        <v>0</v>
      </c>
      <c r="H208" s="78">
        <v>0</v>
      </c>
      <c r="I208" s="76">
        <v>0</v>
      </c>
      <c r="J208" s="46">
        <f t="shared" si="28"/>
        <v>0</v>
      </c>
      <c r="K208" s="72"/>
      <c r="L208" s="20">
        <v>50</v>
      </c>
      <c r="M208" s="65">
        <f t="shared" si="31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2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+'24'!J209</f>
        <v>0</v>
      </c>
      <c r="F209" s="71"/>
      <c r="G209" s="46">
        <f t="shared" si="27"/>
        <v>0</v>
      </c>
      <c r="H209" s="78">
        <v>0</v>
      </c>
      <c r="I209" s="76">
        <v>0</v>
      </c>
      <c r="J209" s="46">
        <f t="shared" si="28"/>
        <v>0</v>
      </c>
      <c r="K209" s="72"/>
      <c r="L209" s="20">
        <v>120</v>
      </c>
      <c r="M209" s="65">
        <f t="shared" si="31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2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+'24'!J210</f>
        <v>0</v>
      </c>
      <c r="F210" s="71"/>
      <c r="G210" s="46">
        <f t="shared" si="27"/>
        <v>0</v>
      </c>
      <c r="H210" s="78">
        <v>0</v>
      </c>
      <c r="I210" s="76">
        <v>0</v>
      </c>
      <c r="J210" s="46">
        <f t="shared" si="28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5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+'24'!J211</f>
        <v>0</v>
      </c>
      <c r="F211" s="71"/>
      <c r="G211" s="46">
        <f t="shared" si="27"/>
        <v>0</v>
      </c>
      <c r="H211" s="78">
        <v>0</v>
      </c>
      <c r="I211" s="76">
        <v>0</v>
      </c>
      <c r="J211" s="46">
        <f t="shared" si="28"/>
        <v>0</v>
      </c>
      <c r="K211" s="72"/>
      <c r="L211" s="20">
        <v>25</v>
      </c>
      <c r="M211" s="65">
        <f t="shared" si="31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2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+'24'!J212</f>
        <v>0</v>
      </c>
      <c r="F212" s="71"/>
      <c r="G212" s="46">
        <f t="shared" si="27"/>
        <v>0</v>
      </c>
      <c r="H212" s="78">
        <v>0</v>
      </c>
      <c r="I212" s="76">
        <v>0</v>
      </c>
      <c r="J212" s="46">
        <f t="shared" si="28"/>
        <v>0</v>
      </c>
      <c r="K212" s="72"/>
      <c r="L212" s="20">
        <v>25</v>
      </c>
      <c r="M212" s="65">
        <f t="shared" si="31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2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+'24'!J213</f>
        <v>0</v>
      </c>
      <c r="F213" s="71"/>
      <c r="G213" s="46">
        <f t="shared" si="27"/>
        <v>0</v>
      </c>
      <c r="H213" s="78">
        <v>0</v>
      </c>
      <c r="I213" s="76">
        <v>0</v>
      </c>
      <c r="J213" s="46">
        <f t="shared" si="28"/>
        <v>0</v>
      </c>
      <c r="K213" s="72"/>
      <c r="L213" s="20">
        <v>25</v>
      </c>
      <c r="M213" s="65">
        <f t="shared" si="31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2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+'24'!J214</f>
        <v>0</v>
      </c>
      <c r="F214" s="71"/>
      <c r="G214" s="46">
        <f t="shared" si="27"/>
        <v>0</v>
      </c>
      <c r="H214" s="78">
        <v>0</v>
      </c>
      <c r="I214" s="76">
        <v>0</v>
      </c>
      <c r="J214" s="46">
        <f t="shared" si="28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5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+'24'!J215</f>
        <v>0</v>
      </c>
      <c r="F215" s="71"/>
      <c r="G215" s="46">
        <f t="shared" si="27"/>
        <v>0</v>
      </c>
      <c r="H215" s="78">
        <v>0</v>
      </c>
      <c r="I215" s="76">
        <v>0</v>
      </c>
      <c r="J215" s="46">
        <f t="shared" si="28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 t="shared" si="35"/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+'24'!J216</f>
        <v>0</v>
      </c>
      <c r="F216" s="71"/>
      <c r="G216" s="46">
        <f t="shared" si="27"/>
        <v>0</v>
      </c>
      <c r="H216" s="78">
        <v>0</v>
      </c>
      <c r="I216" s="76">
        <v>0</v>
      </c>
      <c r="J216" s="46">
        <f t="shared" si="28"/>
        <v>0</v>
      </c>
      <c r="K216" s="72"/>
      <c r="L216" s="20">
        <v>10</v>
      </c>
      <c r="M216" s="65">
        <f t="shared" si="31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2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+'24'!J217</f>
        <v>25</v>
      </c>
      <c r="F217" s="71"/>
      <c r="G217" s="46">
        <f t="shared" si="27"/>
        <v>25</v>
      </c>
      <c r="H217" s="78">
        <v>0</v>
      </c>
      <c r="I217" s="76">
        <v>0</v>
      </c>
      <c r="J217" s="46">
        <f t="shared" si="28"/>
        <v>25</v>
      </c>
      <c r="K217" s="72"/>
      <c r="L217" s="20">
        <v>10</v>
      </c>
      <c r="M217" s="65">
        <f t="shared" si="31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2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+'24'!J218</f>
        <v>0</v>
      </c>
      <c r="F218" s="71"/>
      <c r="G218" s="46">
        <f t="shared" si="27"/>
        <v>0</v>
      </c>
      <c r="H218" s="78">
        <v>0</v>
      </c>
      <c r="I218" s="76">
        <v>0</v>
      </c>
      <c r="J218" s="46">
        <f t="shared" si="28"/>
        <v>0</v>
      </c>
      <c r="K218" s="72"/>
      <c r="L218" s="20">
        <v>20</v>
      </c>
      <c r="M218" s="65">
        <f t="shared" si="31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2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+'24'!J219</f>
        <v>0</v>
      </c>
      <c r="F219" s="71"/>
      <c r="G219" s="46">
        <f t="shared" si="27"/>
        <v>0</v>
      </c>
      <c r="H219" s="78">
        <v>0</v>
      </c>
      <c r="I219" s="76">
        <v>0</v>
      </c>
      <c r="J219" s="46">
        <f t="shared" si="28"/>
        <v>0</v>
      </c>
      <c r="K219" s="72"/>
      <c r="L219" s="20">
        <v>800</v>
      </c>
      <c r="M219" s="65">
        <f t="shared" si="31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2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+'24'!J220</f>
        <v>0</v>
      </c>
      <c r="F220" s="71"/>
      <c r="G220" s="46">
        <f t="shared" si="27"/>
        <v>0</v>
      </c>
      <c r="H220" s="78">
        <v>0</v>
      </c>
      <c r="I220" s="76">
        <v>0</v>
      </c>
      <c r="J220" s="46">
        <f t="shared" si="28"/>
        <v>0</v>
      </c>
      <c r="K220" s="72"/>
      <c r="L220" s="20">
        <v>150</v>
      </c>
      <c r="M220" s="65">
        <f t="shared" si="31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2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+'24'!J221</f>
        <v>0</v>
      </c>
      <c r="F221" s="71"/>
      <c r="G221" s="46">
        <f t="shared" si="27"/>
        <v>0</v>
      </c>
      <c r="H221" s="78">
        <v>0</v>
      </c>
      <c r="I221" s="76">
        <v>0</v>
      </c>
      <c r="J221" s="46">
        <f t="shared" si="28"/>
        <v>0</v>
      </c>
      <c r="K221" s="72"/>
      <c r="L221" s="20">
        <v>200</v>
      </c>
      <c r="M221" s="65">
        <f t="shared" si="31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2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+'24'!J222</f>
        <v>0</v>
      </c>
      <c r="F222" s="71"/>
      <c r="G222" s="46">
        <f t="shared" si="27"/>
        <v>0</v>
      </c>
      <c r="H222" s="78">
        <v>0</v>
      </c>
      <c r="I222" s="76">
        <v>0</v>
      </c>
      <c r="J222" s="46">
        <f t="shared" si="28"/>
        <v>0</v>
      </c>
      <c r="K222" s="72"/>
      <c r="L222" s="20">
        <v>250</v>
      </c>
      <c r="M222" s="65">
        <f t="shared" si="31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2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+'24'!J223</f>
        <v>0</v>
      </c>
      <c r="F223" s="71"/>
      <c r="G223" s="46">
        <f t="shared" si="27"/>
        <v>0</v>
      </c>
      <c r="H223" s="78">
        <v>0</v>
      </c>
      <c r="I223" s="76">
        <v>0</v>
      </c>
      <c r="J223" s="46">
        <f t="shared" si="28"/>
        <v>0</v>
      </c>
      <c r="K223" s="72"/>
      <c r="L223" s="20">
        <v>50</v>
      </c>
      <c r="M223" s="65">
        <f t="shared" si="31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2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+'24'!J224</f>
        <v>0</v>
      </c>
      <c r="F224" s="71"/>
      <c r="G224" s="46">
        <f t="shared" si="27"/>
        <v>0</v>
      </c>
      <c r="H224" s="78">
        <v>0</v>
      </c>
      <c r="I224" s="76">
        <v>0</v>
      </c>
      <c r="J224" s="46">
        <f t="shared" si="28"/>
        <v>0</v>
      </c>
      <c r="K224" s="72"/>
      <c r="L224" s="20">
        <v>0</v>
      </c>
      <c r="M224" s="65">
        <f t="shared" si="31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2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+'24'!J225</f>
        <v>0</v>
      </c>
      <c r="F225" s="71"/>
      <c r="G225" s="46">
        <f t="shared" si="27"/>
        <v>0</v>
      </c>
      <c r="H225" s="78">
        <v>0</v>
      </c>
      <c r="I225" s="76">
        <v>0</v>
      </c>
      <c r="J225" s="46">
        <f t="shared" si="28"/>
        <v>0</v>
      </c>
      <c r="K225" s="72"/>
      <c r="L225" s="20">
        <v>45</v>
      </c>
      <c r="M225" s="65">
        <f t="shared" si="31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2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+'24'!J226</f>
        <v>0</v>
      </c>
      <c r="F226" s="71"/>
      <c r="G226" s="46">
        <f t="shared" si="27"/>
        <v>0</v>
      </c>
      <c r="H226" s="78">
        <v>0</v>
      </c>
      <c r="I226" s="76">
        <v>0</v>
      </c>
      <c r="J226" s="46">
        <f t="shared" si="28"/>
        <v>0</v>
      </c>
      <c r="K226" s="72"/>
      <c r="L226" s="20">
        <v>35</v>
      </c>
      <c r="M226" s="65">
        <f t="shared" si="31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2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+'24'!J227</f>
        <v>8</v>
      </c>
      <c r="F227" s="71"/>
      <c r="G227" s="46">
        <f t="shared" si="27"/>
        <v>8</v>
      </c>
      <c r="H227" s="78">
        <v>0</v>
      </c>
      <c r="I227" s="76">
        <v>0</v>
      </c>
      <c r="J227" s="46">
        <f t="shared" si="28"/>
        <v>8</v>
      </c>
      <c r="K227" s="72"/>
      <c r="L227" s="20">
        <v>25</v>
      </c>
      <c r="M227" s="65">
        <f t="shared" si="31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2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+'24'!J228</f>
        <v>0</v>
      </c>
      <c r="F228" s="71"/>
      <c r="G228" s="46">
        <f t="shared" si="27"/>
        <v>0</v>
      </c>
      <c r="H228" s="78">
        <v>0</v>
      </c>
      <c r="I228" s="76">
        <v>0</v>
      </c>
      <c r="J228" s="46">
        <f t="shared" si="28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 t="shared" si="35"/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+'24'!J229</f>
        <v>14</v>
      </c>
      <c r="F229" s="71"/>
      <c r="G229" s="46">
        <f t="shared" si="27"/>
        <v>14</v>
      </c>
      <c r="H229" s="78">
        <v>0</v>
      </c>
      <c r="I229" s="76">
        <v>0</v>
      </c>
      <c r="J229" s="46">
        <f t="shared" si="28"/>
        <v>14</v>
      </c>
      <c r="K229" s="72"/>
      <c r="L229" s="20">
        <v>60</v>
      </c>
      <c r="M229" s="65">
        <f t="shared" si="31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2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+'24'!J230</f>
        <v>0</v>
      </c>
      <c r="F230" s="71"/>
      <c r="G230" s="46">
        <f t="shared" si="27"/>
        <v>0</v>
      </c>
      <c r="H230" s="78">
        <v>0</v>
      </c>
      <c r="I230" s="76">
        <v>0</v>
      </c>
      <c r="J230" s="46">
        <f t="shared" si="28"/>
        <v>0</v>
      </c>
      <c r="K230" s="72"/>
      <c r="L230" s="20">
        <v>250</v>
      </c>
      <c r="M230" s="65">
        <f t="shared" si="31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2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+'24'!J231</f>
        <v>0</v>
      </c>
      <c r="F231" s="71"/>
      <c r="G231" s="46">
        <f t="shared" ref="G231:G258" si="37">E231+F231</f>
        <v>0</v>
      </c>
      <c r="H231" s="78">
        <v>0</v>
      </c>
      <c r="I231" s="76">
        <v>0</v>
      </c>
      <c r="J231" s="46">
        <f t="shared" ref="J231:J258" si="38">+G231-H231-K231-I231</f>
        <v>0</v>
      </c>
      <c r="K231" s="72"/>
      <c r="L231" s="20">
        <v>100</v>
      </c>
      <c r="M231" s="65">
        <f t="shared" si="31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2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+'24'!J232</f>
        <v>0</v>
      </c>
      <c r="F232" s="71"/>
      <c r="G232" s="46">
        <f t="shared" si="37"/>
        <v>0</v>
      </c>
      <c r="H232" s="78">
        <v>0</v>
      </c>
      <c r="I232" s="76">
        <v>0</v>
      </c>
      <c r="J232" s="46">
        <f t="shared" si="38"/>
        <v>0</v>
      </c>
      <c r="K232" s="72"/>
      <c r="L232" s="20">
        <v>350</v>
      </c>
      <c r="M232" s="65">
        <f t="shared" si="31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2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+'24'!J233</f>
        <v>0</v>
      </c>
      <c r="F233" s="71"/>
      <c r="G233" s="46">
        <f t="shared" si="37"/>
        <v>0</v>
      </c>
      <c r="H233" s="78">
        <v>0</v>
      </c>
      <c r="I233" s="76">
        <v>0</v>
      </c>
      <c r="J233" s="46">
        <f t="shared" si="38"/>
        <v>0</v>
      </c>
      <c r="K233" s="72"/>
      <c r="L233" s="20">
        <v>60</v>
      </c>
      <c r="M233" s="65">
        <f t="shared" si="31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2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+'24'!J234</f>
        <v>17</v>
      </c>
      <c r="F234" s="71"/>
      <c r="G234" s="46">
        <f t="shared" si="37"/>
        <v>17</v>
      </c>
      <c r="H234" s="78">
        <v>0</v>
      </c>
      <c r="I234" s="76">
        <v>0</v>
      </c>
      <c r="J234" s="46">
        <f t="shared" si="38"/>
        <v>17</v>
      </c>
      <c r="K234" s="72"/>
      <c r="L234" s="20">
        <v>50</v>
      </c>
      <c r="M234" s="65">
        <f t="shared" si="31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2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+'24'!J235</f>
        <v>0</v>
      </c>
      <c r="F235" s="71"/>
      <c r="G235" s="46">
        <f t="shared" ref="G235:G247" si="39">E235+F235</f>
        <v>0</v>
      </c>
      <c r="H235" s="78">
        <v>0</v>
      </c>
      <c r="I235" s="76">
        <v>0</v>
      </c>
      <c r="J235" s="46">
        <f t="shared" ref="J235:J247" si="40">+G235-H235-K235-I235</f>
        <v>0</v>
      </c>
      <c r="K235" s="72"/>
      <c r="L235" s="20">
        <v>100</v>
      </c>
      <c r="M235" s="65">
        <f t="shared" ref="M235:M247" si="41">+L235*K235</f>
        <v>0</v>
      </c>
      <c r="N235" s="17" t="s">
        <v>16</v>
      </c>
      <c r="O235" s="18"/>
      <c r="P235" s="23">
        <f t="shared" si="35"/>
        <v>0</v>
      </c>
      <c r="Q235" s="90"/>
      <c r="R235" s="43">
        <f t="shared" ref="R235:R247" si="42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+'24'!J236</f>
        <v>0</v>
      </c>
      <c r="F236" s="71"/>
      <c r="G236" s="46">
        <f t="shared" si="39"/>
        <v>0</v>
      </c>
      <c r="H236" s="78">
        <v>0</v>
      </c>
      <c r="I236" s="76">
        <v>0</v>
      </c>
      <c r="J236" s="46">
        <f t="shared" si="40"/>
        <v>0</v>
      </c>
      <c r="K236" s="72"/>
      <c r="L236" s="20">
        <v>120</v>
      </c>
      <c r="M236" s="65">
        <f t="shared" si="41"/>
        <v>0</v>
      </c>
      <c r="N236" s="17" t="s">
        <v>16</v>
      </c>
      <c r="O236" s="18"/>
      <c r="P236" s="23">
        <f t="shared" si="35"/>
        <v>0</v>
      </c>
      <c r="Q236" s="90"/>
      <c r="R236" s="43">
        <f t="shared" si="42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+'24'!J237</f>
        <v>0</v>
      </c>
      <c r="F237" s="71"/>
      <c r="G237" s="46">
        <f t="shared" si="39"/>
        <v>0</v>
      </c>
      <c r="H237" s="78">
        <v>0</v>
      </c>
      <c r="I237" s="76">
        <v>0</v>
      </c>
      <c r="J237" s="46">
        <f t="shared" si="40"/>
        <v>0</v>
      </c>
      <c r="K237" s="72"/>
      <c r="L237" s="20">
        <v>60</v>
      </c>
      <c r="M237" s="65">
        <f t="shared" si="41"/>
        <v>0</v>
      </c>
      <c r="N237" s="17" t="s">
        <v>16</v>
      </c>
      <c r="O237" s="18"/>
      <c r="P237" s="23">
        <f t="shared" si="35"/>
        <v>0</v>
      </c>
      <c r="Q237" s="90"/>
      <c r="R237" s="43">
        <f t="shared" si="42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+'24'!J238</f>
        <v>0</v>
      </c>
      <c r="F238" s="71"/>
      <c r="G238" s="46">
        <f t="shared" si="39"/>
        <v>0</v>
      </c>
      <c r="H238" s="78">
        <v>0</v>
      </c>
      <c r="I238" s="76">
        <v>0</v>
      </c>
      <c r="J238" s="46">
        <f t="shared" si="40"/>
        <v>0</v>
      </c>
      <c r="K238" s="72"/>
      <c r="L238" s="20">
        <v>150</v>
      </c>
      <c r="M238" s="65">
        <f t="shared" si="41"/>
        <v>0</v>
      </c>
      <c r="N238" s="17" t="s">
        <v>16</v>
      </c>
      <c r="O238" s="18"/>
      <c r="P238" s="23">
        <f t="shared" si="35"/>
        <v>0</v>
      </c>
      <c r="Q238" s="90"/>
      <c r="R238" s="43">
        <f t="shared" si="42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+'24'!J239</f>
        <v>0</v>
      </c>
      <c r="F239" s="71"/>
      <c r="G239" s="46">
        <f t="shared" si="39"/>
        <v>0</v>
      </c>
      <c r="H239" s="78">
        <v>0</v>
      </c>
      <c r="I239" s="76">
        <v>0</v>
      </c>
      <c r="J239" s="46">
        <f t="shared" si="40"/>
        <v>0</v>
      </c>
      <c r="K239" s="72"/>
      <c r="L239" s="20">
        <v>150</v>
      </c>
      <c r="M239" s="65">
        <f t="shared" si="41"/>
        <v>0</v>
      </c>
      <c r="N239" s="17" t="s">
        <v>16</v>
      </c>
      <c r="O239" s="18"/>
      <c r="P239" s="23">
        <f t="shared" si="35"/>
        <v>0</v>
      </c>
      <c r="Q239" s="90"/>
      <c r="R239" s="43">
        <f t="shared" si="42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+'24'!J240</f>
        <v>0</v>
      </c>
      <c r="F240" s="71"/>
      <c r="G240" s="46">
        <f t="shared" si="39"/>
        <v>0</v>
      </c>
      <c r="H240" s="78">
        <v>0</v>
      </c>
      <c r="I240" s="76">
        <v>0</v>
      </c>
      <c r="J240" s="46">
        <f t="shared" si="40"/>
        <v>0</v>
      </c>
      <c r="K240" s="72"/>
      <c r="L240" s="20">
        <v>200</v>
      </c>
      <c r="M240" s="65">
        <f t="shared" si="41"/>
        <v>0</v>
      </c>
      <c r="N240" s="17" t="s">
        <v>16</v>
      </c>
      <c r="O240" s="18"/>
      <c r="P240" s="23">
        <f t="shared" si="35"/>
        <v>0</v>
      </c>
      <c r="Q240" s="90"/>
      <c r="R240" s="43">
        <f t="shared" si="42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+'24'!J241</f>
        <v>0</v>
      </c>
      <c r="F241" s="71"/>
      <c r="G241" s="46">
        <f t="shared" si="39"/>
        <v>0</v>
      </c>
      <c r="H241" s="78">
        <v>0</v>
      </c>
      <c r="I241" s="76">
        <v>0</v>
      </c>
      <c r="J241" s="46">
        <f t="shared" si="40"/>
        <v>0</v>
      </c>
      <c r="K241" s="72"/>
      <c r="L241" s="20"/>
      <c r="M241" s="65">
        <f t="shared" si="41"/>
        <v>0</v>
      </c>
      <c r="N241" s="17" t="s">
        <v>16</v>
      </c>
      <c r="O241" s="18"/>
      <c r="P241" s="23">
        <f t="shared" si="35"/>
        <v>0</v>
      </c>
      <c r="Q241" s="90"/>
      <c r="R241" s="43">
        <f t="shared" si="42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+'24'!J242</f>
        <v>0</v>
      </c>
      <c r="F242" s="71"/>
      <c r="G242" s="46">
        <f t="shared" si="39"/>
        <v>0</v>
      </c>
      <c r="H242" s="78">
        <v>0</v>
      </c>
      <c r="I242" s="76">
        <v>0</v>
      </c>
      <c r="J242" s="46">
        <f t="shared" si="40"/>
        <v>0</v>
      </c>
      <c r="K242" s="72"/>
      <c r="L242" s="20">
        <v>35</v>
      </c>
      <c r="M242" s="65">
        <f t="shared" si="41"/>
        <v>0</v>
      </c>
      <c r="N242" s="17" t="s">
        <v>16</v>
      </c>
      <c r="O242" s="18"/>
      <c r="P242" s="23">
        <f t="shared" si="35"/>
        <v>0</v>
      </c>
      <c r="Q242" s="90"/>
      <c r="R242" s="43">
        <f t="shared" si="42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+'24'!J243</f>
        <v>41</v>
      </c>
      <c r="F243" s="71"/>
      <c r="G243" s="46">
        <f t="shared" ref="G243:G246" si="43">E243+F243</f>
        <v>41</v>
      </c>
      <c r="H243" s="78">
        <v>0</v>
      </c>
      <c r="I243" s="76">
        <v>0</v>
      </c>
      <c r="J243" s="46">
        <f t="shared" ref="J243:J246" si="44">+G243-H243-K243-I243</f>
        <v>41</v>
      </c>
      <c r="K243" s="72"/>
      <c r="L243" s="20">
        <v>35</v>
      </c>
      <c r="M243" s="65">
        <f t="shared" ref="M243:M246" si="45">+L243*K243</f>
        <v>0</v>
      </c>
      <c r="N243" s="17" t="s">
        <v>16</v>
      </c>
      <c r="O243" s="18"/>
      <c r="P243" s="23">
        <f t="shared" si="35"/>
        <v>0</v>
      </c>
      <c r="Q243" s="90"/>
      <c r="R243" s="43">
        <f t="shared" ref="R243:R246" si="46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+'24'!J244</f>
        <v>17</v>
      </c>
      <c r="F244" s="71"/>
      <c r="G244" s="46">
        <f t="shared" si="43"/>
        <v>17</v>
      </c>
      <c r="H244" s="78">
        <v>0</v>
      </c>
      <c r="I244" s="76">
        <v>0</v>
      </c>
      <c r="J244" s="46">
        <f t="shared" si="44"/>
        <v>17</v>
      </c>
      <c r="K244" s="72"/>
      <c r="L244" s="20">
        <v>45</v>
      </c>
      <c r="M244" s="65">
        <f t="shared" si="45"/>
        <v>0</v>
      </c>
      <c r="N244" s="17" t="s">
        <v>16</v>
      </c>
      <c r="O244" s="18"/>
      <c r="P244" s="23">
        <f t="shared" si="35"/>
        <v>0</v>
      </c>
      <c r="Q244" s="90"/>
      <c r="R244" s="43">
        <f t="shared" si="46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>
        <v>14</v>
      </c>
      <c r="G245" s="46">
        <f t="shared" si="43"/>
        <v>14</v>
      </c>
      <c r="H245" s="78">
        <v>0</v>
      </c>
      <c r="I245" s="76">
        <v>0</v>
      </c>
      <c r="J245" s="46">
        <f t="shared" si="44"/>
        <v>10</v>
      </c>
      <c r="K245" s="72">
        <v>4</v>
      </c>
      <c r="L245" s="20">
        <v>45</v>
      </c>
      <c r="M245" s="65">
        <f t="shared" si="45"/>
        <v>180</v>
      </c>
      <c r="N245" s="17" t="s">
        <v>16</v>
      </c>
      <c r="O245" s="18">
        <v>80</v>
      </c>
      <c r="P245" s="104">
        <f t="shared" si="35"/>
        <v>100</v>
      </c>
      <c r="Q245" s="90"/>
      <c r="R245" s="43">
        <f t="shared" si="46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3"/>
        <v>0</v>
      </c>
      <c r="H246" s="78">
        <v>0</v>
      </c>
      <c r="I246" s="76">
        <v>0</v>
      </c>
      <c r="J246" s="46">
        <f t="shared" si="44"/>
        <v>0</v>
      </c>
      <c r="K246" s="72"/>
      <c r="L246" s="20"/>
      <c r="M246" s="65">
        <f t="shared" si="45"/>
        <v>0</v>
      </c>
      <c r="N246" s="17" t="s">
        <v>16</v>
      </c>
      <c r="O246" s="18"/>
      <c r="P246" s="23">
        <f t="shared" si="35"/>
        <v>0</v>
      </c>
      <c r="Q246" s="90"/>
      <c r="R246" s="43">
        <f t="shared" si="46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39"/>
        <v>0</v>
      </c>
      <c r="H247" s="78">
        <v>0</v>
      </c>
      <c r="I247" s="76">
        <v>0</v>
      </c>
      <c r="J247" s="46">
        <f t="shared" si="40"/>
        <v>0</v>
      </c>
      <c r="K247" s="72"/>
      <c r="L247" s="20"/>
      <c r="M247" s="65">
        <f t="shared" si="41"/>
        <v>0</v>
      </c>
      <c r="N247" s="17" t="s">
        <v>16</v>
      </c>
      <c r="O247" s="18"/>
      <c r="P247" s="23">
        <f t="shared" si="35"/>
        <v>0</v>
      </c>
      <c r="Q247" s="90"/>
      <c r="R247" s="43">
        <f t="shared" si="42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37"/>
        <v>0</v>
      </c>
      <c r="H248" s="78">
        <v>0</v>
      </c>
      <c r="I248" s="76">
        <v>0</v>
      </c>
      <c r="J248" s="46">
        <f t="shared" si="38"/>
        <v>0</v>
      </c>
      <c r="K248" s="72"/>
      <c r="L248" s="20"/>
      <c r="M248" s="65">
        <f t="shared" si="31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2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37"/>
        <v>0</v>
      </c>
      <c r="H249" s="78">
        <v>0</v>
      </c>
      <c r="I249" s="76">
        <v>0</v>
      </c>
      <c r="J249" s="46">
        <f t="shared" si="38"/>
        <v>0</v>
      </c>
      <c r="K249" s="72"/>
      <c r="L249" s="20"/>
      <c r="M249" s="65">
        <f t="shared" si="31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2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37"/>
        <v>0</v>
      </c>
      <c r="H250" s="78">
        <v>0</v>
      </c>
      <c r="I250" s="76">
        <v>0</v>
      </c>
      <c r="J250" s="46">
        <f t="shared" si="38"/>
        <v>0</v>
      </c>
      <c r="K250" s="72"/>
      <c r="L250" s="20"/>
      <c r="M250" s="65">
        <f t="shared" si="31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2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7"/>
        <v>0</v>
      </c>
      <c r="H251" s="78">
        <v>0</v>
      </c>
      <c r="I251" s="76">
        <v>0</v>
      </c>
      <c r="J251" s="46">
        <f t="shared" si="38"/>
        <v>0</v>
      </c>
      <c r="K251" s="72"/>
      <c r="L251" s="20"/>
      <c r="M251" s="65">
        <f t="shared" si="31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2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7"/>
        <v>0</v>
      </c>
      <c r="H252" s="78">
        <v>0</v>
      </c>
      <c r="I252" s="76">
        <v>0</v>
      </c>
      <c r="J252" s="46">
        <f t="shared" si="38"/>
        <v>0</v>
      </c>
      <c r="K252" s="72"/>
      <c r="L252" s="20"/>
      <c r="M252" s="65">
        <f t="shared" si="31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2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47">E253+F253</f>
        <v>0</v>
      </c>
      <c r="H253" s="78">
        <v>0</v>
      </c>
      <c r="I253" s="76">
        <v>0</v>
      </c>
      <c r="J253" s="46">
        <f t="shared" ref="J253" si="48">+G253-H253-K253-I253</f>
        <v>0</v>
      </c>
      <c r="K253" s="72"/>
      <c r="L253" s="20"/>
      <c r="M253" s="65">
        <f t="shared" ref="M253" si="49">+L253*K253</f>
        <v>0</v>
      </c>
      <c r="N253" s="17" t="s">
        <v>16</v>
      </c>
      <c r="O253" s="18"/>
      <c r="P253" s="23">
        <f t="shared" ref="P253" si="50">SUM(M253-O253)</f>
        <v>0</v>
      </c>
      <c r="Q253" s="90"/>
      <c r="R253" s="43">
        <f t="shared" ref="R253" si="51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7"/>
        <v>0</v>
      </c>
      <c r="H254" s="78">
        <v>0</v>
      </c>
      <c r="I254" s="76">
        <v>0</v>
      </c>
      <c r="J254" s="46">
        <f t="shared" si="38"/>
        <v>0</v>
      </c>
      <c r="K254" s="72"/>
      <c r="L254" s="20"/>
      <c r="M254" s="65">
        <f t="shared" si="31"/>
        <v>0</v>
      </c>
      <c r="N254" s="17" t="s">
        <v>16</v>
      </c>
      <c r="O254" s="18"/>
      <c r="P254" s="23">
        <f t="shared" ref="P254:P258" si="52">SUM(M254-O254)</f>
        <v>0</v>
      </c>
      <c r="Q254" s="90"/>
      <c r="R254" s="43">
        <f t="shared" si="32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7"/>
        <v>0</v>
      </c>
      <c r="H255" s="78">
        <v>0</v>
      </c>
      <c r="I255" s="76">
        <v>0</v>
      </c>
      <c r="J255" s="46">
        <f t="shared" si="38"/>
        <v>0</v>
      </c>
      <c r="K255" s="72"/>
      <c r="L255" s="20"/>
      <c r="M255" s="65">
        <f t="shared" si="31"/>
        <v>0</v>
      </c>
      <c r="N255" s="17" t="s">
        <v>16</v>
      </c>
      <c r="O255" s="18"/>
      <c r="P255" s="23">
        <f t="shared" si="52"/>
        <v>0</v>
      </c>
      <c r="Q255" s="90"/>
      <c r="R255" s="43">
        <f t="shared" si="32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7"/>
        <v>0</v>
      </c>
      <c r="H256" s="78">
        <v>0</v>
      </c>
      <c r="I256" s="76">
        <v>0</v>
      </c>
      <c r="J256" s="46">
        <f t="shared" si="38"/>
        <v>0</v>
      </c>
      <c r="K256" s="72"/>
      <c r="L256" s="20"/>
      <c r="M256" s="65">
        <f t="shared" si="31"/>
        <v>0</v>
      </c>
      <c r="N256" s="17" t="s">
        <v>16</v>
      </c>
      <c r="O256" s="18"/>
      <c r="P256" s="23">
        <f t="shared" si="52"/>
        <v>0</v>
      </c>
      <c r="Q256" s="90"/>
      <c r="R256" s="43">
        <f t="shared" si="32"/>
        <v>0</v>
      </c>
    </row>
    <row r="257" spans="1:2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3">E257+F257</f>
        <v>0</v>
      </c>
      <c r="H257" s="78">
        <v>0</v>
      </c>
      <c r="I257" s="76">
        <v>0</v>
      </c>
      <c r="J257" s="46">
        <f t="shared" ref="J257" si="54">+G257-H257-K257-I257</f>
        <v>0</v>
      </c>
      <c r="K257" s="72"/>
      <c r="L257" s="20"/>
      <c r="M257" s="65">
        <f t="shared" ref="M257" si="55">+L257*K257</f>
        <v>0</v>
      </c>
      <c r="N257" s="17" t="s">
        <v>16</v>
      </c>
      <c r="O257" s="18"/>
      <c r="P257" s="23">
        <f t="shared" ref="P257" si="56">SUM(M257-O257)</f>
        <v>0</v>
      </c>
      <c r="Q257" s="90"/>
      <c r="R257" s="43">
        <f t="shared" ref="R257" si="57">+K257*Q257</f>
        <v>0</v>
      </c>
    </row>
    <row r="258" spans="1:2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7"/>
        <v>0</v>
      </c>
      <c r="H258" s="78">
        <v>0</v>
      </c>
      <c r="I258" s="76">
        <v>0</v>
      </c>
      <c r="J258" s="46">
        <f t="shared" si="38"/>
        <v>0</v>
      </c>
      <c r="K258" s="72"/>
      <c r="L258" s="20"/>
      <c r="M258" s="65">
        <f t="shared" si="31"/>
        <v>0</v>
      </c>
      <c r="N258" s="17" t="s">
        <v>16</v>
      </c>
      <c r="O258" s="18"/>
      <c r="P258" s="23">
        <f t="shared" si="52"/>
        <v>0</v>
      </c>
      <c r="Q258" s="90"/>
      <c r="R258" s="43">
        <f t="shared" si="32"/>
        <v>0</v>
      </c>
    </row>
    <row r="259" spans="1:2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58">E259+F259</f>
        <v>0</v>
      </c>
      <c r="H259" s="78">
        <v>0</v>
      </c>
      <c r="I259" s="76">
        <v>0</v>
      </c>
      <c r="J259" s="46">
        <f t="shared" ref="J259" si="59">+G259-H259-K259-I259</f>
        <v>0</v>
      </c>
      <c r="K259" s="72"/>
      <c r="L259" s="20"/>
      <c r="M259" s="65">
        <f t="shared" ref="M259" si="60">+L259*K259</f>
        <v>0</v>
      </c>
      <c r="N259" s="17" t="s">
        <v>16</v>
      </c>
      <c r="O259" s="18"/>
      <c r="P259" s="23">
        <f t="shared" ref="P259" si="61">SUM(M259-O259)</f>
        <v>0</v>
      </c>
      <c r="Q259" s="90"/>
      <c r="R259" s="43">
        <f t="shared" ref="R259" si="62">+K259*Q259</f>
        <v>0</v>
      </c>
    </row>
    <row r="260" spans="1:2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1126.3699999999999</v>
      </c>
      <c r="S260" s="75"/>
    </row>
    <row r="261" spans="1:22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3580</v>
      </c>
    </row>
    <row r="263" spans="1:2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1150</v>
      </c>
      <c r="O264" s="2">
        <v>15</v>
      </c>
      <c r="P264" s="2">
        <v>170</v>
      </c>
      <c r="Q264" s="2">
        <v>180</v>
      </c>
      <c r="R264" s="2">
        <v>150</v>
      </c>
      <c r="S264" s="2">
        <v>50</v>
      </c>
      <c r="T264" s="2">
        <v>150</v>
      </c>
      <c r="U264" s="2">
        <v>135</v>
      </c>
      <c r="V264" s="2">
        <v>300</v>
      </c>
    </row>
    <row r="265" spans="1:2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1080</v>
      </c>
    </row>
    <row r="268" spans="1:2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1350</v>
      </c>
    </row>
    <row r="269" spans="1:2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1350</v>
      </c>
    </row>
    <row r="270" spans="1:2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/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 filterMode="1">
    <tabColor rgb="FFFFCCFF"/>
  </sheetPr>
  <dimension ref="A1:W346"/>
  <sheetViews>
    <sheetView zoomScale="70" zoomScaleNormal="70" workbookViewId="0">
      <pane xSplit="10" ySplit="4" topLeftCell="K36" activePane="bottomRight" state="frozen"/>
      <selection activeCell="L246" sqref="L246"/>
      <selection pane="topRight" activeCell="L246" sqref="L246"/>
      <selection pane="bottomLeft" activeCell="L246" sqref="L246"/>
      <selection pane="bottomRight" activeCell="F264" sqref="F264"/>
    </sheetView>
  </sheetViews>
  <sheetFormatPr defaultColWidth="9" defaultRowHeight="24.75" x14ac:dyDescent="0.5"/>
  <cols>
    <col min="1" max="1" width="6.75" style="2" customWidth="1"/>
    <col min="2" max="2" width="16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+'25'!J5</f>
        <v>67</v>
      </c>
      <c r="F5" s="71"/>
      <c r="G5" s="46">
        <f t="shared" ref="G5:G26" si="0">E5+F5</f>
        <v>67</v>
      </c>
      <c r="H5" s="78">
        <v>0</v>
      </c>
      <c r="I5" s="76">
        <v>0</v>
      </c>
      <c r="J5" s="46">
        <f t="shared" ref="J5:J26" si="1">+G5-H5-K5-I5</f>
        <v>56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04">
        <f>SUM(M5-O5)</f>
        <v>550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+'25'!J6</f>
        <v>157</v>
      </c>
      <c r="F6" s="71"/>
      <c r="G6" s="46">
        <f t="shared" si="0"/>
        <v>157</v>
      </c>
      <c r="H6" s="78">
        <v>0</v>
      </c>
      <c r="I6" s="76">
        <v>0</v>
      </c>
      <c r="J6" s="46">
        <f t="shared" si="1"/>
        <v>141</v>
      </c>
      <c r="K6" s="72">
        <v>16</v>
      </c>
      <c r="L6" s="15">
        <v>100</v>
      </c>
      <c r="M6" s="65">
        <f t="shared" ref="M6:M80" si="2">+L6*K6</f>
        <v>1600</v>
      </c>
      <c r="N6" s="17" t="s">
        <v>16</v>
      </c>
      <c r="O6" s="18">
        <v>267.72000000000003</v>
      </c>
      <c r="P6" s="104">
        <f t="shared" ref="P6:P11" si="3">SUM(M6-O6)</f>
        <v>1332.28</v>
      </c>
      <c r="Q6" s="90">
        <v>39.29</v>
      </c>
      <c r="R6" s="43">
        <f t="shared" ref="R6:R80" si="4">+K6*Q6</f>
        <v>628.64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+'25'!J7</f>
        <v>9</v>
      </c>
      <c r="F7" s="71"/>
      <c r="G7" s="46">
        <f t="shared" si="0"/>
        <v>9</v>
      </c>
      <c r="H7" s="78">
        <v>0</v>
      </c>
      <c r="I7" s="76">
        <v>0</v>
      </c>
      <c r="J7" s="46">
        <f t="shared" si="1"/>
        <v>8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4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+'25'!J8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+'25'!J9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+'25'!J10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+'25'!J11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27</v>
      </c>
      <c r="K11" s="72">
        <v>1</v>
      </c>
      <c r="L11" s="15">
        <v>50</v>
      </c>
      <c r="M11" s="65">
        <f t="shared" si="2"/>
        <v>50</v>
      </c>
      <c r="N11" s="17" t="s">
        <v>16</v>
      </c>
      <c r="O11" s="18"/>
      <c r="P11" s="104">
        <f t="shared" si="3"/>
        <v>50</v>
      </c>
      <c r="Q11" s="90">
        <v>16.940000000000001</v>
      </c>
      <c r="R11" s="43">
        <f t="shared" si="4"/>
        <v>16.940000000000001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+'25'!J12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ref="P12:P80" si="5">SUM(M12-O12)</f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+'25'!J13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5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+'25'!J14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5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+'25'!J15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5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+'25'!J16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5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+'25'!J17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5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+'25'!J18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5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+'25'!J19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5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+'25'!J20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5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+'25'!J21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5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+'25'!J22</f>
        <v>78</v>
      </c>
      <c r="F22" s="71"/>
      <c r="G22" s="46">
        <f t="shared" si="0"/>
        <v>78</v>
      </c>
      <c r="H22" s="78">
        <v>0</v>
      </c>
      <c r="I22" s="76">
        <v>0</v>
      </c>
      <c r="J22" s="46">
        <f t="shared" si="1"/>
        <v>68</v>
      </c>
      <c r="K22" s="72">
        <v>10</v>
      </c>
      <c r="L22" s="20">
        <v>100</v>
      </c>
      <c r="M22" s="65">
        <f t="shared" si="2"/>
        <v>1000</v>
      </c>
      <c r="N22" s="17" t="s">
        <v>16</v>
      </c>
      <c r="O22" s="18">
        <v>167</v>
      </c>
      <c r="P22" s="104">
        <f t="shared" si="5"/>
        <v>833</v>
      </c>
      <c r="Q22" s="90">
        <v>26.6</v>
      </c>
      <c r="R22" s="43">
        <f t="shared" si="4"/>
        <v>266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+'25'!J23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5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+'25'!J24</f>
        <v>28</v>
      </c>
      <c r="F24" s="71"/>
      <c r="G24" s="46">
        <f t="shared" si="0"/>
        <v>28</v>
      </c>
      <c r="H24" s="78">
        <v>0</v>
      </c>
      <c r="I24" s="76">
        <v>0</v>
      </c>
      <c r="J24" s="46">
        <f t="shared" si="1"/>
        <v>20</v>
      </c>
      <c r="K24" s="72">
        <v>8</v>
      </c>
      <c r="L24" s="15">
        <v>100</v>
      </c>
      <c r="M24" s="65">
        <f t="shared" si="2"/>
        <v>800</v>
      </c>
      <c r="N24" s="17" t="s">
        <v>16</v>
      </c>
      <c r="O24" s="18"/>
      <c r="P24" s="104">
        <f t="shared" si="5"/>
        <v>800</v>
      </c>
      <c r="Q24" s="90">
        <v>40.51</v>
      </c>
      <c r="R24" s="43">
        <f t="shared" si="4"/>
        <v>324.08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+'25'!J25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5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+'25'!J26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5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+'25'!J27</f>
        <v>0</v>
      </c>
      <c r="F27" s="71"/>
      <c r="G27" s="46">
        <f t="shared" ref="G27:G93" si="6">E27+F27</f>
        <v>0</v>
      </c>
      <c r="H27" s="78">
        <v>0</v>
      </c>
      <c r="I27" s="76">
        <v>0</v>
      </c>
      <c r="J27" s="46">
        <f t="shared" ref="J27:J93" si="7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5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+'25'!J28</f>
        <v>22</v>
      </c>
      <c r="F28" s="71"/>
      <c r="G28" s="46">
        <f t="shared" si="6"/>
        <v>22</v>
      </c>
      <c r="H28" s="78">
        <v>0</v>
      </c>
      <c r="I28" s="76">
        <v>0</v>
      </c>
      <c r="J28" s="46">
        <f t="shared" si="7"/>
        <v>18</v>
      </c>
      <c r="K28" s="72">
        <v>4</v>
      </c>
      <c r="L28" s="15">
        <v>100</v>
      </c>
      <c r="M28" s="65">
        <f t="shared" si="2"/>
        <v>400</v>
      </c>
      <c r="N28" s="17" t="s">
        <v>16</v>
      </c>
      <c r="O28" s="18">
        <v>66.8</v>
      </c>
      <c r="P28" s="104">
        <f t="shared" si="5"/>
        <v>333.2</v>
      </c>
      <c r="Q28" s="90">
        <v>31.97</v>
      </c>
      <c r="R28" s="43">
        <f t="shared" si="4"/>
        <v>127.88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+'25'!J29</f>
        <v>0</v>
      </c>
      <c r="F29" s="71"/>
      <c r="G29" s="46">
        <f t="shared" si="6"/>
        <v>0</v>
      </c>
      <c r="H29" s="78">
        <v>0</v>
      </c>
      <c r="I29" s="76">
        <v>0</v>
      </c>
      <c r="J29" s="46">
        <f t="shared" si="7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5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+'25'!J30</f>
        <v>0</v>
      </c>
      <c r="F30" s="71"/>
      <c r="G30" s="46">
        <f t="shared" si="6"/>
        <v>0</v>
      </c>
      <c r="H30" s="78">
        <v>0</v>
      </c>
      <c r="I30" s="76">
        <v>0</v>
      </c>
      <c r="J30" s="46">
        <f t="shared" si="7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5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+'25'!J31</f>
        <v>70</v>
      </c>
      <c r="F31" s="71"/>
      <c r="G31" s="46">
        <f t="shared" si="6"/>
        <v>70</v>
      </c>
      <c r="H31" s="78">
        <v>1</v>
      </c>
      <c r="I31" s="76">
        <v>0</v>
      </c>
      <c r="J31" s="46">
        <f t="shared" si="7"/>
        <v>56</v>
      </c>
      <c r="K31" s="72">
        <v>13</v>
      </c>
      <c r="L31" s="15">
        <v>100</v>
      </c>
      <c r="M31" s="65">
        <f t="shared" si="2"/>
        <v>1300</v>
      </c>
      <c r="N31" s="17" t="s">
        <v>16</v>
      </c>
      <c r="O31" s="18">
        <v>217.1</v>
      </c>
      <c r="P31" s="104">
        <f t="shared" si="5"/>
        <v>1082.9000000000001</v>
      </c>
      <c r="Q31" s="90">
        <v>38.46</v>
      </c>
      <c r="R31" s="43">
        <f t="shared" si="4"/>
        <v>499.98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+'25'!J32</f>
        <v>10</v>
      </c>
      <c r="F32" s="71"/>
      <c r="G32" s="46">
        <f t="shared" si="6"/>
        <v>10</v>
      </c>
      <c r="H32" s="78"/>
      <c r="I32" s="76">
        <v>0</v>
      </c>
      <c r="J32" s="46">
        <f t="shared" si="7"/>
        <v>9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5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+'25'!J33</f>
        <v>8</v>
      </c>
      <c r="F33" s="71"/>
      <c r="G33" s="46">
        <f t="shared" si="6"/>
        <v>8</v>
      </c>
      <c r="H33" s="78">
        <v>0</v>
      </c>
      <c r="I33" s="76">
        <v>0</v>
      </c>
      <c r="J33" s="46">
        <f t="shared" si="7"/>
        <v>8</v>
      </c>
      <c r="K33" s="72"/>
      <c r="L33" s="15">
        <v>130</v>
      </c>
      <c r="M33" s="65">
        <f t="shared" si="2"/>
        <v>0</v>
      </c>
      <c r="N33" s="17" t="s">
        <v>16</v>
      </c>
      <c r="O33" s="18"/>
      <c r="P33" s="23">
        <f t="shared" si="5"/>
        <v>0</v>
      </c>
      <c r="Q33" s="90">
        <v>38.9</v>
      </c>
      <c r="R33" s="43">
        <f t="shared" si="4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+'25'!J34</f>
        <v>0</v>
      </c>
      <c r="F34" s="71"/>
      <c r="G34" s="46">
        <f t="shared" si="6"/>
        <v>0</v>
      </c>
      <c r="H34" s="78">
        <v>0</v>
      </c>
      <c r="I34" s="76">
        <v>0</v>
      </c>
      <c r="J34" s="46">
        <f t="shared" si="7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5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+'25'!J35</f>
        <v>8</v>
      </c>
      <c r="F35" s="71"/>
      <c r="G35" s="46">
        <f t="shared" si="6"/>
        <v>8</v>
      </c>
      <c r="H35" s="78">
        <v>0</v>
      </c>
      <c r="I35" s="76">
        <v>0</v>
      </c>
      <c r="J35" s="46">
        <f t="shared" si="7"/>
        <v>8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5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+'25'!J36</f>
        <v>0</v>
      </c>
      <c r="F36" s="71"/>
      <c r="G36" s="46">
        <f t="shared" si="6"/>
        <v>0</v>
      </c>
      <c r="H36" s="78">
        <v>0</v>
      </c>
      <c r="I36" s="76">
        <v>0</v>
      </c>
      <c r="J36" s="46">
        <f t="shared" si="7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5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+'25'!J37</f>
        <v>0</v>
      </c>
      <c r="F37" s="71"/>
      <c r="G37" s="46">
        <f t="shared" si="6"/>
        <v>0</v>
      </c>
      <c r="H37" s="78">
        <v>0</v>
      </c>
      <c r="I37" s="76">
        <v>0</v>
      </c>
      <c r="J37" s="46">
        <f t="shared" si="7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5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+'25'!J38</f>
        <v>0</v>
      </c>
      <c r="F38" s="71"/>
      <c r="G38" s="46">
        <f t="shared" si="6"/>
        <v>0</v>
      </c>
      <c r="H38" s="78">
        <v>0</v>
      </c>
      <c r="I38" s="76">
        <v>0</v>
      </c>
      <c r="J38" s="46">
        <f t="shared" si="7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 t="shared" si="5"/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+'25'!J39</f>
        <v>24</v>
      </c>
      <c r="F39" s="71"/>
      <c r="G39" s="46">
        <f t="shared" si="6"/>
        <v>24</v>
      </c>
      <c r="H39" s="78">
        <v>3</v>
      </c>
      <c r="I39" s="76">
        <v>0</v>
      </c>
      <c r="J39" s="46">
        <f t="shared" si="7"/>
        <v>21</v>
      </c>
      <c r="K39" s="72"/>
      <c r="L39" s="15">
        <v>50</v>
      </c>
      <c r="M39" s="65">
        <f t="shared" si="2"/>
        <v>0</v>
      </c>
      <c r="N39" s="17" t="s">
        <v>16</v>
      </c>
      <c r="O39" s="18"/>
      <c r="P39" s="23">
        <f t="shared" si="5"/>
        <v>0</v>
      </c>
      <c r="Q39" s="90">
        <v>27.84</v>
      </c>
      <c r="R39" s="43">
        <f t="shared" si="4"/>
        <v>0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+'25'!J40</f>
        <v>26</v>
      </c>
      <c r="F40" s="71"/>
      <c r="G40" s="46">
        <f t="shared" si="6"/>
        <v>26</v>
      </c>
      <c r="H40" s="78">
        <v>3</v>
      </c>
      <c r="I40" s="76">
        <v>0</v>
      </c>
      <c r="J40" s="46">
        <f t="shared" si="7"/>
        <v>22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5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+'25'!J41</f>
        <v>19</v>
      </c>
      <c r="F41" s="71"/>
      <c r="G41" s="46">
        <f t="shared" si="6"/>
        <v>19</v>
      </c>
      <c r="H41" s="78">
        <v>4</v>
      </c>
      <c r="I41" s="76">
        <v>0</v>
      </c>
      <c r="J41" s="46">
        <f t="shared" si="7"/>
        <v>14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5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+'25'!J42</f>
        <v>0</v>
      </c>
      <c r="F42" s="71"/>
      <c r="G42" s="46">
        <f t="shared" si="6"/>
        <v>0</v>
      </c>
      <c r="H42" s="78">
        <v>0</v>
      </c>
      <c r="I42" s="76">
        <v>0</v>
      </c>
      <c r="J42" s="46">
        <f t="shared" si="7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5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+'25'!J43</f>
        <v>0</v>
      </c>
      <c r="F43" s="71"/>
      <c r="G43" s="46">
        <f t="shared" si="6"/>
        <v>0</v>
      </c>
      <c r="H43" s="78">
        <v>0</v>
      </c>
      <c r="I43" s="76">
        <v>0</v>
      </c>
      <c r="J43" s="46">
        <f t="shared" si="7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 t="shared" si="5"/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+'25'!J44</f>
        <v>0</v>
      </c>
      <c r="F44" s="71"/>
      <c r="G44" s="46">
        <f t="shared" si="6"/>
        <v>0</v>
      </c>
      <c r="H44" s="78">
        <v>0</v>
      </c>
      <c r="I44" s="76">
        <v>0</v>
      </c>
      <c r="J44" s="46">
        <f t="shared" si="7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5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+'25'!J45</f>
        <v>0</v>
      </c>
      <c r="F45" s="71"/>
      <c r="G45" s="46">
        <f t="shared" si="6"/>
        <v>0</v>
      </c>
      <c r="H45" s="78">
        <v>0</v>
      </c>
      <c r="I45" s="76">
        <v>0</v>
      </c>
      <c r="J45" s="46">
        <f t="shared" si="7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5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13</v>
      </c>
      <c r="F46" s="71"/>
      <c r="G46" s="46">
        <f t="shared" si="6"/>
        <v>13</v>
      </c>
      <c r="H46" s="78">
        <v>1</v>
      </c>
      <c r="I46" s="76">
        <v>0</v>
      </c>
      <c r="J46" s="46">
        <f t="shared" si="7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5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v>9</v>
      </c>
      <c r="F47" s="71"/>
      <c r="G47" s="46">
        <f t="shared" si="6"/>
        <v>9</v>
      </c>
      <c r="H47" s="78">
        <v>0</v>
      </c>
      <c r="I47" s="76">
        <v>0</v>
      </c>
      <c r="J47" s="46">
        <f t="shared" si="7"/>
        <v>5</v>
      </c>
      <c r="K47" s="72">
        <v>4</v>
      </c>
      <c r="L47" s="15">
        <v>50</v>
      </c>
      <c r="M47" s="65">
        <f t="shared" si="2"/>
        <v>200</v>
      </c>
      <c r="N47" s="17" t="s">
        <v>16</v>
      </c>
      <c r="O47" s="18">
        <v>150</v>
      </c>
      <c r="P47" s="104">
        <f t="shared" si="5"/>
        <v>50</v>
      </c>
      <c r="Q47" s="90">
        <v>19.21</v>
      </c>
      <c r="R47" s="43">
        <f t="shared" si="4"/>
        <v>76.84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v>9</v>
      </c>
      <c r="F48" s="71"/>
      <c r="G48" s="46">
        <f t="shared" si="6"/>
        <v>9</v>
      </c>
      <c r="H48" s="78">
        <v>0</v>
      </c>
      <c r="I48" s="76">
        <v>0</v>
      </c>
      <c r="J48" s="46">
        <f t="shared" si="7"/>
        <v>9</v>
      </c>
      <c r="K48" s="72"/>
      <c r="L48" s="20">
        <v>50</v>
      </c>
      <c r="M48" s="65">
        <f>+L48*K48</f>
        <v>0</v>
      </c>
      <c r="N48" s="17" t="s">
        <v>16</v>
      </c>
      <c r="O48" s="18"/>
      <c r="P48" s="23">
        <f t="shared" si="5"/>
        <v>0</v>
      </c>
      <c r="Q48" s="90">
        <v>18.88</v>
      </c>
      <c r="R48" s="43">
        <f>+K48*Q48</f>
        <v>0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+'25'!J49</f>
        <v>13</v>
      </c>
      <c r="F49" s="71"/>
      <c r="G49" s="46">
        <f t="shared" si="6"/>
        <v>13</v>
      </c>
      <c r="H49" s="78">
        <v>2</v>
      </c>
      <c r="I49" s="76">
        <v>0</v>
      </c>
      <c r="J49" s="46">
        <f t="shared" si="7"/>
        <v>10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>
        <v>50</v>
      </c>
      <c r="P49" s="23">
        <f t="shared" si="5"/>
        <v>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v>10</v>
      </c>
      <c r="F50" s="71"/>
      <c r="G50" s="46">
        <f t="shared" si="6"/>
        <v>10</v>
      </c>
      <c r="H50" s="78">
        <v>2</v>
      </c>
      <c r="I50" s="76">
        <v>0</v>
      </c>
      <c r="J50" s="46">
        <f t="shared" si="7"/>
        <v>8</v>
      </c>
      <c r="K50" s="72"/>
      <c r="L50" s="15">
        <v>50</v>
      </c>
      <c r="M50" s="65">
        <f t="shared" si="2"/>
        <v>0</v>
      </c>
      <c r="N50" s="17" t="s">
        <v>16</v>
      </c>
      <c r="O50" s="18"/>
      <c r="P50" s="23">
        <f t="shared" si="5"/>
        <v>0</v>
      </c>
      <c r="Q50" s="90">
        <v>21.81</v>
      </c>
      <c r="R50" s="43">
        <f t="shared" si="4"/>
        <v>0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+'25'!J51</f>
        <v>4</v>
      </c>
      <c r="F51" s="71"/>
      <c r="G51" s="46">
        <f t="shared" si="6"/>
        <v>4</v>
      </c>
      <c r="H51" s="78">
        <v>0</v>
      </c>
      <c r="I51" s="76">
        <v>0</v>
      </c>
      <c r="J51" s="46">
        <f t="shared" si="7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 t="shared" si="5"/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+'25'!J52</f>
        <v>0</v>
      </c>
      <c r="F52" s="71"/>
      <c r="G52" s="46">
        <f t="shared" si="6"/>
        <v>0</v>
      </c>
      <c r="H52" s="78">
        <v>0</v>
      </c>
      <c r="I52" s="76">
        <v>0</v>
      </c>
      <c r="J52" s="46">
        <f t="shared" si="7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 t="shared" si="5"/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+'25'!J53</f>
        <v>15</v>
      </c>
      <c r="F53" s="71"/>
      <c r="G53" s="46">
        <f t="shared" si="6"/>
        <v>15</v>
      </c>
      <c r="H53" s="78">
        <v>0</v>
      </c>
      <c r="I53" s="76">
        <v>0</v>
      </c>
      <c r="J53" s="46">
        <f t="shared" si="7"/>
        <v>15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 t="shared" si="5"/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+'25'!J54</f>
        <v>0</v>
      </c>
      <c r="F54" s="71"/>
      <c r="G54" s="46">
        <f t="shared" si="6"/>
        <v>0</v>
      </c>
      <c r="H54" s="78">
        <v>0</v>
      </c>
      <c r="I54" s="76">
        <v>0</v>
      </c>
      <c r="J54" s="46">
        <f t="shared" si="7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5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+'25'!J55</f>
        <v>21</v>
      </c>
      <c r="F55" s="71"/>
      <c r="G55" s="46">
        <f t="shared" si="6"/>
        <v>21</v>
      </c>
      <c r="H55" s="78">
        <v>0</v>
      </c>
      <c r="I55" s="76">
        <v>0</v>
      </c>
      <c r="J55" s="46">
        <f t="shared" si="7"/>
        <v>19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/>
      <c r="P55" s="104">
        <f t="shared" si="5"/>
        <v>240</v>
      </c>
      <c r="Q55" s="90">
        <v>29.34</v>
      </c>
      <c r="R55" s="43">
        <f>+K55*Q55</f>
        <v>58.68</v>
      </c>
    </row>
    <row r="56" spans="1:18" ht="25.5" hidden="1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8</v>
      </c>
      <c r="F56" s="71"/>
      <c r="G56" s="46">
        <f t="shared" si="6"/>
        <v>8</v>
      </c>
      <c r="H56" s="78">
        <v>0</v>
      </c>
      <c r="I56" s="76">
        <v>0</v>
      </c>
      <c r="J56" s="46">
        <f t="shared" si="7"/>
        <v>5</v>
      </c>
      <c r="K56" s="72">
        <v>3</v>
      </c>
      <c r="L56" s="15">
        <v>120</v>
      </c>
      <c r="M56" s="65">
        <f>+L56*K56</f>
        <v>360</v>
      </c>
      <c r="N56" s="17" t="s">
        <v>16</v>
      </c>
      <c r="O56" s="18"/>
      <c r="P56" s="104">
        <f t="shared" si="5"/>
        <v>360</v>
      </c>
      <c r="Q56" s="90">
        <v>33.409999999999997</v>
      </c>
      <c r="R56" s="43">
        <f>+K56*Q56</f>
        <v>100.22999999999999</v>
      </c>
    </row>
    <row r="57" spans="1:18" ht="25.5" hidden="1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+'25'!J57</f>
        <v>22</v>
      </c>
      <c r="F57" s="71"/>
      <c r="G57" s="46">
        <f t="shared" si="6"/>
        <v>22</v>
      </c>
      <c r="H57" s="78">
        <v>0</v>
      </c>
      <c r="I57" s="76">
        <v>0</v>
      </c>
      <c r="J57" s="46">
        <f t="shared" si="7"/>
        <v>19</v>
      </c>
      <c r="K57" s="72">
        <v>3</v>
      </c>
      <c r="L57" s="15">
        <v>120</v>
      </c>
      <c r="M57" s="65">
        <f t="shared" si="2"/>
        <v>360</v>
      </c>
      <c r="N57" s="17" t="s">
        <v>16</v>
      </c>
      <c r="O57" s="18">
        <v>111.38</v>
      </c>
      <c r="P57" s="104">
        <f t="shared" si="5"/>
        <v>248.62</v>
      </c>
      <c r="Q57" s="90">
        <v>31.46</v>
      </c>
      <c r="R57" s="43">
        <f t="shared" si="4"/>
        <v>94.38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+'25'!J58</f>
        <v>6</v>
      </c>
      <c r="F58" s="71"/>
      <c r="G58" s="46">
        <f t="shared" si="6"/>
        <v>6</v>
      </c>
      <c r="H58" s="78">
        <v>0</v>
      </c>
      <c r="I58" s="76">
        <v>0</v>
      </c>
      <c r="J58" s="46">
        <f t="shared" si="7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5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+'25'!J59</f>
        <v>10</v>
      </c>
      <c r="F59" s="71"/>
      <c r="G59" s="46">
        <f t="shared" si="6"/>
        <v>10</v>
      </c>
      <c r="H59" s="78">
        <v>0</v>
      </c>
      <c r="I59" s="76">
        <v>0</v>
      </c>
      <c r="J59" s="46">
        <f t="shared" si="7"/>
        <v>10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5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+'25'!J60</f>
        <v>0</v>
      </c>
      <c r="F60" s="71"/>
      <c r="G60" s="46">
        <f t="shared" si="6"/>
        <v>0</v>
      </c>
      <c r="H60" s="78">
        <v>0</v>
      </c>
      <c r="I60" s="76">
        <v>0</v>
      </c>
      <c r="J60" s="46">
        <f t="shared" si="7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5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+'25'!J61</f>
        <v>7</v>
      </c>
      <c r="F61" s="71"/>
      <c r="G61" s="46">
        <f t="shared" si="6"/>
        <v>7</v>
      </c>
      <c r="H61" s="78">
        <v>0</v>
      </c>
      <c r="I61" s="76">
        <v>0</v>
      </c>
      <c r="J61" s="46">
        <f t="shared" si="7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5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v>28</v>
      </c>
      <c r="F62" s="71"/>
      <c r="G62" s="46">
        <f t="shared" si="6"/>
        <v>28</v>
      </c>
      <c r="H62" s="78">
        <v>0</v>
      </c>
      <c r="I62" s="76">
        <v>0</v>
      </c>
      <c r="J62" s="46">
        <f t="shared" si="7"/>
        <v>24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04">
        <f t="shared" si="5"/>
        <v>340</v>
      </c>
      <c r="Q62" s="90">
        <v>29.82</v>
      </c>
      <c r="R62" s="43">
        <f t="shared" si="4"/>
        <v>119.28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+'25'!J63</f>
        <v>0</v>
      </c>
      <c r="F63" s="71"/>
      <c r="G63" s="46">
        <f t="shared" si="6"/>
        <v>0</v>
      </c>
      <c r="H63" s="78">
        <v>0</v>
      </c>
      <c r="I63" s="76">
        <v>0</v>
      </c>
      <c r="J63" s="46">
        <f t="shared" si="7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5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+'25'!J64</f>
        <v>0</v>
      </c>
      <c r="F64" s="71"/>
      <c r="G64" s="46">
        <f t="shared" si="6"/>
        <v>0</v>
      </c>
      <c r="H64" s="78">
        <v>0</v>
      </c>
      <c r="I64" s="76">
        <v>0</v>
      </c>
      <c r="J64" s="46">
        <f t="shared" si="7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5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+'25'!J65</f>
        <v>1</v>
      </c>
      <c r="F65" s="71"/>
      <c r="G65" s="46">
        <f t="shared" si="6"/>
        <v>1</v>
      </c>
      <c r="H65" s="78">
        <v>0</v>
      </c>
      <c r="I65" s="76">
        <v>0</v>
      </c>
      <c r="J65" s="46">
        <f t="shared" si="7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5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+'25'!J66</f>
        <v>3</v>
      </c>
      <c r="F66" s="71"/>
      <c r="G66" s="46">
        <f t="shared" si="6"/>
        <v>3</v>
      </c>
      <c r="H66" s="78">
        <v>0</v>
      </c>
      <c r="I66" s="76">
        <v>0</v>
      </c>
      <c r="J66" s="46">
        <f t="shared" si="7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5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+'25'!J67</f>
        <v>0</v>
      </c>
      <c r="F67" s="71"/>
      <c r="G67" s="46">
        <f t="shared" si="6"/>
        <v>0</v>
      </c>
      <c r="H67" s="78">
        <v>0</v>
      </c>
      <c r="I67" s="76">
        <v>0</v>
      </c>
      <c r="J67" s="46">
        <f t="shared" si="7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5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+'25'!J68</f>
        <v>0</v>
      </c>
      <c r="F68" s="71"/>
      <c r="G68" s="46">
        <f t="shared" si="6"/>
        <v>0</v>
      </c>
      <c r="H68" s="78">
        <v>0</v>
      </c>
      <c r="I68" s="76">
        <v>0</v>
      </c>
      <c r="J68" s="46">
        <f t="shared" si="7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5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+'25'!J69</f>
        <v>0</v>
      </c>
      <c r="F69" s="71"/>
      <c r="G69" s="46">
        <f t="shared" si="6"/>
        <v>0</v>
      </c>
      <c r="H69" s="78">
        <v>0</v>
      </c>
      <c r="I69" s="76">
        <v>0</v>
      </c>
      <c r="J69" s="46">
        <f t="shared" si="7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5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+'25'!J70</f>
        <v>0</v>
      </c>
      <c r="F70" s="71"/>
      <c r="G70" s="46">
        <f t="shared" si="6"/>
        <v>0</v>
      </c>
      <c r="H70" s="78">
        <v>0</v>
      </c>
      <c r="I70" s="76">
        <v>0</v>
      </c>
      <c r="J70" s="46">
        <f t="shared" si="7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5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+'25'!J71</f>
        <v>0</v>
      </c>
      <c r="F71" s="71"/>
      <c r="G71" s="46">
        <f t="shared" si="6"/>
        <v>0</v>
      </c>
      <c r="H71" s="78">
        <v>0</v>
      </c>
      <c r="I71" s="76">
        <v>0</v>
      </c>
      <c r="J71" s="46">
        <f t="shared" si="7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5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+'25'!J72</f>
        <v>3</v>
      </c>
      <c r="F72" s="71"/>
      <c r="G72" s="46">
        <f t="shared" si="6"/>
        <v>3</v>
      </c>
      <c r="H72" s="78">
        <v>0</v>
      </c>
      <c r="I72" s="76">
        <v>0</v>
      </c>
      <c r="J72" s="46">
        <f t="shared" si="7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5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+'25'!J73</f>
        <v>0</v>
      </c>
      <c r="F73" s="71"/>
      <c r="G73" s="46">
        <f t="shared" si="6"/>
        <v>0</v>
      </c>
      <c r="H73" s="78">
        <v>0</v>
      </c>
      <c r="I73" s="76">
        <v>0</v>
      </c>
      <c r="J73" s="46">
        <f t="shared" si="7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5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+'25'!J74</f>
        <v>4</v>
      </c>
      <c r="F74" s="71"/>
      <c r="G74" s="46">
        <f t="shared" si="6"/>
        <v>4</v>
      </c>
      <c r="H74" s="78">
        <v>0</v>
      </c>
      <c r="I74" s="76">
        <v>0</v>
      </c>
      <c r="J74" s="46">
        <f t="shared" si="7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5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+'25'!J75</f>
        <v>5</v>
      </c>
      <c r="F75" s="71"/>
      <c r="G75" s="46">
        <f t="shared" si="6"/>
        <v>5</v>
      </c>
      <c r="H75" s="78">
        <v>0</v>
      </c>
      <c r="I75" s="76">
        <v>0</v>
      </c>
      <c r="J75" s="46">
        <f t="shared" si="7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5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+'25'!J76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 t="shared" si="5"/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+'25'!J77</f>
        <v>19</v>
      </c>
      <c r="F77" s="71"/>
      <c r="G77" s="46">
        <f t="shared" si="6"/>
        <v>19</v>
      </c>
      <c r="H77" s="78">
        <v>1</v>
      </c>
      <c r="I77" s="76">
        <v>0</v>
      </c>
      <c r="J77" s="46">
        <f t="shared" si="7"/>
        <v>17</v>
      </c>
      <c r="K77" s="72">
        <v>1</v>
      </c>
      <c r="L77" s="21">
        <v>50</v>
      </c>
      <c r="M77" s="65">
        <f t="shared" si="2"/>
        <v>50</v>
      </c>
      <c r="N77" s="17" t="s">
        <v>16</v>
      </c>
      <c r="O77" s="18"/>
      <c r="P77" s="104">
        <f t="shared" si="5"/>
        <v>50</v>
      </c>
      <c r="Q77" s="90">
        <v>25.15</v>
      </c>
      <c r="R77" s="43">
        <f t="shared" si="4"/>
        <v>25.15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/>
      <c r="F78" s="71"/>
      <c r="G78" s="46">
        <f t="shared" si="6"/>
        <v>0</v>
      </c>
      <c r="H78" s="78">
        <v>0</v>
      </c>
      <c r="I78" s="76">
        <v>0</v>
      </c>
      <c r="J78" s="46">
        <f t="shared" si="7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5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v>11</v>
      </c>
      <c r="F79" s="71"/>
      <c r="G79" s="46">
        <f t="shared" si="6"/>
        <v>11</v>
      </c>
      <c r="H79" s="78">
        <v>0</v>
      </c>
      <c r="I79" s="76">
        <v>0</v>
      </c>
      <c r="J79" s="46">
        <f t="shared" si="7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5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+'25'!J80</f>
        <v>0</v>
      </c>
      <c r="F80" s="71"/>
      <c r="G80" s="46">
        <f t="shared" si="6"/>
        <v>0</v>
      </c>
      <c r="H80" s="78">
        <v>0</v>
      </c>
      <c r="I80" s="76">
        <v>0</v>
      </c>
      <c r="J80" s="46">
        <f t="shared" si="7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5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+'25'!J81</f>
        <v>0</v>
      </c>
      <c r="F81" s="71"/>
      <c r="G81" s="46">
        <f t="shared" si="6"/>
        <v>0</v>
      </c>
      <c r="H81" s="78">
        <v>0</v>
      </c>
      <c r="I81" s="76">
        <v>0</v>
      </c>
      <c r="J81" s="46">
        <f t="shared" si="7"/>
        <v>0</v>
      </c>
      <c r="K81" s="72"/>
      <c r="L81" s="20">
        <v>55</v>
      </c>
      <c r="M81" s="65">
        <f t="shared" ref="M81:M172" si="8">+L81*K81</f>
        <v>0</v>
      </c>
      <c r="N81" s="17" t="s">
        <v>16</v>
      </c>
      <c r="O81" s="18"/>
      <c r="P81" s="23">
        <f t="shared" ref="P81:P139" si="9">SUM(M81-O81)</f>
        <v>0</v>
      </c>
      <c r="Q81" s="90">
        <v>11.58</v>
      </c>
      <c r="R81" s="43">
        <f t="shared" ref="R81:R172" si="10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+'25'!J82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 t="shared" si="9"/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v>6</v>
      </c>
      <c r="F83" s="71"/>
      <c r="G83" s="46">
        <f t="shared" si="6"/>
        <v>6</v>
      </c>
      <c r="H83" s="78">
        <v>0</v>
      </c>
      <c r="I83" s="76">
        <v>0</v>
      </c>
      <c r="J83" s="46">
        <f t="shared" si="7"/>
        <v>6</v>
      </c>
      <c r="K83" s="72"/>
      <c r="L83" s="22">
        <v>50</v>
      </c>
      <c r="M83" s="65">
        <f t="shared" ref="M83:M91" si="11">+L83*K83</f>
        <v>0</v>
      </c>
      <c r="N83" s="17" t="s">
        <v>16</v>
      </c>
      <c r="O83" s="18"/>
      <c r="P83" s="23">
        <f t="shared" si="9"/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v>8</v>
      </c>
      <c r="F84" s="71"/>
      <c r="G84" s="46">
        <f t="shared" si="6"/>
        <v>8</v>
      </c>
      <c r="H84" s="78">
        <v>0</v>
      </c>
      <c r="I84" s="76">
        <v>0</v>
      </c>
      <c r="J84" s="46">
        <f t="shared" si="7"/>
        <v>8</v>
      </c>
      <c r="K84" s="72"/>
      <c r="L84" s="22">
        <v>50</v>
      </c>
      <c r="M84" s="65">
        <f t="shared" si="11"/>
        <v>0</v>
      </c>
      <c r="N84" s="17" t="s">
        <v>16</v>
      </c>
      <c r="O84" s="18"/>
      <c r="P84" s="23">
        <f t="shared" si="9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+'25'!J85</f>
        <v>86</v>
      </c>
      <c r="F85" s="71"/>
      <c r="G85" s="46">
        <f t="shared" si="6"/>
        <v>86</v>
      </c>
      <c r="H85" s="78">
        <v>0</v>
      </c>
      <c r="I85" s="76">
        <v>0</v>
      </c>
      <c r="J85" s="46">
        <f t="shared" si="7"/>
        <v>86</v>
      </c>
      <c r="K85" s="72"/>
      <c r="L85" s="20">
        <v>35</v>
      </c>
      <c r="M85" s="65">
        <f t="shared" si="11"/>
        <v>0</v>
      </c>
      <c r="N85" s="17" t="s">
        <v>16</v>
      </c>
      <c r="O85" s="18"/>
      <c r="P85" s="23">
        <f t="shared" si="9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/>
      <c r="F86" s="71"/>
      <c r="G86" s="46">
        <f t="shared" si="6"/>
        <v>0</v>
      </c>
      <c r="H86" s="78">
        <v>0</v>
      </c>
      <c r="I86" s="76">
        <v>0</v>
      </c>
      <c r="J86" s="46">
        <f t="shared" si="7"/>
        <v>0</v>
      </c>
      <c r="K86" s="72"/>
      <c r="L86" s="20">
        <v>35</v>
      </c>
      <c r="M86" s="65">
        <f t="shared" si="11"/>
        <v>0</v>
      </c>
      <c r="N86" s="17" t="s">
        <v>16</v>
      </c>
      <c r="O86" s="18"/>
      <c r="P86" s="23">
        <f t="shared" si="9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/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si="9"/>
        <v>0</v>
      </c>
      <c r="Q87" s="90"/>
      <c r="R87" s="43">
        <f t="shared" ref="R87" si="16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/>
      <c r="F88" s="71"/>
      <c r="G88" s="46">
        <f t="shared" ref="G88" si="17">E88+F88</f>
        <v>0</v>
      </c>
      <c r="H88" s="78">
        <v>0</v>
      </c>
      <c r="I88" s="76">
        <v>0</v>
      </c>
      <c r="J88" s="46">
        <f t="shared" ref="J88" si="18">+G88-H88-K88-I88</f>
        <v>0</v>
      </c>
      <c r="K88" s="72"/>
      <c r="L88" s="20">
        <v>49</v>
      </c>
      <c r="M88" s="65">
        <f t="shared" ref="M88" si="19">+L88*K88</f>
        <v>0</v>
      </c>
      <c r="N88" s="17" t="s">
        <v>16</v>
      </c>
      <c r="O88" s="18"/>
      <c r="P88" s="23">
        <f t="shared" si="9"/>
        <v>0</v>
      </c>
      <c r="Q88" s="90"/>
      <c r="R88" s="43">
        <f t="shared" ref="R88" si="20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/>
      <c r="F89" s="71"/>
      <c r="G89" s="46">
        <f t="shared" si="6"/>
        <v>0</v>
      </c>
      <c r="H89" s="78">
        <v>0</v>
      </c>
      <c r="I89" s="76">
        <v>0</v>
      </c>
      <c r="J89" s="46">
        <f t="shared" si="7"/>
        <v>0</v>
      </c>
      <c r="K89" s="72"/>
      <c r="L89" s="20">
        <v>35</v>
      </c>
      <c r="M89" s="65">
        <f t="shared" si="11"/>
        <v>0</v>
      </c>
      <c r="N89" s="17" t="s">
        <v>16</v>
      </c>
      <c r="O89" s="18"/>
      <c r="P89" s="23">
        <f t="shared" si="9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+'25'!J90</f>
        <v>0</v>
      </c>
      <c r="F90" s="71"/>
      <c r="G90" s="46">
        <f t="shared" si="6"/>
        <v>0</v>
      </c>
      <c r="H90" s="78">
        <v>0</v>
      </c>
      <c r="I90" s="76">
        <v>0</v>
      </c>
      <c r="J90" s="46">
        <f t="shared" si="7"/>
        <v>0</v>
      </c>
      <c r="K90" s="72"/>
      <c r="L90" s="20">
        <v>35</v>
      </c>
      <c r="M90" s="65">
        <f t="shared" si="11"/>
        <v>0</v>
      </c>
      <c r="N90" s="17" t="s">
        <v>16</v>
      </c>
      <c r="O90" s="18"/>
      <c r="P90" s="23">
        <f t="shared" si="9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+'25'!J91</f>
        <v>0</v>
      </c>
      <c r="F91" s="71"/>
      <c r="G91" s="46">
        <f t="shared" si="6"/>
        <v>0</v>
      </c>
      <c r="H91" s="78">
        <v>0</v>
      </c>
      <c r="I91" s="76">
        <v>0</v>
      </c>
      <c r="J91" s="46">
        <f t="shared" si="7"/>
        <v>0</v>
      </c>
      <c r="K91" s="72"/>
      <c r="L91" s="22">
        <v>45</v>
      </c>
      <c r="M91" s="65">
        <f t="shared" si="11"/>
        <v>0</v>
      </c>
      <c r="N91" s="17" t="s">
        <v>16</v>
      </c>
      <c r="O91" s="18"/>
      <c r="P91" s="23">
        <f t="shared" si="9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+'25'!J92</f>
        <v>0</v>
      </c>
      <c r="F92" s="71"/>
      <c r="G92" s="46">
        <f t="shared" si="6"/>
        <v>0</v>
      </c>
      <c r="H92" s="78">
        <v>0</v>
      </c>
      <c r="I92" s="76">
        <v>0</v>
      </c>
      <c r="J92" s="46">
        <f t="shared" si="7"/>
        <v>0</v>
      </c>
      <c r="K92" s="72"/>
      <c r="L92" s="20">
        <v>45</v>
      </c>
      <c r="M92" s="65">
        <f t="shared" si="8"/>
        <v>0</v>
      </c>
      <c r="N92" s="17" t="s">
        <v>16</v>
      </c>
      <c r="O92" s="18"/>
      <c r="P92" s="23">
        <f t="shared" si="9"/>
        <v>0</v>
      </c>
      <c r="Q92" s="90">
        <v>18.28</v>
      </c>
      <c r="R92" s="43">
        <f t="shared" si="10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+'25'!J93</f>
        <v>2</v>
      </c>
      <c r="F93" s="71"/>
      <c r="G93" s="46">
        <f t="shared" si="6"/>
        <v>2</v>
      </c>
      <c r="H93" s="78">
        <v>0</v>
      </c>
      <c r="I93" s="76">
        <v>0</v>
      </c>
      <c r="J93" s="46">
        <f t="shared" si="7"/>
        <v>2</v>
      </c>
      <c r="K93" s="72"/>
      <c r="L93" s="21">
        <v>35</v>
      </c>
      <c r="M93" s="65">
        <f t="shared" si="8"/>
        <v>0</v>
      </c>
      <c r="N93" s="17" t="s">
        <v>16</v>
      </c>
      <c r="O93" s="18"/>
      <c r="P93" s="23">
        <f t="shared" si="9"/>
        <v>0</v>
      </c>
      <c r="Q93" s="90">
        <v>18.63</v>
      </c>
      <c r="R93" s="43">
        <f t="shared" si="10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/>
      <c r="F94" s="71"/>
      <c r="G94" s="46">
        <f t="shared" ref="G94:G161" si="21">E94+F94</f>
        <v>0</v>
      </c>
      <c r="H94" s="78">
        <v>0</v>
      </c>
      <c r="I94" s="76">
        <v>0</v>
      </c>
      <c r="J94" s="46">
        <f t="shared" ref="J94:J161" si="22">+G94-H94-K94-I94</f>
        <v>0</v>
      </c>
      <c r="K94" s="72"/>
      <c r="L94" s="21"/>
      <c r="M94" s="65"/>
      <c r="N94" s="17" t="s">
        <v>16</v>
      </c>
      <c r="O94" s="18"/>
      <c r="P94" s="23">
        <f t="shared" si="9"/>
        <v>0</v>
      </c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/>
      <c r="F95" s="71"/>
      <c r="G95" s="46">
        <f t="shared" si="21"/>
        <v>0</v>
      </c>
      <c r="H95" s="78">
        <v>0</v>
      </c>
      <c r="I95" s="76">
        <v>0</v>
      </c>
      <c r="J95" s="46">
        <f t="shared" si="22"/>
        <v>0</v>
      </c>
      <c r="K95" s="72"/>
      <c r="L95" s="21">
        <v>120</v>
      </c>
      <c r="M95" s="65">
        <f t="shared" si="8"/>
        <v>0</v>
      </c>
      <c r="N95" s="17" t="s">
        <v>16</v>
      </c>
      <c r="O95" s="18"/>
      <c r="P95" s="23">
        <f t="shared" si="9"/>
        <v>0</v>
      </c>
      <c r="Q95" s="90"/>
      <c r="R95" s="43">
        <f t="shared" si="10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+'25'!J96</f>
        <v>0</v>
      </c>
      <c r="F96" s="71"/>
      <c r="G96" s="46">
        <f t="shared" si="21"/>
        <v>0</v>
      </c>
      <c r="H96" s="78">
        <v>0</v>
      </c>
      <c r="I96" s="76">
        <v>0</v>
      </c>
      <c r="J96" s="46">
        <f t="shared" si="22"/>
        <v>0</v>
      </c>
      <c r="K96" s="72"/>
      <c r="L96" s="20">
        <v>45</v>
      </c>
      <c r="M96" s="65">
        <f t="shared" si="8"/>
        <v>0</v>
      </c>
      <c r="N96" s="17" t="s">
        <v>16</v>
      </c>
      <c r="O96" s="18"/>
      <c r="P96" s="23">
        <f t="shared" si="9"/>
        <v>0</v>
      </c>
      <c r="Q96" s="90"/>
      <c r="R96" s="43">
        <f t="shared" si="10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+'25'!J97</f>
        <v>0</v>
      </c>
      <c r="F97" s="71"/>
      <c r="G97" s="46">
        <f t="shared" si="21"/>
        <v>0</v>
      </c>
      <c r="H97" s="78">
        <v>0</v>
      </c>
      <c r="I97" s="76">
        <v>0</v>
      </c>
      <c r="J97" s="46">
        <f t="shared" si="22"/>
        <v>0</v>
      </c>
      <c r="K97" s="72"/>
      <c r="L97" s="20">
        <v>35</v>
      </c>
      <c r="M97" s="65">
        <f t="shared" si="8"/>
        <v>0</v>
      </c>
      <c r="N97" s="17" t="s">
        <v>16</v>
      </c>
      <c r="O97" s="18"/>
      <c r="P97" s="23">
        <f t="shared" si="9"/>
        <v>0</v>
      </c>
      <c r="Q97" s="90">
        <v>18.09</v>
      </c>
      <c r="R97" s="43">
        <f t="shared" si="10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+'25'!J98</f>
        <v>0</v>
      </c>
      <c r="F98" s="71"/>
      <c r="G98" s="46">
        <f t="shared" si="21"/>
        <v>0</v>
      </c>
      <c r="H98" s="78">
        <v>0</v>
      </c>
      <c r="I98" s="76">
        <v>0</v>
      </c>
      <c r="J98" s="46">
        <f t="shared" si="22"/>
        <v>0</v>
      </c>
      <c r="K98" s="72"/>
      <c r="L98" s="20">
        <v>35</v>
      </c>
      <c r="M98" s="65">
        <f t="shared" si="8"/>
        <v>0</v>
      </c>
      <c r="N98" s="17" t="s">
        <v>16</v>
      </c>
      <c r="O98" s="18"/>
      <c r="P98" s="23">
        <f t="shared" si="9"/>
        <v>0</v>
      </c>
      <c r="Q98" s="90">
        <v>15.4</v>
      </c>
      <c r="R98" s="43">
        <f t="shared" si="10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+'25'!J99</f>
        <v>11</v>
      </c>
      <c r="F99" s="71"/>
      <c r="G99" s="46">
        <f t="shared" si="21"/>
        <v>11</v>
      </c>
      <c r="H99" s="78">
        <v>0</v>
      </c>
      <c r="I99" s="76">
        <v>0</v>
      </c>
      <c r="J99" s="46">
        <f t="shared" si="22"/>
        <v>11</v>
      </c>
      <c r="K99" s="72"/>
      <c r="L99" s="20">
        <v>35</v>
      </c>
      <c r="M99" s="65">
        <f t="shared" ref="M99:M105" si="23">+L99*K99</f>
        <v>0</v>
      </c>
      <c r="N99" s="17" t="s">
        <v>16</v>
      </c>
      <c r="O99" s="18"/>
      <c r="P99" s="23">
        <f t="shared" si="9"/>
        <v>0</v>
      </c>
      <c r="Q99" s="121">
        <v>20.350000000000001</v>
      </c>
      <c r="R99" s="43">
        <f t="shared" ref="R99:R105" si="24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+'25'!J100</f>
        <v>0</v>
      </c>
      <c r="F100" s="71"/>
      <c r="G100" s="46">
        <f t="shared" si="21"/>
        <v>0</v>
      </c>
      <c r="H100" s="78">
        <v>0</v>
      </c>
      <c r="I100" s="76">
        <v>0</v>
      </c>
      <c r="J100" s="46">
        <f t="shared" si="22"/>
        <v>0</v>
      </c>
      <c r="K100" s="72"/>
      <c r="L100" s="20">
        <v>35</v>
      </c>
      <c r="M100" s="65">
        <f t="shared" si="23"/>
        <v>0</v>
      </c>
      <c r="N100" s="17" t="s">
        <v>16</v>
      </c>
      <c r="O100" s="18"/>
      <c r="P100" s="23">
        <f t="shared" si="9"/>
        <v>0</v>
      </c>
      <c r="Q100" s="121"/>
      <c r="R100" s="43">
        <f t="shared" si="24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+'25'!J101</f>
        <v>0</v>
      </c>
      <c r="F101" s="71"/>
      <c r="G101" s="46">
        <f t="shared" si="21"/>
        <v>0</v>
      </c>
      <c r="H101" s="78">
        <v>0</v>
      </c>
      <c r="I101" s="76">
        <v>0</v>
      </c>
      <c r="J101" s="46">
        <f t="shared" si="22"/>
        <v>0</v>
      </c>
      <c r="K101" s="72"/>
      <c r="L101" s="20">
        <v>35</v>
      </c>
      <c r="M101" s="65">
        <f t="shared" si="23"/>
        <v>0</v>
      </c>
      <c r="N101" s="17" t="s">
        <v>16</v>
      </c>
      <c r="O101" s="18"/>
      <c r="P101" s="23">
        <f t="shared" si="9"/>
        <v>0</v>
      </c>
      <c r="Q101" s="121"/>
      <c r="R101" s="43">
        <f t="shared" si="24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+'25'!J102</f>
        <v>11</v>
      </c>
      <c r="F102" s="71"/>
      <c r="G102" s="46">
        <f t="shared" ref="G102" si="25">E102+F102</f>
        <v>11</v>
      </c>
      <c r="H102" s="78">
        <v>0</v>
      </c>
      <c r="I102" s="76">
        <v>0</v>
      </c>
      <c r="J102" s="46">
        <f t="shared" ref="J102" si="26">+G102-H102-K102-I102</f>
        <v>11</v>
      </c>
      <c r="K102" s="72"/>
      <c r="L102" s="20">
        <v>49</v>
      </c>
      <c r="M102" s="65">
        <f t="shared" si="23"/>
        <v>0</v>
      </c>
      <c r="N102" s="17" t="s">
        <v>16</v>
      </c>
      <c r="O102" s="18"/>
      <c r="P102" s="23">
        <f t="shared" si="9"/>
        <v>0</v>
      </c>
      <c r="Q102" s="121"/>
      <c r="R102" s="43">
        <f t="shared" si="24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+'25'!J103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3"/>
        <v>0</v>
      </c>
      <c r="N103" s="17" t="s">
        <v>16</v>
      </c>
      <c r="O103" s="18"/>
      <c r="P103" s="23">
        <f t="shared" si="9"/>
        <v>0</v>
      </c>
      <c r="Q103" s="90"/>
      <c r="R103" s="43">
        <f t="shared" si="24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+'25'!J104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3"/>
        <v>0</v>
      </c>
      <c r="N104" s="17" t="s">
        <v>16</v>
      </c>
      <c r="O104" s="18"/>
      <c r="P104" s="23">
        <f t="shared" si="9"/>
        <v>0</v>
      </c>
      <c r="Q104" s="90"/>
      <c r="R104" s="43">
        <f t="shared" si="24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+'25'!J105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3"/>
        <v>0</v>
      </c>
      <c r="N105" s="17" t="s">
        <v>16</v>
      </c>
      <c r="O105" s="18"/>
      <c r="P105" s="23">
        <f t="shared" si="9"/>
        <v>0</v>
      </c>
      <c r="Q105" s="90"/>
      <c r="R105" s="43">
        <f t="shared" si="24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+'25'!J106</f>
        <v>0</v>
      </c>
      <c r="F106" s="71"/>
      <c r="G106" s="46">
        <f t="shared" si="21"/>
        <v>0</v>
      </c>
      <c r="H106" s="78">
        <v>0</v>
      </c>
      <c r="I106" s="76">
        <v>0</v>
      </c>
      <c r="J106" s="46">
        <f t="shared" si="22"/>
        <v>0</v>
      </c>
      <c r="K106" s="72"/>
      <c r="L106" s="20">
        <v>35</v>
      </c>
      <c r="M106" s="65">
        <f t="shared" si="8"/>
        <v>0</v>
      </c>
      <c r="N106" s="17" t="s">
        <v>16</v>
      </c>
      <c r="O106" s="18"/>
      <c r="P106" s="23">
        <f t="shared" si="9"/>
        <v>0</v>
      </c>
      <c r="Q106" s="90">
        <v>10.98</v>
      </c>
      <c r="R106" s="43">
        <f t="shared" si="10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/>
      <c r="F107" s="71"/>
      <c r="G107" s="46">
        <f t="shared" si="21"/>
        <v>0</v>
      </c>
      <c r="H107" s="78">
        <v>0</v>
      </c>
      <c r="I107" s="76">
        <v>0</v>
      </c>
      <c r="J107" s="46">
        <f t="shared" si="22"/>
        <v>0</v>
      </c>
      <c r="K107" s="72"/>
      <c r="L107" s="20">
        <v>35</v>
      </c>
      <c r="M107" s="65">
        <f t="shared" si="8"/>
        <v>0</v>
      </c>
      <c r="N107" s="17" t="s">
        <v>16</v>
      </c>
      <c r="O107" s="18"/>
      <c r="P107" s="23">
        <f t="shared" si="9"/>
        <v>0</v>
      </c>
      <c r="Q107" s="90"/>
      <c r="R107" s="43">
        <f t="shared" si="10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+'25'!J108</f>
        <v>0</v>
      </c>
      <c r="F108" s="71"/>
      <c r="G108" s="46">
        <f t="shared" si="21"/>
        <v>0</v>
      </c>
      <c r="H108" s="78">
        <v>0</v>
      </c>
      <c r="I108" s="76">
        <v>0</v>
      </c>
      <c r="J108" s="46">
        <f t="shared" si="22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 t="shared" si="9"/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/>
      <c r="F109" s="71"/>
      <c r="G109" s="46">
        <f t="shared" si="21"/>
        <v>0</v>
      </c>
      <c r="H109" s="78">
        <v>0</v>
      </c>
      <c r="I109" s="76">
        <v>0</v>
      </c>
      <c r="J109" s="46">
        <f t="shared" si="22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 t="shared" si="9"/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/>
      <c r="F110" s="71"/>
      <c r="G110" s="46">
        <f t="shared" si="21"/>
        <v>0</v>
      </c>
      <c r="H110" s="78">
        <v>0</v>
      </c>
      <c r="I110" s="76">
        <v>0</v>
      </c>
      <c r="J110" s="46">
        <f t="shared" si="22"/>
        <v>0</v>
      </c>
      <c r="K110" s="72"/>
      <c r="L110" s="22">
        <v>120</v>
      </c>
      <c r="M110" s="65">
        <f t="shared" si="8"/>
        <v>0</v>
      </c>
      <c r="N110" s="17" t="s">
        <v>16</v>
      </c>
      <c r="O110" s="18"/>
      <c r="P110" s="23">
        <f t="shared" si="9"/>
        <v>0</v>
      </c>
      <c r="Q110" s="90"/>
      <c r="R110" s="43">
        <f t="shared" si="10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/>
      <c r="F111" s="71"/>
      <c r="G111" s="46">
        <f t="shared" si="21"/>
        <v>0</v>
      </c>
      <c r="H111" s="78">
        <v>0</v>
      </c>
      <c r="I111" s="76">
        <v>0</v>
      </c>
      <c r="J111" s="46">
        <f t="shared" si="22"/>
        <v>0</v>
      </c>
      <c r="K111" s="72"/>
      <c r="L111" s="20">
        <v>250</v>
      </c>
      <c r="M111" s="65">
        <f t="shared" si="8"/>
        <v>0</v>
      </c>
      <c r="N111" s="17" t="s">
        <v>16</v>
      </c>
      <c r="O111" s="18"/>
      <c r="P111" s="23">
        <f t="shared" si="9"/>
        <v>0</v>
      </c>
      <c r="Q111" s="90"/>
      <c r="R111" s="43">
        <f t="shared" si="10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+'25'!J112</f>
        <v>23</v>
      </c>
      <c r="F112" s="71"/>
      <c r="G112" s="46">
        <f t="shared" si="21"/>
        <v>23</v>
      </c>
      <c r="H112" s="78">
        <v>0</v>
      </c>
      <c r="I112" s="76">
        <v>0</v>
      </c>
      <c r="J112" s="46">
        <f t="shared" si="22"/>
        <v>22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 t="shared" si="9"/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+'25'!J113</f>
        <v>16</v>
      </c>
      <c r="F113" s="71"/>
      <c r="G113" s="46">
        <f t="shared" si="21"/>
        <v>16</v>
      </c>
      <c r="H113" s="78">
        <v>0</v>
      </c>
      <c r="I113" s="76">
        <v>0</v>
      </c>
      <c r="J113" s="46">
        <f t="shared" si="22"/>
        <v>16</v>
      </c>
      <c r="K113" s="72"/>
      <c r="L113" s="20">
        <v>55</v>
      </c>
      <c r="M113" s="65">
        <f t="shared" si="8"/>
        <v>0</v>
      </c>
      <c r="N113" s="17" t="s">
        <v>16</v>
      </c>
      <c r="O113" s="18"/>
      <c r="P113" s="23">
        <f t="shared" si="9"/>
        <v>0</v>
      </c>
      <c r="Q113" s="90">
        <v>20.58</v>
      </c>
      <c r="R113" s="43">
        <f t="shared" si="10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+'25'!J114</f>
        <v>0</v>
      </c>
      <c r="F114" s="71"/>
      <c r="G114" s="46">
        <f t="shared" si="21"/>
        <v>0</v>
      </c>
      <c r="H114" s="78">
        <v>0</v>
      </c>
      <c r="I114" s="76">
        <v>0</v>
      </c>
      <c r="J114" s="46">
        <f t="shared" si="22"/>
        <v>0</v>
      </c>
      <c r="K114" s="72"/>
      <c r="L114" s="20">
        <v>200</v>
      </c>
      <c r="M114" s="65">
        <f t="shared" si="8"/>
        <v>0</v>
      </c>
      <c r="N114" s="17" t="s">
        <v>16</v>
      </c>
      <c r="O114" s="18"/>
      <c r="P114" s="23">
        <f t="shared" si="9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+'25'!J115</f>
        <v>18</v>
      </c>
      <c r="F115" s="71"/>
      <c r="G115" s="46">
        <f t="shared" si="21"/>
        <v>18</v>
      </c>
      <c r="H115" s="78">
        <v>0</v>
      </c>
      <c r="I115" s="76">
        <v>0</v>
      </c>
      <c r="J115" s="46">
        <f t="shared" si="22"/>
        <v>18</v>
      </c>
      <c r="K115" s="72"/>
      <c r="L115" s="22">
        <v>60</v>
      </c>
      <c r="M115" s="65">
        <f t="shared" si="8"/>
        <v>0</v>
      </c>
      <c r="N115" s="17" t="s">
        <v>16</v>
      </c>
      <c r="O115" s="18"/>
      <c r="P115" s="23">
        <f t="shared" si="9"/>
        <v>0</v>
      </c>
      <c r="Q115" s="90">
        <v>23.61</v>
      </c>
      <c r="R115" s="43">
        <f t="shared" si="10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+'25'!J116</f>
        <v>0</v>
      </c>
      <c r="F116" s="71"/>
      <c r="G116" s="46">
        <f t="shared" si="21"/>
        <v>0</v>
      </c>
      <c r="H116" s="78">
        <v>0</v>
      </c>
      <c r="I116" s="76">
        <v>0</v>
      </c>
      <c r="J116" s="46">
        <f t="shared" si="22"/>
        <v>0</v>
      </c>
      <c r="K116" s="72"/>
      <c r="L116" s="22">
        <v>100</v>
      </c>
      <c r="M116" s="65">
        <f t="shared" si="8"/>
        <v>0</v>
      </c>
      <c r="N116" s="17" t="s">
        <v>16</v>
      </c>
      <c r="O116" s="18"/>
      <c r="P116" s="23">
        <f t="shared" si="9"/>
        <v>0</v>
      </c>
      <c r="Q116" s="90">
        <v>13.03</v>
      </c>
      <c r="R116" s="43">
        <f t="shared" si="10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+'25'!J117</f>
        <v>4</v>
      </c>
      <c r="F117" s="71"/>
      <c r="G117" s="46">
        <f t="shared" si="21"/>
        <v>4</v>
      </c>
      <c r="H117" s="78">
        <v>4</v>
      </c>
      <c r="I117" s="76">
        <v>0</v>
      </c>
      <c r="J117" s="46">
        <f t="shared" si="22"/>
        <v>0</v>
      </c>
      <c r="K117" s="72"/>
      <c r="L117" s="22">
        <v>55</v>
      </c>
      <c r="M117" s="65">
        <f t="shared" si="8"/>
        <v>0</v>
      </c>
      <c r="N117" s="17" t="s">
        <v>16</v>
      </c>
      <c r="O117" s="18"/>
      <c r="P117" s="23">
        <f t="shared" si="9"/>
        <v>0</v>
      </c>
      <c r="Q117" s="90">
        <v>11.91</v>
      </c>
      <c r="R117" s="43">
        <f t="shared" si="10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+'25'!J118</f>
        <v>0</v>
      </c>
      <c r="F118" s="71"/>
      <c r="G118" s="46">
        <f t="shared" si="21"/>
        <v>0</v>
      </c>
      <c r="H118" s="78">
        <v>0</v>
      </c>
      <c r="I118" s="76">
        <v>0</v>
      </c>
      <c r="J118" s="46">
        <f t="shared" si="22"/>
        <v>0</v>
      </c>
      <c r="K118" s="72"/>
      <c r="L118" s="15">
        <v>40</v>
      </c>
      <c r="M118" s="65">
        <f t="shared" si="8"/>
        <v>0</v>
      </c>
      <c r="N118" s="17" t="s">
        <v>16</v>
      </c>
      <c r="O118" s="18"/>
      <c r="P118" s="23">
        <f t="shared" si="9"/>
        <v>0</v>
      </c>
      <c r="Q118" s="90">
        <v>30</v>
      </c>
      <c r="R118" s="43">
        <f t="shared" si="10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+'25'!J119</f>
        <v>0</v>
      </c>
      <c r="F119" s="71"/>
      <c r="G119" s="46">
        <f t="shared" si="21"/>
        <v>0</v>
      </c>
      <c r="H119" s="78">
        <v>0</v>
      </c>
      <c r="I119" s="76">
        <v>0</v>
      </c>
      <c r="J119" s="46">
        <f t="shared" si="22"/>
        <v>0</v>
      </c>
      <c r="K119" s="72"/>
      <c r="L119" s="22">
        <v>40</v>
      </c>
      <c r="M119" s="65">
        <f t="shared" si="8"/>
        <v>0</v>
      </c>
      <c r="N119" s="17" t="s">
        <v>16</v>
      </c>
      <c r="O119" s="18"/>
      <c r="P119" s="23">
        <f t="shared" si="9"/>
        <v>0</v>
      </c>
      <c r="Q119" s="90">
        <v>30</v>
      </c>
      <c r="R119" s="43">
        <f t="shared" si="10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+'25'!J120</f>
        <v>0</v>
      </c>
      <c r="F120" s="71"/>
      <c r="G120" s="46">
        <f t="shared" si="21"/>
        <v>0</v>
      </c>
      <c r="H120" s="78">
        <v>0</v>
      </c>
      <c r="I120" s="76">
        <v>0</v>
      </c>
      <c r="J120" s="46">
        <f t="shared" si="22"/>
        <v>0</v>
      </c>
      <c r="K120" s="72"/>
      <c r="L120" s="22">
        <v>40</v>
      </c>
      <c r="M120" s="65">
        <f t="shared" si="8"/>
        <v>0</v>
      </c>
      <c r="N120" s="17" t="s">
        <v>16</v>
      </c>
      <c r="O120" s="18"/>
      <c r="P120" s="23">
        <f t="shared" si="9"/>
        <v>0</v>
      </c>
      <c r="Q120" s="90">
        <v>30</v>
      </c>
      <c r="R120" s="43">
        <f t="shared" si="10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+'25'!J121</f>
        <v>0</v>
      </c>
      <c r="F121" s="71"/>
      <c r="G121" s="46">
        <f t="shared" si="21"/>
        <v>0</v>
      </c>
      <c r="H121" s="78">
        <v>0</v>
      </c>
      <c r="I121" s="76">
        <v>0</v>
      </c>
      <c r="J121" s="46">
        <f t="shared" si="22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 t="shared" si="9"/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+'25'!J122</f>
        <v>0</v>
      </c>
      <c r="F122" s="71"/>
      <c r="G122" s="46">
        <f t="shared" si="21"/>
        <v>0</v>
      </c>
      <c r="H122" s="78">
        <v>0</v>
      </c>
      <c r="I122" s="76">
        <v>0</v>
      </c>
      <c r="J122" s="46">
        <f t="shared" si="22"/>
        <v>0</v>
      </c>
      <c r="K122" s="72"/>
      <c r="L122" s="20">
        <v>55</v>
      </c>
      <c r="M122" s="65">
        <f t="shared" si="8"/>
        <v>0</v>
      </c>
      <c r="N122" s="17" t="s">
        <v>16</v>
      </c>
      <c r="O122" s="18"/>
      <c r="P122" s="23">
        <f t="shared" si="9"/>
        <v>0</v>
      </c>
      <c r="Q122" s="90">
        <v>30</v>
      </c>
      <c r="R122" s="43">
        <f t="shared" si="10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+'25'!J123</f>
        <v>0</v>
      </c>
      <c r="F123" s="71"/>
      <c r="G123" s="46">
        <f t="shared" si="21"/>
        <v>0</v>
      </c>
      <c r="H123" s="78">
        <v>0</v>
      </c>
      <c r="I123" s="76">
        <v>0</v>
      </c>
      <c r="J123" s="46">
        <f t="shared" si="22"/>
        <v>0</v>
      </c>
      <c r="K123" s="72"/>
      <c r="L123" s="22">
        <v>60</v>
      </c>
      <c r="M123" s="65">
        <f t="shared" si="8"/>
        <v>0</v>
      </c>
      <c r="N123" s="17" t="s">
        <v>16</v>
      </c>
      <c r="O123" s="18"/>
      <c r="P123" s="23">
        <f t="shared" si="9"/>
        <v>0</v>
      </c>
      <c r="Q123" s="90">
        <v>30</v>
      </c>
      <c r="R123" s="43">
        <f t="shared" si="10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+'25'!J124</f>
        <v>0</v>
      </c>
      <c r="F124" s="71"/>
      <c r="G124" s="46">
        <f t="shared" si="21"/>
        <v>0</v>
      </c>
      <c r="H124" s="78">
        <v>0</v>
      </c>
      <c r="I124" s="76">
        <v>0</v>
      </c>
      <c r="J124" s="46">
        <f t="shared" si="22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 t="shared" si="9"/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+'25'!J125</f>
        <v>0</v>
      </c>
      <c r="F125" s="71"/>
      <c r="G125" s="46">
        <f t="shared" si="21"/>
        <v>0</v>
      </c>
      <c r="H125" s="78">
        <v>0</v>
      </c>
      <c r="I125" s="76">
        <v>0</v>
      </c>
      <c r="J125" s="46">
        <f t="shared" si="22"/>
        <v>0</v>
      </c>
      <c r="K125" s="72"/>
      <c r="L125" s="22">
        <v>50</v>
      </c>
      <c r="M125" s="65">
        <f t="shared" si="8"/>
        <v>0</v>
      </c>
      <c r="N125" s="17" t="s">
        <v>16</v>
      </c>
      <c r="O125" s="18"/>
      <c r="P125" s="23">
        <f t="shared" si="9"/>
        <v>0</v>
      </c>
      <c r="Q125" s="90">
        <v>33</v>
      </c>
      <c r="R125" s="43">
        <f t="shared" si="10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+'25'!J126</f>
        <v>3</v>
      </c>
      <c r="F126" s="71"/>
      <c r="G126" s="46">
        <f t="shared" si="21"/>
        <v>3</v>
      </c>
      <c r="H126" s="78">
        <v>0</v>
      </c>
      <c r="I126" s="76">
        <v>0</v>
      </c>
      <c r="J126" s="46">
        <f t="shared" si="22"/>
        <v>3</v>
      </c>
      <c r="K126" s="72"/>
      <c r="L126" s="22">
        <v>100</v>
      </c>
      <c r="M126" s="65">
        <f t="shared" si="8"/>
        <v>0</v>
      </c>
      <c r="N126" s="17" t="s">
        <v>16</v>
      </c>
      <c r="O126" s="18"/>
      <c r="P126" s="23">
        <f t="shared" si="9"/>
        <v>0</v>
      </c>
      <c r="Q126" s="90">
        <v>68</v>
      </c>
      <c r="R126" s="43">
        <f t="shared" si="10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+'25'!J127</f>
        <v>0</v>
      </c>
      <c r="F127" s="71"/>
      <c r="G127" s="46">
        <f t="shared" si="21"/>
        <v>0</v>
      </c>
      <c r="H127" s="78">
        <v>0</v>
      </c>
      <c r="I127" s="76">
        <v>0</v>
      </c>
      <c r="J127" s="46">
        <f t="shared" si="22"/>
        <v>0</v>
      </c>
      <c r="K127" s="72"/>
      <c r="L127" s="22">
        <v>39</v>
      </c>
      <c r="M127" s="65">
        <f t="shared" si="8"/>
        <v>0</v>
      </c>
      <c r="N127" s="17" t="s">
        <v>16</v>
      </c>
      <c r="O127" s="18"/>
      <c r="P127" s="23">
        <f t="shared" si="9"/>
        <v>0</v>
      </c>
      <c r="Q127" s="90">
        <v>13.67</v>
      </c>
      <c r="R127" s="43">
        <f t="shared" si="10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+'25'!J128</f>
        <v>2</v>
      </c>
      <c r="F128" s="71"/>
      <c r="G128" s="46">
        <f t="shared" si="21"/>
        <v>2</v>
      </c>
      <c r="H128" s="78">
        <v>0</v>
      </c>
      <c r="I128" s="76">
        <v>0</v>
      </c>
      <c r="J128" s="46">
        <f t="shared" si="22"/>
        <v>2</v>
      </c>
      <c r="K128" s="72"/>
      <c r="L128" s="22">
        <v>35</v>
      </c>
      <c r="M128" s="65">
        <f t="shared" si="8"/>
        <v>0</v>
      </c>
      <c r="N128" s="17" t="s">
        <v>16</v>
      </c>
      <c r="O128" s="18"/>
      <c r="P128" s="23">
        <f t="shared" si="9"/>
        <v>0</v>
      </c>
      <c r="Q128" s="90">
        <v>11.48</v>
      </c>
      <c r="R128" s="43">
        <f t="shared" si="10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+'25'!J129</f>
        <v>0</v>
      </c>
      <c r="F129" s="71"/>
      <c r="G129" s="46">
        <f t="shared" si="21"/>
        <v>0</v>
      </c>
      <c r="H129" s="78">
        <v>0</v>
      </c>
      <c r="I129" s="76">
        <v>0</v>
      </c>
      <c r="J129" s="46">
        <f t="shared" si="22"/>
        <v>0</v>
      </c>
      <c r="K129" s="72"/>
      <c r="L129" s="22">
        <v>25</v>
      </c>
      <c r="M129" s="65">
        <f t="shared" si="8"/>
        <v>0</v>
      </c>
      <c r="N129" s="17" t="s">
        <v>16</v>
      </c>
      <c r="O129" s="18"/>
      <c r="P129" s="23">
        <f t="shared" si="9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+'25'!J130</f>
        <v>0</v>
      </c>
      <c r="F130" s="71"/>
      <c r="G130" s="46">
        <f t="shared" si="21"/>
        <v>0</v>
      </c>
      <c r="H130" s="78">
        <v>0</v>
      </c>
      <c r="I130" s="76">
        <v>0</v>
      </c>
      <c r="J130" s="46">
        <f t="shared" si="22"/>
        <v>0</v>
      </c>
      <c r="K130" s="72"/>
      <c r="L130" s="22">
        <v>40</v>
      </c>
      <c r="M130" s="65">
        <f t="shared" si="8"/>
        <v>0</v>
      </c>
      <c r="N130" s="17" t="s">
        <v>16</v>
      </c>
      <c r="O130" s="18"/>
      <c r="P130" s="23">
        <f t="shared" si="9"/>
        <v>0</v>
      </c>
      <c r="Q130" s="90">
        <v>11.12</v>
      </c>
      <c r="R130" s="43">
        <f t="shared" si="10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+'25'!J131</f>
        <v>18</v>
      </c>
      <c r="F131" s="71"/>
      <c r="G131" s="46">
        <f t="shared" si="21"/>
        <v>18</v>
      </c>
      <c r="H131" s="78">
        <v>0</v>
      </c>
      <c r="I131" s="76">
        <v>0</v>
      </c>
      <c r="J131" s="46">
        <f t="shared" si="22"/>
        <v>18</v>
      </c>
      <c r="K131" s="72"/>
      <c r="L131" s="22">
        <v>50</v>
      </c>
      <c r="M131" s="65">
        <f t="shared" si="8"/>
        <v>0</v>
      </c>
      <c r="N131" s="17" t="s">
        <v>16</v>
      </c>
      <c r="O131" s="18"/>
      <c r="P131" s="23">
        <f t="shared" si="9"/>
        <v>0</v>
      </c>
      <c r="Q131" s="90">
        <v>9.91</v>
      </c>
      <c r="R131" s="43">
        <f t="shared" si="10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+'25'!J132</f>
        <v>2</v>
      </c>
      <c r="F132" s="71"/>
      <c r="G132" s="46">
        <f t="shared" si="21"/>
        <v>2</v>
      </c>
      <c r="H132" s="78">
        <v>0</v>
      </c>
      <c r="I132" s="76">
        <v>0</v>
      </c>
      <c r="J132" s="46">
        <f t="shared" si="22"/>
        <v>2</v>
      </c>
      <c r="K132" s="72"/>
      <c r="L132" s="22">
        <v>60</v>
      </c>
      <c r="M132" s="65">
        <f t="shared" si="8"/>
        <v>0</v>
      </c>
      <c r="N132" s="17" t="s">
        <v>16</v>
      </c>
      <c r="O132" s="18"/>
      <c r="P132" s="23">
        <f t="shared" si="9"/>
        <v>0</v>
      </c>
      <c r="Q132" s="90">
        <v>16.690000000000001</v>
      </c>
      <c r="R132" s="43">
        <f t="shared" si="10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+'25'!J133</f>
        <v>21</v>
      </c>
      <c r="F133" s="71"/>
      <c r="G133" s="46">
        <f t="shared" si="21"/>
        <v>21</v>
      </c>
      <c r="H133" s="78">
        <v>2</v>
      </c>
      <c r="I133" s="76">
        <v>0</v>
      </c>
      <c r="J133" s="46">
        <f t="shared" si="22"/>
        <v>18</v>
      </c>
      <c r="K133" s="72">
        <v>1</v>
      </c>
      <c r="L133" s="20">
        <v>50</v>
      </c>
      <c r="M133" s="65">
        <f t="shared" si="8"/>
        <v>50</v>
      </c>
      <c r="N133" s="17" t="s">
        <v>16</v>
      </c>
      <c r="O133" s="18"/>
      <c r="P133" s="104">
        <f t="shared" si="9"/>
        <v>50</v>
      </c>
      <c r="Q133" s="90">
        <v>24.21</v>
      </c>
      <c r="R133" s="43">
        <f t="shared" si="10"/>
        <v>24.21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+'25'!J134</f>
        <v>0</v>
      </c>
      <c r="F134" s="71"/>
      <c r="G134" s="46">
        <f t="shared" si="21"/>
        <v>0</v>
      </c>
      <c r="H134" s="78">
        <v>0</v>
      </c>
      <c r="I134" s="76">
        <v>0</v>
      </c>
      <c r="J134" s="46">
        <f t="shared" si="22"/>
        <v>0</v>
      </c>
      <c r="K134" s="72"/>
      <c r="L134" s="20">
        <v>35</v>
      </c>
      <c r="M134" s="65">
        <f t="shared" si="8"/>
        <v>0</v>
      </c>
      <c r="N134" s="17" t="s">
        <v>16</v>
      </c>
      <c r="O134" s="18"/>
      <c r="P134" s="23">
        <f t="shared" si="9"/>
        <v>0</v>
      </c>
      <c r="Q134" s="121"/>
      <c r="R134" s="43">
        <f t="shared" si="10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+'25'!J135</f>
        <v>0</v>
      </c>
      <c r="F135" s="71"/>
      <c r="G135" s="46">
        <f t="shared" si="21"/>
        <v>0</v>
      </c>
      <c r="H135" s="78">
        <v>0</v>
      </c>
      <c r="I135" s="76">
        <v>0</v>
      </c>
      <c r="J135" s="46">
        <f t="shared" si="22"/>
        <v>0</v>
      </c>
      <c r="K135" s="72"/>
      <c r="L135" s="20">
        <v>35</v>
      </c>
      <c r="M135" s="65">
        <f t="shared" si="8"/>
        <v>0</v>
      </c>
      <c r="N135" s="17" t="s">
        <v>16</v>
      </c>
      <c r="O135" s="18"/>
      <c r="P135" s="23">
        <f t="shared" si="9"/>
        <v>0</v>
      </c>
      <c r="Q135" s="121"/>
      <c r="R135" s="43">
        <f t="shared" si="10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+'25'!J136</f>
        <v>0</v>
      </c>
      <c r="F136" s="71"/>
      <c r="G136" s="46">
        <f t="shared" si="21"/>
        <v>0</v>
      </c>
      <c r="H136" s="78">
        <v>0</v>
      </c>
      <c r="I136" s="76">
        <v>0</v>
      </c>
      <c r="J136" s="46">
        <f t="shared" si="22"/>
        <v>0</v>
      </c>
      <c r="K136" s="72"/>
      <c r="L136" s="20">
        <v>35</v>
      </c>
      <c r="M136" s="65">
        <f t="shared" si="8"/>
        <v>0</v>
      </c>
      <c r="N136" s="17" t="s">
        <v>16</v>
      </c>
      <c r="O136" s="18"/>
      <c r="P136" s="23">
        <f t="shared" si="9"/>
        <v>0</v>
      </c>
      <c r="Q136" s="121"/>
      <c r="R136" s="43">
        <f t="shared" si="10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+'25'!J137</f>
        <v>8</v>
      </c>
      <c r="F137" s="71"/>
      <c r="G137" s="46">
        <f t="shared" si="21"/>
        <v>8</v>
      </c>
      <c r="H137" s="78">
        <v>0</v>
      </c>
      <c r="I137" s="76">
        <v>0</v>
      </c>
      <c r="J137" s="46">
        <f t="shared" si="22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 t="shared" si="9"/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+'25'!J138</f>
        <v>8</v>
      </c>
      <c r="F138" s="71"/>
      <c r="G138" s="46">
        <f t="shared" si="21"/>
        <v>8</v>
      </c>
      <c r="H138" s="78">
        <v>0</v>
      </c>
      <c r="I138" s="76">
        <v>0</v>
      </c>
      <c r="J138" s="46">
        <f t="shared" si="22"/>
        <v>8</v>
      </c>
      <c r="K138" s="72"/>
      <c r="L138" s="20">
        <v>50</v>
      </c>
      <c r="M138" s="65">
        <f t="shared" si="8"/>
        <v>0</v>
      </c>
      <c r="N138" s="17" t="s">
        <v>16</v>
      </c>
      <c r="O138" s="18"/>
      <c r="P138" s="23">
        <f t="shared" si="9"/>
        <v>0</v>
      </c>
      <c r="Q138" s="90">
        <v>22.91</v>
      </c>
      <c r="R138" s="43">
        <f t="shared" si="10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+'25'!J139</f>
        <v>0</v>
      </c>
      <c r="F139" s="71"/>
      <c r="G139" s="46">
        <f t="shared" si="21"/>
        <v>0</v>
      </c>
      <c r="H139" s="78">
        <v>0</v>
      </c>
      <c r="I139" s="76">
        <v>0</v>
      </c>
      <c r="J139" s="46">
        <f t="shared" si="22"/>
        <v>0</v>
      </c>
      <c r="K139" s="72"/>
      <c r="L139" s="20">
        <v>35</v>
      </c>
      <c r="M139" s="65">
        <f t="shared" si="8"/>
        <v>0</v>
      </c>
      <c r="N139" s="17" t="s">
        <v>16</v>
      </c>
      <c r="O139" s="18"/>
      <c r="P139" s="23">
        <f t="shared" si="9"/>
        <v>0</v>
      </c>
      <c r="Q139" s="90">
        <v>3.8</v>
      </c>
      <c r="R139" s="43">
        <f t="shared" si="10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+'25'!J140</f>
        <v>0</v>
      </c>
      <c r="F140" s="71"/>
      <c r="G140" s="46">
        <f t="shared" si="21"/>
        <v>0</v>
      </c>
      <c r="H140" s="78">
        <v>0</v>
      </c>
      <c r="I140" s="76">
        <v>0</v>
      </c>
      <c r="J140" s="46">
        <f t="shared" si="22"/>
        <v>0</v>
      </c>
      <c r="K140" s="72"/>
      <c r="L140" s="20">
        <v>10</v>
      </c>
      <c r="M140" s="65">
        <f t="shared" si="8"/>
        <v>0</v>
      </c>
      <c r="N140" s="17" t="s">
        <v>16</v>
      </c>
      <c r="O140" s="18"/>
      <c r="P140" s="23">
        <f t="shared" ref="P140:P172" si="27">SUM(M140-O140)</f>
        <v>0</v>
      </c>
      <c r="Q140" s="90">
        <v>2.2200000000000002</v>
      </c>
      <c r="R140" s="43">
        <f t="shared" si="10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+'25'!J141</f>
        <v>0</v>
      </c>
      <c r="F141" s="71"/>
      <c r="G141" s="46">
        <f t="shared" si="21"/>
        <v>0</v>
      </c>
      <c r="H141" s="78">
        <v>0</v>
      </c>
      <c r="I141" s="76">
        <v>0</v>
      </c>
      <c r="J141" s="46">
        <f t="shared" si="22"/>
        <v>0</v>
      </c>
      <c r="K141" s="72"/>
      <c r="L141" s="20">
        <v>10</v>
      </c>
      <c r="M141" s="65">
        <f t="shared" si="8"/>
        <v>0</v>
      </c>
      <c r="N141" s="17" t="s">
        <v>16</v>
      </c>
      <c r="O141" s="18"/>
      <c r="P141" s="23">
        <f t="shared" si="27"/>
        <v>0</v>
      </c>
      <c r="Q141" s="90">
        <v>2.2200000000000002</v>
      </c>
      <c r="R141" s="43">
        <f t="shared" si="10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+'25'!J142</f>
        <v>0</v>
      </c>
      <c r="F142" s="71"/>
      <c r="G142" s="46">
        <f t="shared" si="21"/>
        <v>0</v>
      </c>
      <c r="H142" s="78">
        <v>0</v>
      </c>
      <c r="I142" s="76">
        <v>0</v>
      </c>
      <c r="J142" s="46">
        <f t="shared" si="22"/>
        <v>0</v>
      </c>
      <c r="K142" s="72"/>
      <c r="L142" s="20">
        <v>10</v>
      </c>
      <c r="M142" s="65">
        <f t="shared" si="8"/>
        <v>0</v>
      </c>
      <c r="N142" s="17" t="s">
        <v>16</v>
      </c>
      <c r="O142" s="18"/>
      <c r="P142" s="23">
        <f t="shared" si="27"/>
        <v>0</v>
      </c>
      <c r="Q142" s="90">
        <v>2.17</v>
      </c>
      <c r="R142" s="43">
        <f t="shared" si="10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+'25'!J143</f>
        <v>0</v>
      </c>
      <c r="F143" s="71"/>
      <c r="G143" s="46">
        <f t="shared" si="21"/>
        <v>0</v>
      </c>
      <c r="H143" s="78">
        <v>0</v>
      </c>
      <c r="I143" s="76">
        <v>0</v>
      </c>
      <c r="J143" s="46">
        <f t="shared" si="22"/>
        <v>0</v>
      </c>
      <c r="K143" s="72"/>
      <c r="L143" s="22">
        <v>10</v>
      </c>
      <c r="M143" s="65">
        <f t="shared" si="8"/>
        <v>0</v>
      </c>
      <c r="N143" s="17" t="s">
        <v>16</v>
      </c>
      <c r="O143" s="18"/>
      <c r="P143" s="23">
        <f t="shared" si="27"/>
        <v>0</v>
      </c>
      <c r="Q143" s="90">
        <v>2.35</v>
      </c>
      <c r="R143" s="43">
        <f t="shared" si="10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+'25'!J144</f>
        <v>0</v>
      </c>
      <c r="F144" s="71"/>
      <c r="G144" s="46">
        <f t="shared" si="21"/>
        <v>0</v>
      </c>
      <c r="H144" s="78">
        <v>0</v>
      </c>
      <c r="I144" s="76">
        <v>0</v>
      </c>
      <c r="J144" s="46">
        <f t="shared" si="22"/>
        <v>0</v>
      </c>
      <c r="K144" s="72"/>
      <c r="L144" s="22">
        <v>10</v>
      </c>
      <c r="M144" s="65">
        <f t="shared" si="8"/>
        <v>0</v>
      </c>
      <c r="N144" s="17" t="s">
        <v>16</v>
      </c>
      <c r="O144" s="18"/>
      <c r="P144" s="23">
        <f t="shared" si="27"/>
        <v>0</v>
      </c>
      <c r="Q144" s="90">
        <v>2.12</v>
      </c>
      <c r="R144" s="43">
        <f t="shared" si="10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+'25'!J145</f>
        <v>0</v>
      </c>
      <c r="F145" s="71"/>
      <c r="G145" s="46">
        <f t="shared" si="21"/>
        <v>0</v>
      </c>
      <c r="H145" s="78">
        <v>0</v>
      </c>
      <c r="I145" s="76">
        <v>0</v>
      </c>
      <c r="J145" s="46">
        <f t="shared" si="22"/>
        <v>0</v>
      </c>
      <c r="K145" s="72"/>
      <c r="L145" s="20">
        <v>10</v>
      </c>
      <c r="M145" s="65">
        <f t="shared" si="8"/>
        <v>0</v>
      </c>
      <c r="N145" s="17" t="s">
        <v>16</v>
      </c>
      <c r="O145" s="18"/>
      <c r="P145" s="23">
        <f t="shared" si="27"/>
        <v>0</v>
      </c>
      <c r="Q145" s="90">
        <v>2.17</v>
      </c>
      <c r="R145" s="43">
        <f t="shared" si="10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+'25'!J146</f>
        <v>0</v>
      </c>
      <c r="F146" s="71"/>
      <c r="G146" s="46">
        <f t="shared" si="21"/>
        <v>0</v>
      </c>
      <c r="H146" s="78">
        <v>0</v>
      </c>
      <c r="I146" s="76">
        <v>0</v>
      </c>
      <c r="J146" s="46">
        <f t="shared" si="22"/>
        <v>0</v>
      </c>
      <c r="K146" s="72"/>
      <c r="L146" s="20">
        <v>10</v>
      </c>
      <c r="M146" s="65">
        <f t="shared" si="8"/>
        <v>0</v>
      </c>
      <c r="N146" s="17" t="s">
        <v>16</v>
      </c>
      <c r="O146" s="18"/>
      <c r="P146" s="23">
        <f t="shared" si="27"/>
        <v>0</v>
      </c>
      <c r="Q146" s="90">
        <v>2.17</v>
      </c>
      <c r="R146" s="43">
        <f t="shared" si="10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+'25'!J147</f>
        <v>0</v>
      </c>
      <c r="F147" s="71"/>
      <c r="G147" s="46">
        <f t="shared" si="21"/>
        <v>0</v>
      </c>
      <c r="H147" s="78">
        <v>0</v>
      </c>
      <c r="I147" s="76">
        <v>0</v>
      </c>
      <c r="J147" s="46">
        <f t="shared" si="22"/>
        <v>0</v>
      </c>
      <c r="K147" s="72"/>
      <c r="L147" s="20">
        <v>10</v>
      </c>
      <c r="M147" s="65">
        <f t="shared" si="8"/>
        <v>0</v>
      </c>
      <c r="N147" s="17" t="s">
        <v>16</v>
      </c>
      <c r="O147" s="18"/>
      <c r="P147" s="23">
        <f t="shared" si="27"/>
        <v>0</v>
      </c>
      <c r="Q147" s="90">
        <v>2.2200000000000002</v>
      </c>
      <c r="R147" s="43">
        <f t="shared" si="10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+'25'!J148</f>
        <v>0</v>
      </c>
      <c r="F148" s="71"/>
      <c r="G148" s="46">
        <f t="shared" si="21"/>
        <v>0</v>
      </c>
      <c r="H148" s="78">
        <v>0</v>
      </c>
      <c r="I148" s="76">
        <v>0</v>
      </c>
      <c r="J148" s="46">
        <f t="shared" si="22"/>
        <v>0</v>
      </c>
      <c r="K148" s="72"/>
      <c r="L148" s="20">
        <v>40</v>
      </c>
      <c r="M148" s="65">
        <f t="shared" si="8"/>
        <v>0</v>
      </c>
      <c r="N148" s="17" t="s">
        <v>16</v>
      </c>
      <c r="O148" s="18"/>
      <c r="P148" s="23">
        <f t="shared" si="27"/>
        <v>0</v>
      </c>
      <c r="Q148" s="90"/>
      <c r="R148" s="43">
        <f t="shared" si="10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+'25'!J149</f>
        <v>0</v>
      </c>
      <c r="F149" s="71"/>
      <c r="G149" s="46">
        <f t="shared" si="21"/>
        <v>0</v>
      </c>
      <c r="H149" s="78">
        <v>0</v>
      </c>
      <c r="I149" s="76">
        <v>0</v>
      </c>
      <c r="J149" s="46">
        <f t="shared" si="22"/>
        <v>0</v>
      </c>
      <c r="K149" s="72"/>
      <c r="L149" s="20">
        <v>50</v>
      </c>
      <c r="M149" s="65">
        <f t="shared" si="8"/>
        <v>0</v>
      </c>
      <c r="N149" s="17" t="s">
        <v>16</v>
      </c>
      <c r="O149" s="18"/>
      <c r="P149" s="23">
        <f t="shared" si="27"/>
        <v>0</v>
      </c>
      <c r="Q149" s="90">
        <v>10.48</v>
      </c>
      <c r="R149" s="43">
        <f t="shared" si="10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+'25'!J150</f>
        <v>0</v>
      </c>
      <c r="F150" s="71"/>
      <c r="G150" s="46">
        <f t="shared" si="21"/>
        <v>0</v>
      </c>
      <c r="H150" s="78">
        <v>0</v>
      </c>
      <c r="I150" s="76">
        <v>0</v>
      </c>
      <c r="J150" s="46">
        <f t="shared" si="22"/>
        <v>0</v>
      </c>
      <c r="K150" s="72"/>
      <c r="L150" s="20">
        <v>55</v>
      </c>
      <c r="M150" s="65">
        <f t="shared" si="8"/>
        <v>0</v>
      </c>
      <c r="N150" s="17" t="s">
        <v>16</v>
      </c>
      <c r="O150" s="18"/>
      <c r="P150" s="23">
        <f t="shared" si="27"/>
        <v>0</v>
      </c>
      <c r="Q150" s="90">
        <v>15.28</v>
      </c>
      <c r="R150" s="43">
        <f t="shared" si="10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+'25'!J151</f>
        <v>0</v>
      </c>
      <c r="F151" s="71"/>
      <c r="G151" s="46">
        <f t="shared" si="21"/>
        <v>0</v>
      </c>
      <c r="H151" s="78">
        <v>0</v>
      </c>
      <c r="I151" s="76">
        <v>0</v>
      </c>
      <c r="J151" s="46">
        <f t="shared" si="22"/>
        <v>0</v>
      </c>
      <c r="K151" s="72"/>
      <c r="L151" s="20">
        <v>55</v>
      </c>
      <c r="M151" s="65">
        <f t="shared" si="8"/>
        <v>0</v>
      </c>
      <c r="N151" s="17" t="s">
        <v>16</v>
      </c>
      <c r="O151" s="18"/>
      <c r="P151" s="23">
        <f t="shared" si="27"/>
        <v>0</v>
      </c>
      <c r="Q151" s="90">
        <v>15.28</v>
      </c>
      <c r="R151" s="43">
        <f t="shared" si="10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+'25'!J152</f>
        <v>0</v>
      </c>
      <c r="F152" s="71"/>
      <c r="G152" s="46">
        <f t="shared" si="21"/>
        <v>0</v>
      </c>
      <c r="H152" s="78">
        <v>0</v>
      </c>
      <c r="I152" s="76">
        <v>0</v>
      </c>
      <c r="J152" s="46">
        <f t="shared" si="22"/>
        <v>0</v>
      </c>
      <c r="K152" s="72"/>
      <c r="L152" s="20">
        <v>55</v>
      </c>
      <c r="M152" s="65">
        <f t="shared" si="8"/>
        <v>0</v>
      </c>
      <c r="N152" s="17" t="s">
        <v>16</v>
      </c>
      <c r="O152" s="18"/>
      <c r="P152" s="23">
        <f t="shared" si="27"/>
        <v>0</v>
      </c>
      <c r="Q152" s="90">
        <v>10.55</v>
      </c>
      <c r="R152" s="43">
        <f t="shared" si="10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+'25'!J153</f>
        <v>9</v>
      </c>
      <c r="F153" s="71"/>
      <c r="G153" s="46">
        <f t="shared" si="21"/>
        <v>9</v>
      </c>
      <c r="H153" s="78">
        <v>0</v>
      </c>
      <c r="I153" s="76">
        <v>0</v>
      </c>
      <c r="J153" s="46">
        <f t="shared" si="22"/>
        <v>9</v>
      </c>
      <c r="K153" s="72"/>
      <c r="L153" s="20">
        <v>30</v>
      </c>
      <c r="M153" s="65">
        <f t="shared" si="8"/>
        <v>0</v>
      </c>
      <c r="N153" s="17" t="s">
        <v>16</v>
      </c>
      <c r="O153" s="18"/>
      <c r="P153" s="23">
        <f t="shared" si="27"/>
        <v>0</v>
      </c>
      <c r="Q153" s="90">
        <v>18.5</v>
      </c>
      <c r="R153" s="43">
        <f t="shared" si="10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+'25'!J154</f>
        <v>0</v>
      </c>
      <c r="F154" s="71"/>
      <c r="G154" s="46">
        <f t="shared" si="21"/>
        <v>0</v>
      </c>
      <c r="H154" s="78">
        <v>0</v>
      </c>
      <c r="I154" s="76">
        <v>0</v>
      </c>
      <c r="J154" s="46">
        <f t="shared" si="22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+'25'!J155</f>
        <v>0</v>
      </c>
      <c r="F155" s="71"/>
      <c r="G155" s="46">
        <f t="shared" si="21"/>
        <v>0</v>
      </c>
      <c r="H155" s="78">
        <v>0</v>
      </c>
      <c r="I155" s="76">
        <v>0</v>
      </c>
      <c r="J155" s="46">
        <f t="shared" si="22"/>
        <v>0</v>
      </c>
      <c r="K155" s="72"/>
      <c r="L155" s="20">
        <v>25</v>
      </c>
      <c r="M155" s="65">
        <f t="shared" si="8"/>
        <v>0</v>
      </c>
      <c r="N155" s="17" t="s">
        <v>16</v>
      </c>
      <c r="O155" s="18"/>
      <c r="P155" s="23">
        <f t="shared" si="27"/>
        <v>0</v>
      </c>
      <c r="Q155" s="90">
        <v>18.63</v>
      </c>
      <c r="R155" s="43">
        <f t="shared" si="10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+'25'!J156</f>
        <v>0</v>
      </c>
      <c r="F156" s="71"/>
      <c r="G156" s="46">
        <f t="shared" si="21"/>
        <v>0</v>
      </c>
      <c r="H156" s="78">
        <v>0</v>
      </c>
      <c r="I156" s="76">
        <v>0</v>
      </c>
      <c r="J156" s="46">
        <f t="shared" si="22"/>
        <v>0</v>
      </c>
      <c r="K156" s="72"/>
      <c r="L156" s="20">
        <v>55</v>
      </c>
      <c r="M156" s="65">
        <f t="shared" si="8"/>
        <v>0</v>
      </c>
      <c r="N156" s="17" t="s">
        <v>16</v>
      </c>
      <c r="O156" s="18"/>
      <c r="P156" s="23">
        <f t="shared" si="27"/>
        <v>0</v>
      </c>
      <c r="Q156" s="90">
        <v>11.39</v>
      </c>
      <c r="R156" s="43">
        <f t="shared" si="10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+'25'!J157</f>
        <v>0</v>
      </c>
      <c r="F157" s="71"/>
      <c r="G157" s="46">
        <f t="shared" si="21"/>
        <v>0</v>
      </c>
      <c r="H157" s="78">
        <v>0</v>
      </c>
      <c r="I157" s="76">
        <v>0</v>
      </c>
      <c r="J157" s="46">
        <f t="shared" si="22"/>
        <v>0</v>
      </c>
      <c r="K157" s="72"/>
      <c r="L157" s="20">
        <v>50</v>
      </c>
      <c r="M157" s="65">
        <f t="shared" si="8"/>
        <v>0</v>
      </c>
      <c r="N157" s="17" t="s">
        <v>16</v>
      </c>
      <c r="O157" s="18"/>
      <c r="P157" s="23">
        <f t="shared" si="27"/>
        <v>0</v>
      </c>
      <c r="Q157" s="90">
        <v>15.6</v>
      </c>
      <c r="R157" s="43">
        <f t="shared" si="10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+'25'!J158</f>
        <v>0</v>
      </c>
      <c r="F158" s="71"/>
      <c r="G158" s="46">
        <f t="shared" si="21"/>
        <v>0</v>
      </c>
      <c r="H158" s="78">
        <v>0</v>
      </c>
      <c r="I158" s="76">
        <v>0</v>
      </c>
      <c r="J158" s="46">
        <f t="shared" si="22"/>
        <v>0</v>
      </c>
      <c r="K158" s="72"/>
      <c r="L158" s="20">
        <v>65</v>
      </c>
      <c r="M158" s="65">
        <f t="shared" si="8"/>
        <v>0</v>
      </c>
      <c r="N158" s="17" t="s">
        <v>16</v>
      </c>
      <c r="O158" s="18"/>
      <c r="P158" s="23">
        <f t="shared" si="27"/>
        <v>0</v>
      </c>
      <c r="Q158" s="90">
        <v>23.53</v>
      </c>
      <c r="R158" s="43">
        <f t="shared" si="10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+'25'!J159</f>
        <v>0</v>
      </c>
      <c r="F159" s="71"/>
      <c r="G159" s="46">
        <f t="shared" si="21"/>
        <v>0</v>
      </c>
      <c r="H159" s="78">
        <v>0</v>
      </c>
      <c r="I159" s="76">
        <v>0</v>
      </c>
      <c r="J159" s="46">
        <f t="shared" si="22"/>
        <v>0</v>
      </c>
      <c r="K159" s="72"/>
      <c r="L159" s="20">
        <v>50</v>
      </c>
      <c r="M159" s="65">
        <f t="shared" si="8"/>
        <v>0</v>
      </c>
      <c r="N159" s="17" t="s">
        <v>16</v>
      </c>
      <c r="O159" s="18"/>
      <c r="P159" s="23">
        <f t="shared" si="27"/>
        <v>0</v>
      </c>
      <c r="Q159" s="90"/>
      <c r="R159" s="43">
        <f t="shared" si="10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+'25'!J160</f>
        <v>0</v>
      </c>
      <c r="F160" s="71"/>
      <c r="G160" s="46">
        <f t="shared" si="21"/>
        <v>0</v>
      </c>
      <c r="H160" s="78">
        <v>0</v>
      </c>
      <c r="I160" s="76">
        <v>0</v>
      </c>
      <c r="J160" s="46">
        <f t="shared" si="22"/>
        <v>0</v>
      </c>
      <c r="K160" s="72"/>
      <c r="L160" s="20">
        <v>50</v>
      </c>
      <c r="M160" s="65">
        <f t="shared" si="8"/>
        <v>0</v>
      </c>
      <c r="N160" s="17" t="s">
        <v>16</v>
      </c>
      <c r="O160" s="18"/>
      <c r="P160" s="23">
        <f t="shared" si="27"/>
        <v>0</v>
      </c>
      <c r="Q160" s="90"/>
      <c r="R160" s="43">
        <f t="shared" si="10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+'25'!J161</f>
        <v>0</v>
      </c>
      <c r="F161" s="71"/>
      <c r="G161" s="46">
        <f t="shared" si="21"/>
        <v>0</v>
      </c>
      <c r="H161" s="78">
        <v>0</v>
      </c>
      <c r="I161" s="76">
        <v>0</v>
      </c>
      <c r="J161" s="46">
        <f t="shared" si="22"/>
        <v>0</v>
      </c>
      <c r="K161" s="72"/>
      <c r="L161" s="20">
        <v>60</v>
      </c>
      <c r="M161" s="65">
        <f t="shared" si="8"/>
        <v>0</v>
      </c>
      <c r="N161" s="17" t="s">
        <v>16</v>
      </c>
      <c r="O161" s="18"/>
      <c r="P161" s="23">
        <f t="shared" si="27"/>
        <v>0</v>
      </c>
      <c r="Q161" s="90"/>
      <c r="R161" s="43">
        <f t="shared" si="10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+'25'!J162</f>
        <v>0</v>
      </c>
      <c r="F162" s="71"/>
      <c r="G162" s="46">
        <f t="shared" ref="G162:G230" si="28">E162+F162</f>
        <v>0</v>
      </c>
      <c r="H162" s="78">
        <v>0</v>
      </c>
      <c r="I162" s="76">
        <v>0</v>
      </c>
      <c r="J162" s="46">
        <f t="shared" ref="J162:J230" si="29">+G162-H162-K162-I162</f>
        <v>0</v>
      </c>
      <c r="K162" s="72"/>
      <c r="L162" s="20">
        <v>60</v>
      </c>
      <c r="M162" s="65">
        <f t="shared" si="8"/>
        <v>0</v>
      </c>
      <c r="N162" s="17" t="s">
        <v>16</v>
      </c>
      <c r="O162" s="18"/>
      <c r="P162" s="23">
        <f t="shared" si="27"/>
        <v>0</v>
      </c>
      <c r="Q162" s="90"/>
      <c r="R162" s="43">
        <f t="shared" si="10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+'25'!J163</f>
        <v>0</v>
      </c>
      <c r="F163" s="71"/>
      <c r="G163" s="46">
        <f t="shared" si="28"/>
        <v>0</v>
      </c>
      <c r="H163" s="78">
        <v>0</v>
      </c>
      <c r="I163" s="76">
        <v>0</v>
      </c>
      <c r="J163" s="46">
        <f t="shared" si="29"/>
        <v>0</v>
      </c>
      <c r="K163" s="72"/>
      <c r="L163" s="20">
        <v>25</v>
      </c>
      <c r="M163" s="65">
        <f t="shared" si="8"/>
        <v>0</v>
      </c>
      <c r="N163" s="17" t="s">
        <v>16</v>
      </c>
      <c r="O163" s="18"/>
      <c r="P163" s="23">
        <f t="shared" si="27"/>
        <v>0</v>
      </c>
      <c r="Q163" s="90"/>
      <c r="R163" s="43">
        <f t="shared" si="10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+'25'!J164</f>
        <v>0</v>
      </c>
      <c r="F164" s="71"/>
      <c r="G164" s="46">
        <f t="shared" si="28"/>
        <v>0</v>
      </c>
      <c r="H164" s="78">
        <v>0</v>
      </c>
      <c r="I164" s="76">
        <v>0</v>
      </c>
      <c r="J164" s="46">
        <f t="shared" si="29"/>
        <v>0</v>
      </c>
      <c r="K164" s="72"/>
      <c r="L164" s="20">
        <v>45</v>
      </c>
      <c r="M164" s="65">
        <f t="shared" si="8"/>
        <v>0</v>
      </c>
      <c r="N164" s="17" t="s">
        <v>16</v>
      </c>
      <c r="O164" s="18"/>
      <c r="P164" s="23">
        <f t="shared" si="27"/>
        <v>0</v>
      </c>
      <c r="Q164" s="90">
        <v>12.95</v>
      </c>
      <c r="R164" s="43">
        <f t="shared" si="10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+'25'!J165</f>
        <v>0</v>
      </c>
      <c r="F165" s="71"/>
      <c r="G165" s="46">
        <f t="shared" si="28"/>
        <v>0</v>
      </c>
      <c r="H165" s="78">
        <v>0</v>
      </c>
      <c r="I165" s="76">
        <v>0</v>
      </c>
      <c r="J165" s="46">
        <f t="shared" si="29"/>
        <v>0</v>
      </c>
      <c r="K165" s="72"/>
      <c r="L165" s="20">
        <v>45</v>
      </c>
      <c r="M165" s="65">
        <f t="shared" si="8"/>
        <v>0</v>
      </c>
      <c r="N165" s="17" t="s">
        <v>16</v>
      </c>
      <c r="O165" s="18"/>
      <c r="P165" s="23">
        <f t="shared" si="27"/>
        <v>0</v>
      </c>
      <c r="Q165" s="90">
        <v>10.61</v>
      </c>
      <c r="R165" s="43">
        <f t="shared" si="10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+'25'!J166</f>
        <v>17</v>
      </c>
      <c r="F166" s="71"/>
      <c r="G166" s="46">
        <f t="shared" si="28"/>
        <v>17</v>
      </c>
      <c r="H166" s="78">
        <v>0</v>
      </c>
      <c r="I166" s="76">
        <v>0</v>
      </c>
      <c r="J166" s="46">
        <f t="shared" si="29"/>
        <v>17</v>
      </c>
      <c r="K166" s="72"/>
      <c r="L166" s="20">
        <v>45</v>
      </c>
      <c r="M166" s="65">
        <f t="shared" si="8"/>
        <v>0</v>
      </c>
      <c r="N166" s="17" t="s">
        <v>16</v>
      </c>
      <c r="O166" s="18"/>
      <c r="P166" s="23">
        <f t="shared" si="27"/>
        <v>0</v>
      </c>
      <c r="Q166" s="90">
        <v>11.97</v>
      </c>
      <c r="R166" s="43">
        <f t="shared" si="10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+'25'!J167</f>
        <v>8</v>
      </c>
      <c r="F167" s="71"/>
      <c r="G167" s="46">
        <f t="shared" si="28"/>
        <v>8</v>
      </c>
      <c r="H167" s="78">
        <v>0</v>
      </c>
      <c r="I167" s="76">
        <v>0</v>
      </c>
      <c r="J167" s="46">
        <f t="shared" si="29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+'25'!J168</f>
        <v>0</v>
      </c>
      <c r="F168" s="71"/>
      <c r="G168" s="46">
        <f t="shared" si="28"/>
        <v>0</v>
      </c>
      <c r="H168" s="78">
        <v>0</v>
      </c>
      <c r="I168" s="76">
        <v>0</v>
      </c>
      <c r="J168" s="46">
        <f t="shared" si="29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+'25'!J169</f>
        <v>31</v>
      </c>
      <c r="F169" s="71"/>
      <c r="G169" s="46">
        <f t="shared" si="28"/>
        <v>31</v>
      </c>
      <c r="H169" s="78">
        <v>0</v>
      </c>
      <c r="I169" s="76">
        <v>0</v>
      </c>
      <c r="J169" s="46">
        <f t="shared" si="29"/>
        <v>31</v>
      </c>
      <c r="K169" s="72"/>
      <c r="L169" s="20">
        <v>45</v>
      </c>
      <c r="M169" s="65">
        <f t="shared" si="8"/>
        <v>0</v>
      </c>
      <c r="N169" s="17" t="s">
        <v>16</v>
      </c>
      <c r="O169" s="18"/>
      <c r="P169" s="23">
        <f t="shared" si="27"/>
        <v>0</v>
      </c>
      <c r="Q169" s="90">
        <v>14.95</v>
      </c>
      <c r="R169" s="43">
        <f t="shared" si="10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+'25'!J170</f>
        <v>0</v>
      </c>
      <c r="F170" s="71"/>
      <c r="G170" s="46">
        <f t="shared" si="28"/>
        <v>0</v>
      </c>
      <c r="H170" s="78">
        <v>0</v>
      </c>
      <c r="I170" s="76">
        <v>0</v>
      </c>
      <c r="J170" s="46">
        <f t="shared" si="29"/>
        <v>0</v>
      </c>
      <c r="K170" s="72"/>
      <c r="L170" s="22">
        <v>35</v>
      </c>
      <c r="M170" s="65">
        <f t="shared" si="8"/>
        <v>0</v>
      </c>
      <c r="N170" s="17" t="s">
        <v>16</v>
      </c>
      <c r="O170" s="18"/>
      <c r="P170" s="23">
        <f t="shared" si="27"/>
        <v>0</v>
      </c>
      <c r="Q170" s="90">
        <v>17.36</v>
      </c>
      <c r="R170" s="43">
        <f t="shared" si="10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+'25'!J171</f>
        <v>5</v>
      </c>
      <c r="F171" s="71"/>
      <c r="G171" s="46">
        <f t="shared" si="28"/>
        <v>5</v>
      </c>
      <c r="H171" s="78">
        <v>0</v>
      </c>
      <c r="I171" s="76">
        <v>0</v>
      </c>
      <c r="J171" s="46">
        <f t="shared" si="29"/>
        <v>5</v>
      </c>
      <c r="K171" s="72"/>
      <c r="L171" s="22">
        <v>25</v>
      </c>
      <c r="M171" s="65">
        <f t="shared" si="8"/>
        <v>0</v>
      </c>
      <c r="N171" s="17" t="s">
        <v>16</v>
      </c>
      <c r="O171" s="18"/>
      <c r="P171" s="23">
        <f t="shared" si="27"/>
        <v>0</v>
      </c>
      <c r="Q171" s="90"/>
      <c r="R171" s="43">
        <f t="shared" si="10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+'25'!J172</f>
        <v>0</v>
      </c>
      <c r="F172" s="71"/>
      <c r="G172" s="46">
        <f t="shared" si="28"/>
        <v>0</v>
      </c>
      <c r="H172" s="78">
        <v>0</v>
      </c>
      <c r="I172" s="76">
        <v>0</v>
      </c>
      <c r="J172" s="46">
        <f t="shared" si="29"/>
        <v>0</v>
      </c>
      <c r="K172" s="72"/>
      <c r="L172" s="20">
        <v>100</v>
      </c>
      <c r="M172" s="65">
        <f t="shared" si="8"/>
        <v>0</v>
      </c>
      <c r="N172" s="17" t="s">
        <v>16</v>
      </c>
      <c r="O172" s="18"/>
      <c r="P172" s="23">
        <f t="shared" si="27"/>
        <v>0</v>
      </c>
      <c r="Q172" s="90"/>
      <c r="R172" s="43">
        <f t="shared" si="10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+'25'!J173</f>
        <v>11</v>
      </c>
      <c r="F173" s="71"/>
      <c r="G173" s="46">
        <f>E173+F173</f>
        <v>11</v>
      </c>
      <c r="H173" s="78">
        <v>0</v>
      </c>
      <c r="I173" s="76">
        <v>0</v>
      </c>
      <c r="J173" s="46">
        <f>+G173-H173-K173-I173</f>
        <v>11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 t="shared" ref="P173:P186" si="30"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+'25'!J174</f>
        <v>0</v>
      </c>
      <c r="F174" s="71"/>
      <c r="G174" s="46">
        <f t="shared" ref="G174" si="31">E174+F174</f>
        <v>0</v>
      </c>
      <c r="H174" s="78">
        <v>0</v>
      </c>
      <c r="I174" s="76">
        <v>0</v>
      </c>
      <c r="J174" s="46">
        <f t="shared" ref="J174" si="32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 t="shared" si="30"/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+'25'!J175</f>
        <v>26</v>
      </c>
      <c r="F175" s="71"/>
      <c r="G175" s="46">
        <f t="shared" si="28"/>
        <v>26</v>
      </c>
      <c r="H175" s="78">
        <v>2</v>
      </c>
      <c r="I175" s="76">
        <v>0</v>
      </c>
      <c r="J175" s="46">
        <f t="shared" si="29"/>
        <v>24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 t="shared" si="30"/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+'25'!J176</f>
        <v>0</v>
      </c>
      <c r="F176" s="71"/>
      <c r="G176" s="46">
        <f t="shared" si="28"/>
        <v>0</v>
      </c>
      <c r="H176" s="78">
        <v>0</v>
      </c>
      <c r="I176" s="76">
        <v>0</v>
      </c>
      <c r="J176" s="46">
        <f t="shared" si="29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 t="shared" si="30"/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+'25'!J177</f>
        <v>0</v>
      </c>
      <c r="F177" s="71"/>
      <c r="G177" s="46">
        <f t="shared" si="28"/>
        <v>0</v>
      </c>
      <c r="H177" s="78">
        <v>0</v>
      </c>
      <c r="I177" s="76">
        <v>0</v>
      </c>
      <c r="J177" s="46">
        <f t="shared" si="29"/>
        <v>0</v>
      </c>
      <c r="K177" s="72"/>
      <c r="L177" s="20">
        <v>55</v>
      </c>
      <c r="M177" s="65">
        <f t="shared" ref="M177:M258" si="33">+L177*K177</f>
        <v>0</v>
      </c>
      <c r="N177" s="17" t="s">
        <v>16</v>
      </c>
      <c r="O177" s="18"/>
      <c r="P177" s="23">
        <f t="shared" si="30"/>
        <v>0</v>
      </c>
      <c r="Q177" s="90"/>
      <c r="R177" s="43">
        <f t="shared" ref="R177:R258" si="34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+'25'!J178</f>
        <v>0</v>
      </c>
      <c r="F178" s="71"/>
      <c r="G178" s="46">
        <f t="shared" si="28"/>
        <v>0</v>
      </c>
      <c r="H178" s="78">
        <v>0</v>
      </c>
      <c r="I178" s="76">
        <v>0</v>
      </c>
      <c r="J178" s="46">
        <f t="shared" si="29"/>
        <v>0</v>
      </c>
      <c r="K178" s="72"/>
      <c r="L178" s="20">
        <v>55</v>
      </c>
      <c r="M178" s="65">
        <f t="shared" si="33"/>
        <v>0</v>
      </c>
      <c r="N178" s="17" t="s">
        <v>16</v>
      </c>
      <c r="O178" s="18"/>
      <c r="P178" s="23">
        <f t="shared" si="30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+'25'!J179</f>
        <v>0</v>
      </c>
      <c r="F179" s="71"/>
      <c r="G179" s="46">
        <f t="shared" si="28"/>
        <v>0</v>
      </c>
      <c r="H179" s="78">
        <v>0</v>
      </c>
      <c r="I179" s="76">
        <v>0</v>
      </c>
      <c r="J179" s="46">
        <f t="shared" si="29"/>
        <v>0</v>
      </c>
      <c r="K179" s="72"/>
      <c r="L179" s="20">
        <v>10</v>
      </c>
      <c r="M179" s="65">
        <f t="shared" si="33"/>
        <v>0</v>
      </c>
      <c r="N179" s="17" t="s">
        <v>16</v>
      </c>
      <c r="O179" s="18"/>
      <c r="P179" s="23">
        <f t="shared" si="30"/>
        <v>0</v>
      </c>
      <c r="Q179" s="90">
        <v>6.82</v>
      </c>
      <c r="R179" s="43">
        <f t="shared" si="34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+'25'!J180</f>
        <v>3</v>
      </c>
      <c r="F180" s="71"/>
      <c r="G180" s="46">
        <f t="shared" si="28"/>
        <v>3</v>
      </c>
      <c r="H180" s="78">
        <v>0</v>
      </c>
      <c r="I180" s="76">
        <v>0</v>
      </c>
      <c r="J180" s="46">
        <f t="shared" si="29"/>
        <v>3</v>
      </c>
      <c r="K180" s="72"/>
      <c r="L180" s="20">
        <v>35</v>
      </c>
      <c r="M180" s="65">
        <f t="shared" si="33"/>
        <v>0</v>
      </c>
      <c r="N180" s="17" t="s">
        <v>16</v>
      </c>
      <c r="O180" s="18"/>
      <c r="P180" s="23">
        <f t="shared" si="30"/>
        <v>0</v>
      </c>
      <c r="Q180" s="90"/>
      <c r="R180" s="43">
        <f t="shared" si="34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+'25'!J181</f>
        <v>0</v>
      </c>
      <c r="F181" s="71"/>
      <c r="G181" s="46">
        <f t="shared" si="28"/>
        <v>0</v>
      </c>
      <c r="H181" s="78">
        <v>0</v>
      </c>
      <c r="I181" s="76">
        <v>0</v>
      </c>
      <c r="J181" s="46">
        <f t="shared" si="29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 t="shared" si="30"/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+'25'!J182</f>
        <v>0</v>
      </c>
      <c r="F182" s="71"/>
      <c r="G182" s="46">
        <f t="shared" si="28"/>
        <v>0</v>
      </c>
      <c r="H182" s="78">
        <v>0</v>
      </c>
      <c r="I182" s="76">
        <v>0</v>
      </c>
      <c r="J182" s="46">
        <f t="shared" si="29"/>
        <v>0</v>
      </c>
      <c r="K182" s="72"/>
      <c r="L182" s="20">
        <v>40</v>
      </c>
      <c r="M182" s="65">
        <f t="shared" si="33"/>
        <v>0</v>
      </c>
      <c r="N182" s="17" t="s">
        <v>16</v>
      </c>
      <c r="O182" s="18"/>
      <c r="P182" s="23">
        <f t="shared" si="30"/>
        <v>0</v>
      </c>
      <c r="Q182" s="90">
        <v>20</v>
      </c>
      <c r="R182" s="43">
        <f t="shared" si="34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+'25'!J183</f>
        <v>0</v>
      </c>
      <c r="F183" s="71"/>
      <c r="G183" s="46">
        <f t="shared" si="28"/>
        <v>0</v>
      </c>
      <c r="H183" s="78">
        <v>0</v>
      </c>
      <c r="I183" s="76">
        <v>0</v>
      </c>
      <c r="J183" s="46">
        <f t="shared" si="29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 t="shared" si="30"/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+'25'!J184</f>
        <v>0</v>
      </c>
      <c r="F184" s="71"/>
      <c r="G184" s="46">
        <f t="shared" si="28"/>
        <v>0</v>
      </c>
      <c r="H184" s="78">
        <v>0</v>
      </c>
      <c r="I184" s="76">
        <v>0</v>
      </c>
      <c r="J184" s="46">
        <f t="shared" si="29"/>
        <v>0</v>
      </c>
      <c r="K184" s="72"/>
      <c r="L184" s="20">
        <v>50</v>
      </c>
      <c r="M184" s="65">
        <f t="shared" si="33"/>
        <v>0</v>
      </c>
      <c r="N184" s="17" t="s">
        <v>16</v>
      </c>
      <c r="O184" s="18"/>
      <c r="P184" s="23">
        <f t="shared" si="30"/>
        <v>0</v>
      </c>
      <c r="Q184" s="90">
        <v>24.99</v>
      </c>
      <c r="R184" s="43">
        <f t="shared" si="34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+'25'!J185</f>
        <v>31</v>
      </c>
      <c r="F185" s="71"/>
      <c r="G185" s="46">
        <f t="shared" si="28"/>
        <v>31</v>
      </c>
      <c r="H185" s="78">
        <v>0</v>
      </c>
      <c r="I185" s="76">
        <v>0</v>
      </c>
      <c r="J185" s="46">
        <f t="shared" si="29"/>
        <v>27</v>
      </c>
      <c r="K185" s="72">
        <v>4</v>
      </c>
      <c r="L185" s="20">
        <v>80</v>
      </c>
      <c r="M185" s="65">
        <f t="shared" si="33"/>
        <v>320</v>
      </c>
      <c r="N185" s="17" t="s">
        <v>16</v>
      </c>
      <c r="O185" s="18"/>
      <c r="P185" s="104">
        <f t="shared" si="30"/>
        <v>320</v>
      </c>
      <c r="Q185" s="90">
        <v>63</v>
      </c>
      <c r="R185" s="43">
        <f t="shared" si="34"/>
        <v>252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+'25'!J186</f>
        <v>0</v>
      </c>
      <c r="F186" s="71"/>
      <c r="G186" s="46">
        <f t="shared" si="28"/>
        <v>0</v>
      </c>
      <c r="H186" s="78">
        <v>0</v>
      </c>
      <c r="I186" s="76">
        <v>0</v>
      </c>
      <c r="J186" s="46">
        <f t="shared" si="29"/>
        <v>0</v>
      </c>
      <c r="K186" s="72"/>
      <c r="L186" s="20">
        <v>15</v>
      </c>
      <c r="M186" s="65">
        <f t="shared" si="33"/>
        <v>0</v>
      </c>
      <c r="N186" s="17" t="s">
        <v>16</v>
      </c>
      <c r="O186" s="18"/>
      <c r="P186" s="23">
        <f t="shared" si="30"/>
        <v>0</v>
      </c>
      <c r="Q186" s="90">
        <v>3.5</v>
      </c>
      <c r="R186" s="43">
        <f t="shared" ref="R186" si="35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+'25'!J187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+'25'!J188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+'25'!J189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+'25'!J190</f>
        <v>0</v>
      </c>
      <c r="F190" s="71"/>
      <c r="G190" s="46">
        <f t="shared" si="28"/>
        <v>0</v>
      </c>
      <c r="H190" s="78">
        <v>0</v>
      </c>
      <c r="I190" s="76">
        <v>0</v>
      </c>
      <c r="J190" s="46">
        <f t="shared" si="29"/>
        <v>0</v>
      </c>
      <c r="K190" s="72"/>
      <c r="L190" s="20">
        <v>80</v>
      </c>
      <c r="M190" s="65">
        <f t="shared" si="33"/>
        <v>0</v>
      </c>
      <c r="N190" s="17" t="s">
        <v>16</v>
      </c>
      <c r="O190" s="18"/>
      <c r="P190" s="23">
        <f t="shared" ref="P190:P258" si="36">SUM(M190-O190)</f>
        <v>0</v>
      </c>
      <c r="Q190" s="90"/>
      <c r="R190" s="43">
        <f t="shared" ref="R190" si="37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+'25'!J191</f>
        <v>0</v>
      </c>
      <c r="F191" s="71"/>
      <c r="G191" s="46">
        <f t="shared" si="28"/>
        <v>0</v>
      </c>
      <c r="H191" s="78">
        <v>0</v>
      </c>
      <c r="I191" s="76">
        <v>0</v>
      </c>
      <c r="J191" s="46">
        <f t="shared" si="29"/>
        <v>0</v>
      </c>
      <c r="K191" s="72"/>
      <c r="L191" s="20">
        <v>35</v>
      </c>
      <c r="M191" s="65">
        <f t="shared" si="33"/>
        <v>0</v>
      </c>
      <c r="N191" s="17" t="s">
        <v>16</v>
      </c>
      <c r="O191" s="18"/>
      <c r="P191" s="23">
        <f t="shared" si="36"/>
        <v>0</v>
      </c>
      <c r="Q191" s="90">
        <v>40.28</v>
      </c>
      <c r="R191" s="43">
        <f t="shared" si="34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+'25'!J192</f>
        <v>0</v>
      </c>
      <c r="F192" s="71"/>
      <c r="G192" s="46">
        <f t="shared" si="28"/>
        <v>0</v>
      </c>
      <c r="H192" s="78">
        <v>0</v>
      </c>
      <c r="I192" s="76">
        <v>0</v>
      </c>
      <c r="J192" s="46">
        <f t="shared" si="29"/>
        <v>0</v>
      </c>
      <c r="K192" s="72"/>
      <c r="L192" s="20">
        <v>35</v>
      </c>
      <c r="M192" s="65">
        <f t="shared" si="33"/>
        <v>0</v>
      </c>
      <c r="N192" s="17" t="s">
        <v>16</v>
      </c>
      <c r="O192" s="18"/>
      <c r="P192" s="23">
        <f t="shared" si="36"/>
        <v>0</v>
      </c>
      <c r="Q192" s="90"/>
      <c r="R192" s="43">
        <f t="shared" si="34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+'25'!J193</f>
        <v>28</v>
      </c>
      <c r="F193" s="71"/>
      <c r="G193" s="46">
        <f t="shared" si="28"/>
        <v>28</v>
      </c>
      <c r="H193" s="78">
        <v>0</v>
      </c>
      <c r="I193" s="76">
        <v>0</v>
      </c>
      <c r="J193" s="46">
        <f t="shared" si="29"/>
        <v>15</v>
      </c>
      <c r="K193" s="72">
        <v>13</v>
      </c>
      <c r="L193" s="20">
        <v>60</v>
      </c>
      <c r="M193" s="65">
        <f t="shared" si="33"/>
        <v>780</v>
      </c>
      <c r="N193" s="17" t="s">
        <v>16</v>
      </c>
      <c r="O193" s="18"/>
      <c r="P193" s="104">
        <f t="shared" si="36"/>
        <v>780</v>
      </c>
      <c r="Q193" s="90">
        <v>38</v>
      </c>
      <c r="R193" s="43">
        <f t="shared" si="34"/>
        <v>494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+'25'!J194</f>
        <v>25</v>
      </c>
      <c r="F194" s="71"/>
      <c r="G194" s="46">
        <f t="shared" si="28"/>
        <v>25</v>
      </c>
      <c r="H194" s="78">
        <v>0</v>
      </c>
      <c r="I194" s="76">
        <v>0</v>
      </c>
      <c r="J194" s="46">
        <f t="shared" si="29"/>
        <v>19</v>
      </c>
      <c r="K194" s="72">
        <v>6</v>
      </c>
      <c r="L194" s="20">
        <v>120</v>
      </c>
      <c r="M194" s="65">
        <f t="shared" si="33"/>
        <v>720</v>
      </c>
      <c r="N194" s="17" t="s">
        <v>16</v>
      </c>
      <c r="O194" s="18"/>
      <c r="P194" s="104">
        <f t="shared" si="36"/>
        <v>720</v>
      </c>
      <c r="Q194" s="90">
        <v>73</v>
      </c>
      <c r="R194" s="43">
        <f t="shared" si="34"/>
        <v>438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+'25'!J195</f>
        <v>2</v>
      </c>
      <c r="F195" s="71"/>
      <c r="G195" s="46">
        <f t="shared" si="28"/>
        <v>2</v>
      </c>
      <c r="H195" s="78">
        <v>0</v>
      </c>
      <c r="I195" s="76">
        <v>0</v>
      </c>
      <c r="J195" s="46">
        <f t="shared" si="29"/>
        <v>2</v>
      </c>
      <c r="K195" s="72"/>
      <c r="L195" s="20">
        <v>60</v>
      </c>
      <c r="M195" s="65">
        <f t="shared" si="33"/>
        <v>0</v>
      </c>
      <c r="N195" s="17" t="s">
        <v>16</v>
      </c>
      <c r="O195" s="18"/>
      <c r="P195" s="23">
        <f t="shared" si="36"/>
        <v>0</v>
      </c>
      <c r="Q195" s="90">
        <v>38</v>
      </c>
      <c r="R195" s="43">
        <f t="shared" si="34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+'25'!J196</f>
        <v>9</v>
      </c>
      <c r="F196" s="71"/>
      <c r="G196" s="46">
        <f t="shared" si="28"/>
        <v>9</v>
      </c>
      <c r="H196" s="78">
        <v>0</v>
      </c>
      <c r="I196" s="76">
        <v>0</v>
      </c>
      <c r="J196" s="46">
        <f t="shared" si="29"/>
        <v>9</v>
      </c>
      <c r="K196" s="72"/>
      <c r="L196" s="20">
        <v>120</v>
      </c>
      <c r="M196" s="65">
        <f t="shared" si="33"/>
        <v>0</v>
      </c>
      <c r="N196" s="17" t="s">
        <v>16</v>
      </c>
      <c r="O196" s="18"/>
      <c r="P196" s="23">
        <f t="shared" si="36"/>
        <v>0</v>
      </c>
      <c r="Q196" s="90">
        <v>73</v>
      </c>
      <c r="R196" s="43">
        <f t="shared" si="34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+'25'!J197</f>
        <v>0</v>
      </c>
      <c r="F197" s="71"/>
      <c r="G197" s="46">
        <f t="shared" si="28"/>
        <v>0</v>
      </c>
      <c r="H197" s="78">
        <v>0</v>
      </c>
      <c r="I197" s="76">
        <v>0</v>
      </c>
      <c r="J197" s="46">
        <f t="shared" si="29"/>
        <v>0</v>
      </c>
      <c r="K197" s="72"/>
      <c r="L197" s="20">
        <v>50</v>
      </c>
      <c r="M197" s="65">
        <f t="shared" si="33"/>
        <v>0</v>
      </c>
      <c r="N197" s="17" t="s">
        <v>16</v>
      </c>
      <c r="O197" s="18"/>
      <c r="P197" s="23">
        <f t="shared" si="36"/>
        <v>0</v>
      </c>
      <c r="Q197" s="90">
        <v>23.74</v>
      </c>
      <c r="R197" s="43">
        <f t="shared" si="34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+'25'!J198</f>
        <v>23</v>
      </c>
      <c r="F198" s="71"/>
      <c r="G198" s="46">
        <f t="shared" si="28"/>
        <v>23</v>
      </c>
      <c r="H198" s="78">
        <v>9</v>
      </c>
      <c r="I198" s="76">
        <v>0</v>
      </c>
      <c r="J198" s="46">
        <f t="shared" si="29"/>
        <v>12</v>
      </c>
      <c r="K198" s="72">
        <v>2</v>
      </c>
      <c r="L198" s="20">
        <v>150</v>
      </c>
      <c r="M198" s="65">
        <f t="shared" si="33"/>
        <v>300</v>
      </c>
      <c r="N198" s="17" t="s">
        <v>16</v>
      </c>
      <c r="O198" s="18"/>
      <c r="P198" s="104">
        <f t="shared" si="36"/>
        <v>300</v>
      </c>
      <c r="Q198" s="90">
        <v>64.38</v>
      </c>
      <c r="R198" s="43">
        <f t="shared" si="34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+'25'!J199</f>
        <v>0</v>
      </c>
      <c r="F199" s="71"/>
      <c r="G199" s="46">
        <f t="shared" si="28"/>
        <v>0</v>
      </c>
      <c r="H199" s="78">
        <v>0</v>
      </c>
      <c r="I199" s="76">
        <v>0</v>
      </c>
      <c r="J199" s="46">
        <f t="shared" si="29"/>
        <v>0</v>
      </c>
      <c r="K199" s="72"/>
      <c r="L199" s="20">
        <v>135</v>
      </c>
      <c r="M199" s="65">
        <f t="shared" si="33"/>
        <v>0</v>
      </c>
      <c r="N199" s="17" t="s">
        <v>16</v>
      </c>
      <c r="O199" s="18"/>
      <c r="P199" s="23">
        <f t="shared" si="36"/>
        <v>0</v>
      </c>
      <c r="Q199" s="90">
        <v>105</v>
      </c>
      <c r="R199" s="43">
        <f t="shared" si="34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+'25'!J200</f>
        <v>0</v>
      </c>
      <c r="F200" s="71"/>
      <c r="G200" s="46">
        <f t="shared" si="28"/>
        <v>0</v>
      </c>
      <c r="H200" s="78">
        <v>0</v>
      </c>
      <c r="I200" s="76">
        <v>0</v>
      </c>
      <c r="J200" s="46">
        <f t="shared" si="29"/>
        <v>0</v>
      </c>
      <c r="K200" s="72"/>
      <c r="L200" s="20">
        <v>100</v>
      </c>
      <c r="M200" s="65">
        <f t="shared" si="33"/>
        <v>0</v>
      </c>
      <c r="N200" s="17" t="s">
        <v>16</v>
      </c>
      <c r="O200" s="18"/>
      <c r="P200" s="23">
        <f t="shared" si="36"/>
        <v>0</v>
      </c>
      <c r="Q200" s="90">
        <v>73</v>
      </c>
      <c r="R200" s="43">
        <f t="shared" si="34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+'25'!J201</f>
        <v>0</v>
      </c>
      <c r="F201" s="71"/>
      <c r="G201" s="46">
        <f t="shared" si="28"/>
        <v>0</v>
      </c>
      <c r="H201" s="78">
        <v>0</v>
      </c>
      <c r="I201" s="76">
        <v>0</v>
      </c>
      <c r="J201" s="46">
        <f t="shared" si="29"/>
        <v>0</v>
      </c>
      <c r="K201" s="72"/>
      <c r="L201" s="20">
        <v>90</v>
      </c>
      <c r="M201" s="65">
        <f t="shared" si="33"/>
        <v>0</v>
      </c>
      <c r="N201" s="17" t="s">
        <v>16</v>
      </c>
      <c r="O201" s="18"/>
      <c r="P201" s="23">
        <f t="shared" si="36"/>
        <v>0</v>
      </c>
      <c r="Q201" s="90">
        <v>60</v>
      </c>
      <c r="R201" s="43">
        <f t="shared" si="34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+'25'!J202</f>
        <v>0</v>
      </c>
      <c r="F202" s="71"/>
      <c r="G202" s="46">
        <f t="shared" si="28"/>
        <v>0</v>
      </c>
      <c r="H202" s="78">
        <v>0</v>
      </c>
      <c r="I202" s="76">
        <v>0</v>
      </c>
      <c r="J202" s="46">
        <f t="shared" si="29"/>
        <v>0</v>
      </c>
      <c r="K202" s="72"/>
      <c r="L202" s="20">
        <v>90</v>
      </c>
      <c r="M202" s="65">
        <f t="shared" si="33"/>
        <v>0</v>
      </c>
      <c r="N202" s="17" t="s">
        <v>16</v>
      </c>
      <c r="O202" s="18"/>
      <c r="P202" s="23">
        <f t="shared" si="36"/>
        <v>0</v>
      </c>
      <c r="Q202" s="90">
        <v>60</v>
      </c>
      <c r="R202" s="43">
        <f t="shared" si="34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+'25'!J203</f>
        <v>0</v>
      </c>
      <c r="F203" s="71"/>
      <c r="G203" s="46">
        <f t="shared" si="28"/>
        <v>0</v>
      </c>
      <c r="H203" s="78">
        <v>0</v>
      </c>
      <c r="I203" s="76">
        <v>0</v>
      </c>
      <c r="J203" s="46">
        <f t="shared" si="29"/>
        <v>0</v>
      </c>
      <c r="K203" s="72"/>
      <c r="L203" s="20">
        <v>90</v>
      </c>
      <c r="M203" s="65">
        <f t="shared" si="33"/>
        <v>0</v>
      </c>
      <c r="N203" s="17" t="s">
        <v>16</v>
      </c>
      <c r="O203" s="18"/>
      <c r="P203" s="23">
        <f t="shared" si="36"/>
        <v>0</v>
      </c>
      <c r="Q203" s="90">
        <v>60</v>
      </c>
      <c r="R203" s="43">
        <f t="shared" si="34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+'25'!J204</f>
        <v>0</v>
      </c>
      <c r="F204" s="71"/>
      <c r="G204" s="46">
        <f t="shared" si="28"/>
        <v>0</v>
      </c>
      <c r="H204" s="78">
        <v>0</v>
      </c>
      <c r="I204" s="76">
        <v>0</v>
      </c>
      <c r="J204" s="46">
        <f t="shared" si="29"/>
        <v>0</v>
      </c>
      <c r="K204" s="72"/>
      <c r="L204" s="20">
        <v>90</v>
      </c>
      <c r="M204" s="65">
        <f t="shared" si="33"/>
        <v>0</v>
      </c>
      <c r="N204" s="17" t="s">
        <v>16</v>
      </c>
      <c r="O204" s="18"/>
      <c r="P204" s="23">
        <f t="shared" si="36"/>
        <v>0</v>
      </c>
      <c r="Q204" s="90">
        <v>60</v>
      </c>
      <c r="R204" s="43">
        <f t="shared" si="34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+'25'!J205</f>
        <v>0</v>
      </c>
      <c r="F205" s="71"/>
      <c r="G205" s="46">
        <f t="shared" si="28"/>
        <v>0</v>
      </c>
      <c r="H205" s="78">
        <v>0</v>
      </c>
      <c r="I205" s="76">
        <v>0</v>
      </c>
      <c r="J205" s="46">
        <f t="shared" si="29"/>
        <v>0</v>
      </c>
      <c r="K205" s="72"/>
      <c r="L205" s="20">
        <v>55</v>
      </c>
      <c r="M205" s="65">
        <f t="shared" si="33"/>
        <v>0</v>
      </c>
      <c r="N205" s="17" t="s">
        <v>16</v>
      </c>
      <c r="O205" s="18"/>
      <c r="P205" s="23">
        <f t="shared" si="36"/>
        <v>0</v>
      </c>
      <c r="Q205" s="90">
        <v>40</v>
      </c>
      <c r="R205" s="43">
        <f t="shared" si="34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+'25'!J206</f>
        <v>0</v>
      </c>
      <c r="F206" s="71"/>
      <c r="G206" s="46">
        <f t="shared" si="28"/>
        <v>0</v>
      </c>
      <c r="H206" s="78">
        <v>0</v>
      </c>
      <c r="I206" s="76">
        <v>0</v>
      </c>
      <c r="J206" s="46">
        <f t="shared" si="29"/>
        <v>0</v>
      </c>
      <c r="K206" s="72"/>
      <c r="L206" s="20">
        <v>85</v>
      </c>
      <c r="M206" s="65">
        <f t="shared" si="33"/>
        <v>0</v>
      </c>
      <c r="N206" s="17" t="s">
        <v>16</v>
      </c>
      <c r="O206" s="18"/>
      <c r="P206" s="23">
        <f t="shared" si="36"/>
        <v>0</v>
      </c>
      <c r="Q206" s="90">
        <v>60</v>
      </c>
      <c r="R206" s="43">
        <f t="shared" si="34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+'25'!J207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 t="shared" si="36"/>
        <v>0</v>
      </c>
      <c r="Q207" s="90"/>
      <c r="R207" s="43">
        <f t="shared" ref="R207" si="38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+'25'!J208</f>
        <v>0</v>
      </c>
      <c r="F208" s="71"/>
      <c r="G208" s="46">
        <f t="shared" si="28"/>
        <v>0</v>
      </c>
      <c r="H208" s="78">
        <v>0</v>
      </c>
      <c r="I208" s="76">
        <v>0</v>
      </c>
      <c r="J208" s="46">
        <f t="shared" si="29"/>
        <v>0</v>
      </c>
      <c r="K208" s="72"/>
      <c r="L208" s="20">
        <v>50</v>
      </c>
      <c r="M208" s="65">
        <f t="shared" si="33"/>
        <v>0</v>
      </c>
      <c r="N208" s="17" t="s">
        <v>16</v>
      </c>
      <c r="O208" s="18"/>
      <c r="P208" s="23">
        <f t="shared" si="36"/>
        <v>0</v>
      </c>
      <c r="Q208" s="90">
        <v>33</v>
      </c>
      <c r="R208" s="43">
        <f t="shared" si="34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+'25'!J209</f>
        <v>0</v>
      </c>
      <c r="F209" s="71"/>
      <c r="G209" s="46">
        <f t="shared" si="28"/>
        <v>0</v>
      </c>
      <c r="H209" s="78">
        <v>0</v>
      </c>
      <c r="I209" s="76">
        <v>0</v>
      </c>
      <c r="J209" s="46">
        <f t="shared" si="29"/>
        <v>0</v>
      </c>
      <c r="K209" s="72"/>
      <c r="L209" s="20">
        <v>120</v>
      </c>
      <c r="M209" s="65">
        <f t="shared" si="33"/>
        <v>0</v>
      </c>
      <c r="N209" s="17" t="s">
        <v>16</v>
      </c>
      <c r="O209" s="18"/>
      <c r="P209" s="23">
        <f t="shared" si="36"/>
        <v>0</v>
      </c>
      <c r="Q209" s="90">
        <v>83</v>
      </c>
      <c r="R209" s="43">
        <f t="shared" si="34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+'25'!J210</f>
        <v>0</v>
      </c>
      <c r="F210" s="71"/>
      <c r="G210" s="46">
        <f t="shared" si="28"/>
        <v>0</v>
      </c>
      <c r="H210" s="78">
        <v>0</v>
      </c>
      <c r="I210" s="76">
        <v>0</v>
      </c>
      <c r="J210" s="46">
        <f t="shared" si="29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 t="shared" si="36"/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+'25'!J211</f>
        <v>0</v>
      </c>
      <c r="F211" s="71"/>
      <c r="G211" s="46">
        <f t="shared" si="28"/>
        <v>0</v>
      </c>
      <c r="H211" s="78">
        <v>0</v>
      </c>
      <c r="I211" s="76">
        <v>0</v>
      </c>
      <c r="J211" s="46">
        <f t="shared" si="29"/>
        <v>0</v>
      </c>
      <c r="K211" s="72"/>
      <c r="L211" s="20">
        <v>25</v>
      </c>
      <c r="M211" s="65">
        <f t="shared" si="33"/>
        <v>0</v>
      </c>
      <c r="N211" s="17" t="s">
        <v>16</v>
      </c>
      <c r="O211" s="18"/>
      <c r="P211" s="23">
        <f t="shared" si="36"/>
        <v>0</v>
      </c>
      <c r="Q211" s="90">
        <v>15</v>
      </c>
      <c r="R211" s="43">
        <f t="shared" si="34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+'25'!J212</f>
        <v>0</v>
      </c>
      <c r="F212" s="71"/>
      <c r="G212" s="46">
        <f t="shared" si="28"/>
        <v>0</v>
      </c>
      <c r="H212" s="78">
        <v>0</v>
      </c>
      <c r="I212" s="76">
        <v>0</v>
      </c>
      <c r="J212" s="46">
        <f t="shared" si="29"/>
        <v>0</v>
      </c>
      <c r="K212" s="72"/>
      <c r="L212" s="20">
        <v>25</v>
      </c>
      <c r="M212" s="65">
        <f t="shared" si="33"/>
        <v>0</v>
      </c>
      <c r="N212" s="17" t="s">
        <v>16</v>
      </c>
      <c r="O212" s="18"/>
      <c r="P212" s="23">
        <f t="shared" si="36"/>
        <v>0</v>
      </c>
      <c r="Q212" s="90">
        <v>15</v>
      </c>
      <c r="R212" s="43">
        <f t="shared" si="34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+'25'!J213</f>
        <v>0</v>
      </c>
      <c r="F213" s="71"/>
      <c r="G213" s="46">
        <f t="shared" si="28"/>
        <v>0</v>
      </c>
      <c r="H213" s="78">
        <v>0</v>
      </c>
      <c r="I213" s="76">
        <v>0</v>
      </c>
      <c r="J213" s="46">
        <f t="shared" si="29"/>
        <v>0</v>
      </c>
      <c r="K213" s="72"/>
      <c r="L213" s="20">
        <v>25</v>
      </c>
      <c r="M213" s="65">
        <f t="shared" si="33"/>
        <v>0</v>
      </c>
      <c r="N213" s="17" t="s">
        <v>16</v>
      </c>
      <c r="O213" s="18"/>
      <c r="P213" s="23">
        <f t="shared" si="36"/>
        <v>0</v>
      </c>
      <c r="Q213" s="90">
        <v>15</v>
      </c>
      <c r="R213" s="43">
        <f t="shared" si="34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+'25'!J214</f>
        <v>0</v>
      </c>
      <c r="F214" s="71"/>
      <c r="G214" s="46">
        <f t="shared" si="28"/>
        <v>0</v>
      </c>
      <c r="H214" s="78">
        <v>0</v>
      </c>
      <c r="I214" s="76">
        <v>0</v>
      </c>
      <c r="J214" s="46">
        <f t="shared" si="29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 t="shared" si="36"/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+'25'!J215</f>
        <v>0</v>
      </c>
      <c r="F215" s="71"/>
      <c r="G215" s="46">
        <f t="shared" si="28"/>
        <v>0</v>
      </c>
      <c r="H215" s="78">
        <v>0</v>
      </c>
      <c r="I215" s="76">
        <v>0</v>
      </c>
      <c r="J215" s="46">
        <f t="shared" si="29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+'25'!J216</f>
        <v>0</v>
      </c>
      <c r="F216" s="71"/>
      <c r="G216" s="46">
        <f t="shared" si="28"/>
        <v>0</v>
      </c>
      <c r="H216" s="78">
        <v>0</v>
      </c>
      <c r="I216" s="76">
        <v>0</v>
      </c>
      <c r="J216" s="46">
        <f t="shared" si="29"/>
        <v>0</v>
      </c>
      <c r="K216" s="72"/>
      <c r="L216" s="20">
        <v>10</v>
      </c>
      <c r="M216" s="65">
        <f t="shared" si="33"/>
        <v>0</v>
      </c>
      <c r="N216" s="17" t="s">
        <v>16</v>
      </c>
      <c r="O216" s="18"/>
      <c r="P216" s="23">
        <f t="shared" si="36"/>
        <v>0</v>
      </c>
      <c r="Q216" s="90">
        <v>9</v>
      </c>
      <c r="R216" s="43">
        <f t="shared" si="34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+'25'!J217</f>
        <v>25</v>
      </c>
      <c r="F217" s="71"/>
      <c r="G217" s="46">
        <f t="shared" si="28"/>
        <v>25</v>
      </c>
      <c r="H217" s="78">
        <v>0</v>
      </c>
      <c r="I217" s="76">
        <v>0</v>
      </c>
      <c r="J217" s="46">
        <f t="shared" si="29"/>
        <v>25</v>
      </c>
      <c r="K217" s="72"/>
      <c r="L217" s="20">
        <v>10</v>
      </c>
      <c r="M217" s="65">
        <f t="shared" si="33"/>
        <v>0</v>
      </c>
      <c r="N217" s="17" t="s">
        <v>16</v>
      </c>
      <c r="O217" s="18"/>
      <c r="P217" s="23">
        <f t="shared" si="36"/>
        <v>0</v>
      </c>
      <c r="Q217" s="90"/>
      <c r="R217" s="43">
        <f t="shared" si="34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+'25'!J218</f>
        <v>0</v>
      </c>
      <c r="F218" s="71"/>
      <c r="G218" s="46">
        <f t="shared" si="28"/>
        <v>0</v>
      </c>
      <c r="H218" s="78">
        <v>0</v>
      </c>
      <c r="I218" s="76">
        <v>0</v>
      </c>
      <c r="J218" s="46">
        <f t="shared" si="29"/>
        <v>0</v>
      </c>
      <c r="K218" s="72"/>
      <c r="L218" s="20">
        <v>20</v>
      </c>
      <c r="M218" s="65">
        <f t="shared" si="33"/>
        <v>0</v>
      </c>
      <c r="N218" s="17" t="s">
        <v>16</v>
      </c>
      <c r="O218" s="18"/>
      <c r="P218" s="23">
        <f t="shared" si="36"/>
        <v>0</v>
      </c>
      <c r="Q218" s="90">
        <v>16.670000000000002</v>
      </c>
      <c r="R218" s="43">
        <f t="shared" si="34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+'25'!J219</f>
        <v>0</v>
      </c>
      <c r="F219" s="71"/>
      <c r="G219" s="46">
        <f t="shared" si="28"/>
        <v>0</v>
      </c>
      <c r="H219" s="78">
        <v>0</v>
      </c>
      <c r="I219" s="76">
        <v>0</v>
      </c>
      <c r="J219" s="46">
        <f t="shared" si="29"/>
        <v>0</v>
      </c>
      <c r="K219" s="72"/>
      <c r="L219" s="20">
        <v>800</v>
      </c>
      <c r="M219" s="65">
        <f t="shared" si="33"/>
        <v>0</v>
      </c>
      <c r="N219" s="17" t="s">
        <v>16</v>
      </c>
      <c r="O219" s="18"/>
      <c r="P219" s="23">
        <f t="shared" si="36"/>
        <v>0</v>
      </c>
      <c r="Q219" s="90"/>
      <c r="R219" s="43">
        <f t="shared" si="34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+'25'!J220</f>
        <v>0</v>
      </c>
      <c r="F220" s="71"/>
      <c r="G220" s="46">
        <f t="shared" si="28"/>
        <v>0</v>
      </c>
      <c r="H220" s="78">
        <v>0</v>
      </c>
      <c r="I220" s="76">
        <v>0</v>
      </c>
      <c r="J220" s="46">
        <f t="shared" si="29"/>
        <v>0</v>
      </c>
      <c r="K220" s="72"/>
      <c r="L220" s="20">
        <v>150</v>
      </c>
      <c r="M220" s="65">
        <f t="shared" si="33"/>
        <v>0</v>
      </c>
      <c r="N220" s="17" t="s">
        <v>16</v>
      </c>
      <c r="O220" s="18"/>
      <c r="P220" s="23">
        <f t="shared" si="36"/>
        <v>0</v>
      </c>
      <c r="Q220" s="90">
        <v>85</v>
      </c>
      <c r="R220" s="43">
        <f t="shared" si="34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+'25'!J221</f>
        <v>0</v>
      </c>
      <c r="F221" s="71"/>
      <c r="G221" s="46">
        <f t="shared" si="28"/>
        <v>0</v>
      </c>
      <c r="H221" s="78">
        <v>0</v>
      </c>
      <c r="I221" s="76">
        <v>0</v>
      </c>
      <c r="J221" s="46">
        <f t="shared" si="29"/>
        <v>0</v>
      </c>
      <c r="K221" s="72"/>
      <c r="L221" s="20">
        <v>200</v>
      </c>
      <c r="M221" s="65">
        <f t="shared" si="33"/>
        <v>0</v>
      </c>
      <c r="N221" s="17" t="s">
        <v>16</v>
      </c>
      <c r="O221" s="18"/>
      <c r="P221" s="23">
        <f t="shared" si="36"/>
        <v>0</v>
      </c>
      <c r="Q221" s="90">
        <v>100</v>
      </c>
      <c r="R221" s="43">
        <f t="shared" si="34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+'25'!J222</f>
        <v>0</v>
      </c>
      <c r="F222" s="71"/>
      <c r="G222" s="46">
        <f t="shared" si="28"/>
        <v>0</v>
      </c>
      <c r="H222" s="78">
        <v>0</v>
      </c>
      <c r="I222" s="76">
        <v>0</v>
      </c>
      <c r="J222" s="46">
        <f t="shared" si="29"/>
        <v>0</v>
      </c>
      <c r="K222" s="72"/>
      <c r="L222" s="20">
        <v>250</v>
      </c>
      <c r="M222" s="65">
        <f t="shared" si="33"/>
        <v>0</v>
      </c>
      <c r="N222" s="17" t="s">
        <v>16</v>
      </c>
      <c r="O222" s="18"/>
      <c r="P222" s="23">
        <f t="shared" si="36"/>
        <v>0</v>
      </c>
      <c r="Q222" s="90">
        <v>250</v>
      </c>
      <c r="R222" s="43">
        <f t="shared" si="34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+'25'!J223</f>
        <v>0</v>
      </c>
      <c r="F223" s="71"/>
      <c r="G223" s="46">
        <f t="shared" si="28"/>
        <v>0</v>
      </c>
      <c r="H223" s="78">
        <v>0</v>
      </c>
      <c r="I223" s="76">
        <v>0</v>
      </c>
      <c r="J223" s="46">
        <f t="shared" si="29"/>
        <v>0</v>
      </c>
      <c r="K223" s="72"/>
      <c r="L223" s="20">
        <v>50</v>
      </c>
      <c r="M223" s="65">
        <f t="shared" si="33"/>
        <v>0</v>
      </c>
      <c r="N223" s="17" t="s">
        <v>16</v>
      </c>
      <c r="O223" s="18"/>
      <c r="P223" s="23">
        <f t="shared" si="36"/>
        <v>0</v>
      </c>
      <c r="Q223" s="90"/>
      <c r="R223" s="43">
        <f t="shared" si="34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+'25'!J224</f>
        <v>0</v>
      </c>
      <c r="F224" s="71"/>
      <c r="G224" s="46">
        <f t="shared" si="28"/>
        <v>0</v>
      </c>
      <c r="H224" s="78">
        <v>0</v>
      </c>
      <c r="I224" s="76">
        <v>0</v>
      </c>
      <c r="J224" s="46">
        <f t="shared" si="29"/>
        <v>0</v>
      </c>
      <c r="K224" s="72"/>
      <c r="L224" s="20">
        <v>0</v>
      </c>
      <c r="M224" s="65">
        <f t="shared" si="33"/>
        <v>0</v>
      </c>
      <c r="N224" s="17" t="s">
        <v>16</v>
      </c>
      <c r="O224" s="18"/>
      <c r="P224" s="23">
        <f t="shared" si="36"/>
        <v>0</v>
      </c>
      <c r="Q224" s="90"/>
      <c r="R224" s="43">
        <f t="shared" si="34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+'25'!J225</f>
        <v>0</v>
      </c>
      <c r="F225" s="71"/>
      <c r="G225" s="46">
        <f t="shared" si="28"/>
        <v>0</v>
      </c>
      <c r="H225" s="78">
        <v>0</v>
      </c>
      <c r="I225" s="76">
        <v>0</v>
      </c>
      <c r="J225" s="46">
        <f t="shared" si="29"/>
        <v>0</v>
      </c>
      <c r="K225" s="72"/>
      <c r="L225" s="20">
        <v>45</v>
      </c>
      <c r="M225" s="65">
        <f t="shared" si="33"/>
        <v>0</v>
      </c>
      <c r="N225" s="17" t="s">
        <v>16</v>
      </c>
      <c r="O225" s="18"/>
      <c r="P225" s="23">
        <f t="shared" si="36"/>
        <v>0</v>
      </c>
      <c r="Q225" s="90">
        <v>28.59</v>
      </c>
      <c r="R225" s="43">
        <f t="shared" si="34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+'25'!J226</f>
        <v>0</v>
      </c>
      <c r="F226" s="71"/>
      <c r="G226" s="46">
        <f t="shared" si="28"/>
        <v>0</v>
      </c>
      <c r="H226" s="78">
        <v>0</v>
      </c>
      <c r="I226" s="76">
        <v>0</v>
      </c>
      <c r="J226" s="46">
        <f t="shared" si="29"/>
        <v>0</v>
      </c>
      <c r="K226" s="72"/>
      <c r="L226" s="20">
        <v>35</v>
      </c>
      <c r="M226" s="65">
        <f t="shared" si="33"/>
        <v>0</v>
      </c>
      <c r="N226" s="17" t="s">
        <v>16</v>
      </c>
      <c r="O226" s="18"/>
      <c r="P226" s="23">
        <f t="shared" si="36"/>
        <v>0</v>
      </c>
      <c r="Q226" s="90">
        <v>23.7</v>
      </c>
      <c r="R226" s="43">
        <f t="shared" si="34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+'25'!J227</f>
        <v>8</v>
      </c>
      <c r="F227" s="71"/>
      <c r="G227" s="46">
        <f t="shared" si="28"/>
        <v>8</v>
      </c>
      <c r="H227" s="78">
        <v>0</v>
      </c>
      <c r="I227" s="76">
        <v>0</v>
      </c>
      <c r="J227" s="46">
        <f t="shared" si="29"/>
        <v>8</v>
      </c>
      <c r="K227" s="72"/>
      <c r="L227" s="20">
        <v>25</v>
      </c>
      <c r="M227" s="65">
        <f t="shared" si="33"/>
        <v>0</v>
      </c>
      <c r="N227" s="17" t="s">
        <v>16</v>
      </c>
      <c r="O227" s="18"/>
      <c r="P227" s="23">
        <f t="shared" si="36"/>
        <v>0</v>
      </c>
      <c r="Q227" s="90">
        <v>20.36</v>
      </c>
      <c r="R227" s="43">
        <f t="shared" si="34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+'25'!J228</f>
        <v>0</v>
      </c>
      <c r="F228" s="71"/>
      <c r="G228" s="46">
        <f t="shared" si="28"/>
        <v>0</v>
      </c>
      <c r="H228" s="78">
        <v>0</v>
      </c>
      <c r="I228" s="76">
        <v>0</v>
      </c>
      <c r="J228" s="46">
        <f t="shared" si="29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+'25'!J229</f>
        <v>14</v>
      </c>
      <c r="F229" s="71"/>
      <c r="G229" s="46">
        <f t="shared" si="28"/>
        <v>14</v>
      </c>
      <c r="H229" s="78">
        <v>0</v>
      </c>
      <c r="I229" s="76">
        <v>0</v>
      </c>
      <c r="J229" s="46">
        <f t="shared" si="29"/>
        <v>14</v>
      </c>
      <c r="K229" s="72"/>
      <c r="L229" s="20">
        <v>60</v>
      </c>
      <c r="M229" s="65">
        <f t="shared" si="33"/>
        <v>0</v>
      </c>
      <c r="N229" s="17" t="s">
        <v>16</v>
      </c>
      <c r="O229" s="18"/>
      <c r="P229" s="23">
        <f t="shared" si="36"/>
        <v>0</v>
      </c>
      <c r="Q229" s="90"/>
      <c r="R229" s="43">
        <f t="shared" si="34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+'25'!J230</f>
        <v>0</v>
      </c>
      <c r="F230" s="71"/>
      <c r="G230" s="46">
        <f t="shared" si="28"/>
        <v>0</v>
      </c>
      <c r="H230" s="78">
        <v>0</v>
      </c>
      <c r="I230" s="76">
        <v>0</v>
      </c>
      <c r="J230" s="46">
        <f t="shared" si="29"/>
        <v>0</v>
      </c>
      <c r="K230" s="72"/>
      <c r="L230" s="20">
        <v>250</v>
      </c>
      <c r="M230" s="65">
        <f t="shared" si="33"/>
        <v>0</v>
      </c>
      <c r="N230" s="17" t="s">
        <v>16</v>
      </c>
      <c r="O230" s="18"/>
      <c r="P230" s="23">
        <f t="shared" si="36"/>
        <v>0</v>
      </c>
      <c r="Q230" s="90"/>
      <c r="R230" s="43">
        <f t="shared" si="34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+'25'!J231</f>
        <v>0</v>
      </c>
      <c r="F231" s="71"/>
      <c r="G231" s="46">
        <f t="shared" ref="G231:G258" si="39">E231+F231</f>
        <v>0</v>
      </c>
      <c r="H231" s="78">
        <v>0</v>
      </c>
      <c r="I231" s="76">
        <v>0</v>
      </c>
      <c r="J231" s="46">
        <f t="shared" ref="J231:J258" si="40">+G231-H231-K231-I231</f>
        <v>0</v>
      </c>
      <c r="K231" s="72"/>
      <c r="L231" s="20">
        <v>100</v>
      </c>
      <c r="M231" s="65">
        <f t="shared" si="33"/>
        <v>0</v>
      </c>
      <c r="N231" s="17" t="s">
        <v>16</v>
      </c>
      <c r="O231" s="18"/>
      <c r="P231" s="23">
        <f t="shared" si="36"/>
        <v>0</v>
      </c>
      <c r="Q231" s="90"/>
      <c r="R231" s="43">
        <f t="shared" si="34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+'25'!J232</f>
        <v>0</v>
      </c>
      <c r="F232" s="71"/>
      <c r="G232" s="46">
        <f t="shared" si="39"/>
        <v>0</v>
      </c>
      <c r="H232" s="78">
        <v>0</v>
      </c>
      <c r="I232" s="76">
        <v>0</v>
      </c>
      <c r="J232" s="46">
        <f t="shared" si="40"/>
        <v>0</v>
      </c>
      <c r="K232" s="72"/>
      <c r="L232" s="20">
        <v>350</v>
      </c>
      <c r="M232" s="65">
        <f t="shared" si="33"/>
        <v>0</v>
      </c>
      <c r="N232" s="17" t="s">
        <v>16</v>
      </c>
      <c r="O232" s="18"/>
      <c r="P232" s="23">
        <f t="shared" si="36"/>
        <v>0</v>
      </c>
      <c r="Q232" s="90"/>
      <c r="R232" s="43">
        <f t="shared" si="34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+'25'!J233</f>
        <v>0</v>
      </c>
      <c r="F233" s="71"/>
      <c r="G233" s="46">
        <f t="shared" si="39"/>
        <v>0</v>
      </c>
      <c r="H233" s="78">
        <v>0</v>
      </c>
      <c r="I233" s="76">
        <v>0</v>
      </c>
      <c r="J233" s="46">
        <f t="shared" si="40"/>
        <v>0</v>
      </c>
      <c r="K233" s="72"/>
      <c r="L233" s="20">
        <v>60</v>
      </c>
      <c r="M233" s="65">
        <f t="shared" si="33"/>
        <v>0</v>
      </c>
      <c r="N233" s="17" t="s">
        <v>16</v>
      </c>
      <c r="O233" s="18"/>
      <c r="P233" s="23">
        <f t="shared" si="36"/>
        <v>0</v>
      </c>
      <c r="Q233" s="90"/>
      <c r="R233" s="43">
        <f t="shared" si="34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+'25'!J234</f>
        <v>17</v>
      </c>
      <c r="F234" s="71"/>
      <c r="G234" s="46">
        <f t="shared" si="39"/>
        <v>17</v>
      </c>
      <c r="H234" s="78">
        <v>0</v>
      </c>
      <c r="I234" s="76">
        <v>0</v>
      </c>
      <c r="J234" s="46">
        <f t="shared" si="40"/>
        <v>17</v>
      </c>
      <c r="K234" s="72"/>
      <c r="L234" s="20">
        <v>50</v>
      </c>
      <c r="M234" s="65">
        <f t="shared" si="33"/>
        <v>0</v>
      </c>
      <c r="N234" s="17" t="s">
        <v>16</v>
      </c>
      <c r="O234" s="18"/>
      <c r="P234" s="23">
        <f t="shared" si="36"/>
        <v>0</v>
      </c>
      <c r="Q234" s="90"/>
      <c r="R234" s="43">
        <f t="shared" si="34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+'25'!J235</f>
        <v>0</v>
      </c>
      <c r="F235" s="71"/>
      <c r="G235" s="46">
        <f t="shared" ref="G235:G247" si="41">E235+F235</f>
        <v>0</v>
      </c>
      <c r="H235" s="78">
        <v>0</v>
      </c>
      <c r="I235" s="76">
        <v>0</v>
      </c>
      <c r="J235" s="46">
        <f t="shared" ref="J235:J247" si="42">+G235-H235-K235-I235</f>
        <v>0</v>
      </c>
      <c r="K235" s="72"/>
      <c r="L235" s="20">
        <v>100</v>
      </c>
      <c r="M235" s="65">
        <f t="shared" ref="M235:M247" si="43">+L235*K235</f>
        <v>0</v>
      </c>
      <c r="N235" s="17" t="s">
        <v>16</v>
      </c>
      <c r="O235" s="18"/>
      <c r="P235" s="23">
        <f t="shared" ref="P235:P247" si="44">SUM(M235-O235)</f>
        <v>0</v>
      </c>
      <c r="Q235" s="90"/>
      <c r="R235" s="43">
        <f t="shared" ref="R235:R247" si="45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+'25'!J236</f>
        <v>0</v>
      </c>
      <c r="F236" s="71"/>
      <c r="G236" s="46">
        <f t="shared" si="41"/>
        <v>0</v>
      </c>
      <c r="H236" s="78">
        <v>0</v>
      </c>
      <c r="I236" s="76">
        <v>0</v>
      </c>
      <c r="J236" s="46">
        <f t="shared" si="42"/>
        <v>0</v>
      </c>
      <c r="K236" s="72"/>
      <c r="L236" s="20">
        <v>120</v>
      </c>
      <c r="M236" s="65">
        <f t="shared" si="43"/>
        <v>0</v>
      </c>
      <c r="N236" s="17" t="s">
        <v>16</v>
      </c>
      <c r="O236" s="18"/>
      <c r="P236" s="23">
        <f t="shared" si="44"/>
        <v>0</v>
      </c>
      <c r="Q236" s="90"/>
      <c r="R236" s="43">
        <f t="shared" si="45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+'25'!J237</f>
        <v>0</v>
      </c>
      <c r="F237" s="71"/>
      <c r="G237" s="46">
        <f t="shared" si="41"/>
        <v>0</v>
      </c>
      <c r="H237" s="78">
        <v>0</v>
      </c>
      <c r="I237" s="76">
        <v>0</v>
      </c>
      <c r="J237" s="46">
        <f t="shared" si="42"/>
        <v>0</v>
      </c>
      <c r="K237" s="72"/>
      <c r="L237" s="20">
        <v>60</v>
      </c>
      <c r="M237" s="65">
        <f t="shared" si="43"/>
        <v>0</v>
      </c>
      <c r="N237" s="17" t="s">
        <v>16</v>
      </c>
      <c r="O237" s="18"/>
      <c r="P237" s="23">
        <f t="shared" si="44"/>
        <v>0</v>
      </c>
      <c r="Q237" s="90"/>
      <c r="R237" s="43">
        <f t="shared" si="45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+'25'!J238</f>
        <v>0</v>
      </c>
      <c r="F238" s="71"/>
      <c r="G238" s="46">
        <f t="shared" si="41"/>
        <v>0</v>
      </c>
      <c r="H238" s="78">
        <v>0</v>
      </c>
      <c r="I238" s="76">
        <v>0</v>
      </c>
      <c r="J238" s="46">
        <f t="shared" si="42"/>
        <v>0</v>
      </c>
      <c r="K238" s="72"/>
      <c r="L238" s="20">
        <v>150</v>
      </c>
      <c r="M238" s="65">
        <f t="shared" si="43"/>
        <v>0</v>
      </c>
      <c r="N238" s="17" t="s">
        <v>16</v>
      </c>
      <c r="O238" s="18"/>
      <c r="P238" s="23">
        <f t="shared" si="44"/>
        <v>0</v>
      </c>
      <c r="Q238" s="90"/>
      <c r="R238" s="43">
        <f t="shared" si="45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+'25'!J239</f>
        <v>0</v>
      </c>
      <c r="F239" s="71"/>
      <c r="G239" s="46">
        <f t="shared" si="41"/>
        <v>0</v>
      </c>
      <c r="H239" s="78">
        <v>0</v>
      </c>
      <c r="I239" s="76">
        <v>0</v>
      </c>
      <c r="J239" s="46">
        <f t="shared" si="42"/>
        <v>0</v>
      </c>
      <c r="K239" s="72"/>
      <c r="L239" s="20">
        <v>150</v>
      </c>
      <c r="M239" s="65">
        <f t="shared" si="43"/>
        <v>0</v>
      </c>
      <c r="N239" s="17" t="s">
        <v>16</v>
      </c>
      <c r="O239" s="18"/>
      <c r="P239" s="23">
        <f t="shared" si="44"/>
        <v>0</v>
      </c>
      <c r="Q239" s="90"/>
      <c r="R239" s="43">
        <f t="shared" si="45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+'25'!J240</f>
        <v>0</v>
      </c>
      <c r="F240" s="71"/>
      <c r="G240" s="46">
        <f t="shared" si="41"/>
        <v>0</v>
      </c>
      <c r="H240" s="78">
        <v>0</v>
      </c>
      <c r="I240" s="76">
        <v>0</v>
      </c>
      <c r="J240" s="46">
        <f t="shared" si="42"/>
        <v>0</v>
      </c>
      <c r="K240" s="72"/>
      <c r="L240" s="20">
        <v>200</v>
      </c>
      <c r="M240" s="65">
        <f t="shared" si="43"/>
        <v>0</v>
      </c>
      <c r="N240" s="17" t="s">
        <v>16</v>
      </c>
      <c r="O240" s="18"/>
      <c r="P240" s="23">
        <f t="shared" si="44"/>
        <v>0</v>
      </c>
      <c r="Q240" s="90"/>
      <c r="R240" s="43">
        <f t="shared" si="45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+'25'!J241</f>
        <v>0</v>
      </c>
      <c r="F241" s="71"/>
      <c r="G241" s="46">
        <f t="shared" si="41"/>
        <v>0</v>
      </c>
      <c r="H241" s="78">
        <v>0</v>
      </c>
      <c r="I241" s="76">
        <v>0</v>
      </c>
      <c r="J241" s="46">
        <f t="shared" si="42"/>
        <v>0</v>
      </c>
      <c r="K241" s="72"/>
      <c r="L241" s="20"/>
      <c r="M241" s="65">
        <f t="shared" si="43"/>
        <v>0</v>
      </c>
      <c r="N241" s="17" t="s">
        <v>16</v>
      </c>
      <c r="O241" s="18"/>
      <c r="P241" s="23">
        <f t="shared" si="44"/>
        <v>0</v>
      </c>
      <c r="Q241" s="90"/>
      <c r="R241" s="43">
        <f t="shared" si="45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+'25'!J242</f>
        <v>0</v>
      </c>
      <c r="F242" s="71"/>
      <c r="G242" s="46">
        <f t="shared" si="41"/>
        <v>0</v>
      </c>
      <c r="H242" s="78">
        <v>0</v>
      </c>
      <c r="I242" s="76">
        <v>0</v>
      </c>
      <c r="J242" s="46">
        <f t="shared" si="42"/>
        <v>0</v>
      </c>
      <c r="K242" s="72"/>
      <c r="L242" s="20">
        <v>35</v>
      </c>
      <c r="M242" s="65">
        <f t="shared" si="43"/>
        <v>0</v>
      </c>
      <c r="N242" s="17" t="s">
        <v>16</v>
      </c>
      <c r="O242" s="18"/>
      <c r="P242" s="23">
        <f t="shared" si="44"/>
        <v>0</v>
      </c>
      <c r="Q242" s="90"/>
      <c r="R242" s="43">
        <f t="shared" si="45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+'25'!J243</f>
        <v>41</v>
      </c>
      <c r="F243" s="71"/>
      <c r="G243" s="46">
        <f t="shared" ref="G243:G246" si="46">E243+F243</f>
        <v>41</v>
      </c>
      <c r="H243" s="78">
        <v>0</v>
      </c>
      <c r="I243" s="76">
        <v>0</v>
      </c>
      <c r="J243" s="46">
        <f t="shared" ref="J243:J246" si="47">+G243-H243-K243-I243</f>
        <v>41</v>
      </c>
      <c r="K243" s="72"/>
      <c r="L243" s="20">
        <v>35</v>
      </c>
      <c r="M243" s="65">
        <f t="shared" ref="M243:M246" si="48">+L243*K243</f>
        <v>0</v>
      </c>
      <c r="N243" s="17" t="s">
        <v>16</v>
      </c>
      <c r="O243" s="18"/>
      <c r="P243" s="23">
        <f t="shared" ref="P243:P246" si="49">SUM(M243-O243)</f>
        <v>0</v>
      </c>
      <c r="Q243" s="90"/>
      <c r="R243" s="43">
        <f t="shared" ref="R243:R246" si="50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+'25'!J244</f>
        <v>17</v>
      </c>
      <c r="F244" s="71"/>
      <c r="G244" s="46">
        <f t="shared" si="46"/>
        <v>17</v>
      </c>
      <c r="H244" s="78">
        <v>0</v>
      </c>
      <c r="I244" s="76">
        <v>0</v>
      </c>
      <c r="J244" s="46">
        <f t="shared" si="47"/>
        <v>17</v>
      </c>
      <c r="K244" s="72"/>
      <c r="L244" s="20">
        <v>45</v>
      </c>
      <c r="M244" s="65">
        <f t="shared" si="48"/>
        <v>0</v>
      </c>
      <c r="N244" s="17" t="s">
        <v>16</v>
      </c>
      <c r="O244" s="18"/>
      <c r="P244" s="23">
        <f t="shared" si="49"/>
        <v>0</v>
      </c>
      <c r="Q244" s="90"/>
      <c r="R244" s="43">
        <f t="shared" si="50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+'25'!J245</f>
        <v>10</v>
      </c>
      <c r="F245" s="71"/>
      <c r="G245" s="46">
        <f t="shared" si="46"/>
        <v>10</v>
      </c>
      <c r="H245" s="78">
        <v>0</v>
      </c>
      <c r="I245" s="76">
        <v>0</v>
      </c>
      <c r="J245" s="46">
        <f t="shared" si="47"/>
        <v>1</v>
      </c>
      <c r="K245" s="72">
        <v>9</v>
      </c>
      <c r="L245" s="20">
        <v>45</v>
      </c>
      <c r="M245" s="65">
        <f t="shared" si="48"/>
        <v>405</v>
      </c>
      <c r="N245" s="17" t="s">
        <v>16</v>
      </c>
      <c r="O245" s="18">
        <v>205</v>
      </c>
      <c r="P245" s="104">
        <f t="shared" si="49"/>
        <v>200</v>
      </c>
      <c r="Q245" s="90"/>
      <c r="R245" s="43">
        <f t="shared" si="50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+'25'!J246</f>
        <v>0</v>
      </c>
      <c r="F246" s="71"/>
      <c r="G246" s="46">
        <f t="shared" si="46"/>
        <v>0</v>
      </c>
      <c r="H246" s="78">
        <v>0</v>
      </c>
      <c r="I246" s="76">
        <v>0</v>
      </c>
      <c r="J246" s="46">
        <f t="shared" si="47"/>
        <v>0</v>
      </c>
      <c r="K246" s="72"/>
      <c r="L246" s="20"/>
      <c r="M246" s="65">
        <f t="shared" si="48"/>
        <v>0</v>
      </c>
      <c r="N246" s="17" t="s">
        <v>16</v>
      </c>
      <c r="O246" s="18"/>
      <c r="P246" s="23">
        <f t="shared" si="49"/>
        <v>0</v>
      </c>
      <c r="Q246" s="90"/>
      <c r="R246" s="43">
        <f t="shared" si="50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+'25'!J247</f>
        <v>0</v>
      </c>
      <c r="F247" s="71"/>
      <c r="G247" s="46">
        <f t="shared" si="41"/>
        <v>0</v>
      </c>
      <c r="H247" s="78">
        <v>0</v>
      </c>
      <c r="I247" s="76">
        <v>0</v>
      </c>
      <c r="J247" s="46">
        <f t="shared" si="42"/>
        <v>0</v>
      </c>
      <c r="K247" s="72"/>
      <c r="L247" s="20"/>
      <c r="M247" s="65">
        <f t="shared" si="43"/>
        <v>0</v>
      </c>
      <c r="N247" s="17" t="s">
        <v>16</v>
      </c>
      <c r="O247" s="18"/>
      <c r="P247" s="23">
        <f t="shared" si="44"/>
        <v>0</v>
      </c>
      <c r="Q247" s="90"/>
      <c r="R247" s="43">
        <f t="shared" si="45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+'25'!J248</f>
        <v>0</v>
      </c>
      <c r="F248" s="71"/>
      <c r="G248" s="46">
        <f t="shared" si="39"/>
        <v>0</v>
      </c>
      <c r="H248" s="78">
        <v>0</v>
      </c>
      <c r="I248" s="76">
        <v>0</v>
      </c>
      <c r="J248" s="46">
        <f t="shared" si="40"/>
        <v>0</v>
      </c>
      <c r="K248" s="72"/>
      <c r="L248" s="20"/>
      <c r="M248" s="65">
        <f t="shared" si="33"/>
        <v>0</v>
      </c>
      <c r="N248" s="17" t="s">
        <v>16</v>
      </c>
      <c r="O248" s="18"/>
      <c r="P248" s="23">
        <f t="shared" si="36"/>
        <v>0</v>
      </c>
      <c r="Q248" s="90"/>
      <c r="R248" s="43">
        <f t="shared" si="34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+'25'!J249</f>
        <v>0</v>
      </c>
      <c r="F249" s="71"/>
      <c r="G249" s="46">
        <f t="shared" si="39"/>
        <v>0</v>
      </c>
      <c r="H249" s="78">
        <v>0</v>
      </c>
      <c r="I249" s="76">
        <v>0</v>
      </c>
      <c r="J249" s="46">
        <f t="shared" si="40"/>
        <v>0</v>
      </c>
      <c r="K249" s="72"/>
      <c r="L249" s="20"/>
      <c r="M249" s="65">
        <f t="shared" si="33"/>
        <v>0</v>
      </c>
      <c r="N249" s="17" t="s">
        <v>16</v>
      </c>
      <c r="O249" s="18"/>
      <c r="P249" s="23">
        <f t="shared" si="36"/>
        <v>0</v>
      </c>
      <c r="Q249" s="90"/>
      <c r="R249" s="43">
        <f t="shared" si="34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+'25'!J250</f>
        <v>0</v>
      </c>
      <c r="F250" s="71"/>
      <c r="G250" s="46">
        <f t="shared" si="39"/>
        <v>0</v>
      </c>
      <c r="H250" s="78">
        <v>0</v>
      </c>
      <c r="I250" s="76">
        <v>0</v>
      </c>
      <c r="J250" s="46">
        <f t="shared" si="40"/>
        <v>0</v>
      </c>
      <c r="K250" s="72"/>
      <c r="L250" s="20"/>
      <c r="M250" s="65">
        <f t="shared" si="33"/>
        <v>0</v>
      </c>
      <c r="N250" s="17" t="s">
        <v>16</v>
      </c>
      <c r="O250" s="18"/>
      <c r="P250" s="23">
        <f t="shared" si="36"/>
        <v>0</v>
      </c>
      <c r="Q250" s="90"/>
      <c r="R250" s="43">
        <f t="shared" si="34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39"/>
        <v>0</v>
      </c>
      <c r="H251" s="78">
        <v>0</v>
      </c>
      <c r="I251" s="76">
        <v>0</v>
      </c>
      <c r="J251" s="46">
        <f t="shared" si="40"/>
        <v>0</v>
      </c>
      <c r="K251" s="72"/>
      <c r="L251" s="20"/>
      <c r="M251" s="65">
        <f t="shared" si="33"/>
        <v>0</v>
      </c>
      <c r="N251" s="17" t="s">
        <v>16</v>
      </c>
      <c r="O251" s="18"/>
      <c r="P251" s="23">
        <f t="shared" si="36"/>
        <v>0</v>
      </c>
      <c r="Q251" s="90"/>
      <c r="R251" s="43">
        <f t="shared" si="34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39"/>
        <v>0</v>
      </c>
      <c r="H252" s="78">
        <v>0</v>
      </c>
      <c r="I252" s="76">
        <v>0</v>
      </c>
      <c r="J252" s="46">
        <f t="shared" si="40"/>
        <v>0</v>
      </c>
      <c r="K252" s="72"/>
      <c r="L252" s="20"/>
      <c r="M252" s="65">
        <f t="shared" si="33"/>
        <v>0</v>
      </c>
      <c r="N252" s="17" t="s">
        <v>16</v>
      </c>
      <c r="O252" s="18"/>
      <c r="P252" s="23">
        <f t="shared" si="36"/>
        <v>0</v>
      </c>
      <c r="Q252" s="90"/>
      <c r="R252" s="43">
        <f t="shared" si="34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1">E253+F253</f>
        <v>0</v>
      </c>
      <c r="H253" s="78">
        <v>0</v>
      </c>
      <c r="I253" s="76">
        <v>0</v>
      </c>
      <c r="J253" s="46">
        <f t="shared" ref="J253" si="52">+G253-H253-K253-I253</f>
        <v>0</v>
      </c>
      <c r="K253" s="72"/>
      <c r="L253" s="20"/>
      <c r="M253" s="65">
        <f t="shared" ref="M253" si="53">+L253*K253</f>
        <v>0</v>
      </c>
      <c r="N253" s="17" t="s">
        <v>16</v>
      </c>
      <c r="O253" s="18"/>
      <c r="P253" s="23">
        <f t="shared" ref="P253" si="54">SUM(M253-O253)</f>
        <v>0</v>
      </c>
      <c r="Q253" s="90"/>
      <c r="R253" s="43">
        <f t="shared" ref="R253" si="55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39"/>
        <v>0</v>
      </c>
      <c r="H254" s="78">
        <v>0</v>
      </c>
      <c r="I254" s="76">
        <v>0</v>
      </c>
      <c r="J254" s="46">
        <f t="shared" si="40"/>
        <v>0</v>
      </c>
      <c r="K254" s="72"/>
      <c r="L254" s="20"/>
      <c r="M254" s="65">
        <f t="shared" si="33"/>
        <v>0</v>
      </c>
      <c r="N254" s="17" t="s">
        <v>16</v>
      </c>
      <c r="O254" s="18"/>
      <c r="P254" s="23">
        <f t="shared" si="36"/>
        <v>0</v>
      </c>
      <c r="Q254" s="90"/>
      <c r="R254" s="43">
        <f t="shared" si="34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39"/>
        <v>0</v>
      </c>
      <c r="H255" s="78">
        <v>0</v>
      </c>
      <c r="I255" s="76">
        <v>0</v>
      </c>
      <c r="J255" s="46">
        <f t="shared" si="40"/>
        <v>0</v>
      </c>
      <c r="K255" s="72"/>
      <c r="L255" s="20"/>
      <c r="M255" s="65">
        <f t="shared" si="33"/>
        <v>0</v>
      </c>
      <c r="N255" s="17" t="s">
        <v>16</v>
      </c>
      <c r="O255" s="18"/>
      <c r="P255" s="23">
        <f t="shared" si="36"/>
        <v>0</v>
      </c>
      <c r="Q255" s="90"/>
      <c r="R255" s="43">
        <f t="shared" si="34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39"/>
        <v>0</v>
      </c>
      <c r="H256" s="78">
        <v>0</v>
      </c>
      <c r="I256" s="76">
        <v>0</v>
      </c>
      <c r="J256" s="46">
        <f t="shared" si="40"/>
        <v>0</v>
      </c>
      <c r="K256" s="72"/>
      <c r="L256" s="20"/>
      <c r="M256" s="65">
        <f t="shared" si="33"/>
        <v>0</v>
      </c>
      <c r="N256" s="17" t="s">
        <v>16</v>
      </c>
      <c r="O256" s="18"/>
      <c r="P256" s="23">
        <f t="shared" si="36"/>
        <v>0</v>
      </c>
      <c r="Q256" s="90"/>
      <c r="R256" s="43">
        <f t="shared" si="34"/>
        <v>0</v>
      </c>
    </row>
    <row r="257" spans="1:2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6">E257+F257</f>
        <v>0</v>
      </c>
      <c r="H257" s="78">
        <v>0</v>
      </c>
      <c r="I257" s="76">
        <v>0</v>
      </c>
      <c r="J257" s="46">
        <f t="shared" ref="J257" si="57">+G257-H257-K257-I257</f>
        <v>0</v>
      </c>
      <c r="K257" s="72"/>
      <c r="L257" s="20"/>
      <c r="M257" s="65">
        <f t="shared" ref="M257" si="58">+L257*K257</f>
        <v>0</v>
      </c>
      <c r="N257" s="17" t="s">
        <v>16</v>
      </c>
      <c r="O257" s="18"/>
      <c r="P257" s="23">
        <f t="shared" ref="P257" si="59">SUM(M257-O257)</f>
        <v>0</v>
      </c>
      <c r="Q257" s="90"/>
      <c r="R257" s="43">
        <f t="shared" ref="R257" si="60">+K257*Q257</f>
        <v>0</v>
      </c>
    </row>
    <row r="258" spans="1:2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39"/>
        <v>0</v>
      </c>
      <c r="H258" s="78">
        <v>0</v>
      </c>
      <c r="I258" s="76">
        <v>0</v>
      </c>
      <c r="J258" s="46">
        <f t="shared" si="40"/>
        <v>0</v>
      </c>
      <c r="K258" s="72"/>
      <c r="L258" s="20"/>
      <c r="M258" s="65">
        <f t="shared" si="33"/>
        <v>0</v>
      </c>
      <c r="N258" s="17" t="s">
        <v>16</v>
      </c>
      <c r="O258" s="18"/>
      <c r="P258" s="23">
        <f t="shared" si="36"/>
        <v>0</v>
      </c>
      <c r="Q258" s="90"/>
      <c r="R258" s="43">
        <f t="shared" si="34"/>
        <v>0</v>
      </c>
    </row>
    <row r="259" spans="1:2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1">E259+F259</f>
        <v>0</v>
      </c>
      <c r="H259" s="78">
        <v>0</v>
      </c>
      <c r="I259" s="76">
        <v>0</v>
      </c>
      <c r="J259" s="46">
        <f t="shared" ref="J259" si="62">+G259-H259-K259-I259</f>
        <v>0</v>
      </c>
      <c r="K259" s="72"/>
      <c r="L259" s="20"/>
      <c r="M259" s="65">
        <f t="shared" ref="M259" si="63">+L259*K259</f>
        <v>0</v>
      </c>
      <c r="N259" s="17" t="s">
        <v>16</v>
      </c>
      <c r="O259" s="18"/>
      <c r="P259" s="23">
        <f t="shared" ref="P259" si="64">SUM(M259-O259)</f>
        <v>0</v>
      </c>
      <c r="Q259" s="90"/>
      <c r="R259" s="43">
        <f t="shared" ref="R259" si="65">+K259*Q259</f>
        <v>0</v>
      </c>
    </row>
    <row r="260" spans="1:2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4088.08</v>
      </c>
      <c r="S260" s="75"/>
    </row>
    <row r="261" spans="1:23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10395</v>
      </c>
    </row>
    <row r="263" spans="1:2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3640</v>
      </c>
      <c r="O264" s="2">
        <v>250</v>
      </c>
      <c r="P264" s="2">
        <v>1150</v>
      </c>
      <c r="Q264" s="2">
        <v>720</v>
      </c>
      <c r="R264" s="2">
        <v>300</v>
      </c>
      <c r="S264" s="2">
        <v>300</v>
      </c>
      <c r="T264" s="2">
        <v>250</v>
      </c>
      <c r="U264" s="2">
        <v>100</v>
      </c>
      <c r="V264" s="2">
        <v>400</v>
      </c>
      <c r="W264" s="2">
        <v>170</v>
      </c>
    </row>
    <row r="265" spans="1:2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1375</v>
      </c>
    </row>
    <row r="268" spans="1:2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5380</v>
      </c>
    </row>
    <row r="269" spans="1:2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5380</v>
      </c>
    </row>
    <row r="270" spans="1:2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82.90"/>
        <filter val="1,332.28"/>
        <filter val="100.00"/>
        <filter val="1150"/>
        <filter val="130.00"/>
        <filter val="200.00"/>
        <filter val="300.00"/>
        <filter val="320.00"/>
        <filter val="333.20"/>
        <filter val="340.00"/>
        <filter val="50.00"/>
        <filter val="550.00"/>
        <filter val="720.00"/>
        <filter val="780.00"/>
        <filter val="833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 filterMode="1">
    <tabColor rgb="FFFFCCFF"/>
  </sheetPr>
  <dimension ref="A1:AD346"/>
  <sheetViews>
    <sheetView zoomScale="70" zoomScaleNormal="70" workbookViewId="0">
      <pane xSplit="10" ySplit="4" topLeftCell="K29" activePane="bottomRight" state="frozen"/>
      <selection activeCell="L246" sqref="L246"/>
      <selection pane="topRight" activeCell="L246" sqref="L246"/>
      <selection pane="bottomLeft" activeCell="L246" sqref="L246"/>
      <selection pane="bottomRight" activeCell="O7" sqref="O7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+'26'!J5</f>
        <v>56</v>
      </c>
      <c r="F5" s="71"/>
      <c r="G5" s="46">
        <f t="shared" ref="G5:G26" si="0">E5+F5</f>
        <v>56</v>
      </c>
      <c r="H5" s="78">
        <v>0</v>
      </c>
      <c r="I5" s="76">
        <v>0</v>
      </c>
      <c r="J5" s="46">
        <f t="shared" ref="J5:J26" si="1">+G5-H5-K5-I5</f>
        <v>41</v>
      </c>
      <c r="K5" s="72">
        <v>15</v>
      </c>
      <c r="L5" s="15">
        <v>50</v>
      </c>
      <c r="M5" s="65">
        <f>+L5*K5</f>
        <v>750</v>
      </c>
      <c r="N5" s="17" t="s">
        <v>16</v>
      </c>
      <c r="O5" s="18"/>
      <c r="P5" s="104">
        <f>SUM(M5-O5)</f>
        <v>750</v>
      </c>
      <c r="Q5" s="90">
        <v>22.48</v>
      </c>
      <c r="R5" s="43">
        <f>+K5*Q5</f>
        <v>337.2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+'26'!J6</f>
        <v>141</v>
      </c>
      <c r="F6" s="71"/>
      <c r="G6" s="46">
        <f t="shared" si="0"/>
        <v>141</v>
      </c>
      <c r="H6" s="78">
        <v>0</v>
      </c>
      <c r="I6" s="76">
        <v>0</v>
      </c>
      <c r="J6" s="46">
        <f t="shared" si="1"/>
        <v>124</v>
      </c>
      <c r="K6" s="72">
        <v>17</v>
      </c>
      <c r="L6" s="15">
        <v>100</v>
      </c>
      <c r="M6" s="65">
        <f t="shared" ref="M6:M80" si="2">+L6*K6</f>
        <v>1700</v>
      </c>
      <c r="N6" s="17" t="s">
        <v>16</v>
      </c>
      <c r="O6" s="18">
        <v>297.41000000000003</v>
      </c>
      <c r="P6" s="104">
        <f t="shared" ref="P6:P80" si="3">SUM(M6-O6)</f>
        <v>1402.59</v>
      </c>
      <c r="Q6" s="90">
        <v>39.29</v>
      </c>
      <c r="R6" s="43">
        <f t="shared" ref="R6:R80" si="4">+K6*Q6</f>
        <v>667.93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+'26'!J7</f>
        <v>8</v>
      </c>
      <c r="F7" s="71"/>
      <c r="G7" s="46">
        <f t="shared" si="0"/>
        <v>8</v>
      </c>
      <c r="H7" s="78">
        <v>0</v>
      </c>
      <c r="I7" s="76">
        <v>0</v>
      </c>
      <c r="J7" s="46">
        <f t="shared" si="1"/>
        <v>7</v>
      </c>
      <c r="K7" s="72">
        <v>1</v>
      </c>
      <c r="L7" s="15">
        <v>50</v>
      </c>
      <c r="M7" s="65">
        <f t="shared" si="2"/>
        <v>50</v>
      </c>
      <c r="N7" s="17" t="s">
        <v>16</v>
      </c>
      <c r="O7" s="18"/>
      <c r="P7" s="104">
        <f t="shared" si="3"/>
        <v>50</v>
      </c>
      <c r="Q7" s="90">
        <v>26.11</v>
      </c>
      <c r="R7" s="43">
        <f t="shared" si="4"/>
        <v>26.11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+'26'!J8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+'26'!J9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+'26'!J10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v>33</v>
      </c>
      <c r="F11" s="71"/>
      <c r="G11" s="46">
        <f t="shared" si="0"/>
        <v>33</v>
      </c>
      <c r="H11" s="78">
        <v>0</v>
      </c>
      <c r="I11" s="76">
        <v>0</v>
      </c>
      <c r="J11" s="46">
        <f t="shared" si="1"/>
        <v>31</v>
      </c>
      <c r="K11" s="72">
        <v>2</v>
      </c>
      <c r="L11" s="15">
        <v>50</v>
      </c>
      <c r="M11" s="65">
        <f t="shared" si="2"/>
        <v>100</v>
      </c>
      <c r="N11" s="17" t="s">
        <v>16</v>
      </c>
      <c r="O11" s="18"/>
      <c r="P11" s="104">
        <f t="shared" si="3"/>
        <v>100</v>
      </c>
      <c r="Q11" s="90">
        <v>16.940000000000001</v>
      </c>
      <c r="R11" s="43">
        <f t="shared" si="4"/>
        <v>33.880000000000003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+'26'!J12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+'26'!J13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+'26'!J14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+'26'!J15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+'26'!J16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+'26'!J17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+'26'!J18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+'26'!J19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+'26'!J20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2"/>
        <v>0</v>
      </c>
      <c r="N20" s="17" t="s">
        <v>16</v>
      </c>
      <c r="O20" s="18"/>
      <c r="P20" s="23">
        <f t="shared" si="3"/>
        <v>0</v>
      </c>
      <c r="Q20" s="90">
        <v>22.25</v>
      </c>
      <c r="R20" s="43">
        <f t="shared" si="4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+'26'!J21</f>
        <v>1</v>
      </c>
      <c r="F21" s="71"/>
      <c r="G21" s="46">
        <f t="shared" si="0"/>
        <v>1</v>
      </c>
      <c r="H21" s="78">
        <v>0</v>
      </c>
      <c r="I21" s="76">
        <v>0</v>
      </c>
      <c r="J21" s="46">
        <f t="shared" si="1"/>
        <v>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+'26'!J22</f>
        <v>68</v>
      </c>
      <c r="F22" s="71"/>
      <c r="G22" s="46">
        <f t="shared" si="0"/>
        <v>68</v>
      </c>
      <c r="H22" s="78">
        <v>0</v>
      </c>
      <c r="I22" s="76">
        <v>0</v>
      </c>
      <c r="J22" s="46">
        <f t="shared" si="1"/>
        <v>55</v>
      </c>
      <c r="K22" s="72">
        <v>13</v>
      </c>
      <c r="L22" s="20">
        <v>100</v>
      </c>
      <c r="M22" s="65">
        <f t="shared" si="2"/>
        <v>1300</v>
      </c>
      <c r="N22" s="17" t="s">
        <v>16</v>
      </c>
      <c r="O22" s="18">
        <v>255.29</v>
      </c>
      <c r="P22" s="104">
        <f t="shared" si="3"/>
        <v>1044.71</v>
      </c>
      <c r="Q22" s="90">
        <v>26.6</v>
      </c>
      <c r="R22" s="43">
        <f t="shared" si="4"/>
        <v>345.8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+'26'!J23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+'26'!J24</f>
        <v>20</v>
      </c>
      <c r="F24" s="71"/>
      <c r="G24" s="46">
        <f t="shared" si="0"/>
        <v>20</v>
      </c>
      <c r="H24" s="78">
        <v>0</v>
      </c>
      <c r="I24" s="76">
        <v>0</v>
      </c>
      <c r="J24" s="46">
        <f t="shared" si="1"/>
        <v>19</v>
      </c>
      <c r="K24" s="72">
        <v>1</v>
      </c>
      <c r="L24" s="15">
        <v>100</v>
      </c>
      <c r="M24" s="65">
        <f t="shared" si="2"/>
        <v>100</v>
      </c>
      <c r="N24" s="17" t="s">
        <v>16</v>
      </c>
      <c r="O24" s="18">
        <v>17</v>
      </c>
      <c r="P24" s="23">
        <f t="shared" si="3"/>
        <v>83</v>
      </c>
      <c r="Q24" s="90">
        <v>40.51</v>
      </c>
      <c r="R24" s="43">
        <f t="shared" si="4"/>
        <v>40.51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+'26'!J25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+'26'!J26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+'26'!J27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+'26'!J28</f>
        <v>18</v>
      </c>
      <c r="F28" s="71"/>
      <c r="G28" s="46">
        <f t="shared" si="5"/>
        <v>18</v>
      </c>
      <c r="H28" s="78">
        <v>0</v>
      </c>
      <c r="I28" s="76">
        <v>0</v>
      </c>
      <c r="J28" s="46">
        <f t="shared" si="6"/>
        <v>13</v>
      </c>
      <c r="K28" s="72">
        <v>5</v>
      </c>
      <c r="L28" s="15">
        <v>100</v>
      </c>
      <c r="M28" s="65">
        <f t="shared" si="2"/>
        <v>500</v>
      </c>
      <c r="N28" s="17" t="s">
        <v>16</v>
      </c>
      <c r="O28" s="18">
        <v>66.8</v>
      </c>
      <c r="P28" s="104">
        <f t="shared" si="3"/>
        <v>433.2</v>
      </c>
      <c r="Q28" s="90">
        <v>31.97</v>
      </c>
      <c r="R28" s="43">
        <f t="shared" si="4"/>
        <v>159.85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+'26'!J29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+'26'!J30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+'26'!J31</f>
        <v>56</v>
      </c>
      <c r="F31" s="71"/>
      <c r="G31" s="46">
        <f t="shared" si="5"/>
        <v>56</v>
      </c>
      <c r="H31" s="78">
        <v>0</v>
      </c>
      <c r="I31" s="76">
        <v>0</v>
      </c>
      <c r="J31" s="46">
        <f t="shared" si="6"/>
        <v>49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>
        <v>83.5</v>
      </c>
      <c r="P31" s="104">
        <f t="shared" si="3"/>
        <v>616.5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+'26'!J32</f>
        <v>9</v>
      </c>
      <c r="F32" s="71"/>
      <c r="G32" s="46">
        <f t="shared" si="5"/>
        <v>9</v>
      </c>
      <c r="H32" s="78">
        <v>0</v>
      </c>
      <c r="I32" s="76">
        <v>0</v>
      </c>
      <c r="J32" s="46">
        <f t="shared" si="6"/>
        <v>5</v>
      </c>
      <c r="K32" s="72">
        <v>4</v>
      </c>
      <c r="L32" s="15">
        <v>130</v>
      </c>
      <c r="M32" s="65">
        <f t="shared" si="2"/>
        <v>520</v>
      </c>
      <c r="N32" s="17" t="s">
        <v>16</v>
      </c>
      <c r="O32" s="18">
        <v>260</v>
      </c>
      <c r="P32" s="104">
        <f t="shared" si="3"/>
        <v>260</v>
      </c>
      <c r="Q32" s="90">
        <v>46.37</v>
      </c>
      <c r="R32" s="43">
        <f t="shared" si="4"/>
        <v>185.48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+'26'!J33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5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>
        <v>195</v>
      </c>
      <c r="P33" s="104">
        <f t="shared" si="3"/>
        <v>195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+'26'!J34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+'26'!J35</f>
        <v>8</v>
      </c>
      <c r="F35" s="71"/>
      <c r="G35" s="46">
        <f t="shared" si="5"/>
        <v>8</v>
      </c>
      <c r="H35" s="78">
        <v>0</v>
      </c>
      <c r="I35" s="76">
        <v>0</v>
      </c>
      <c r="J35" s="46">
        <f t="shared" si="6"/>
        <v>6</v>
      </c>
      <c r="K35" s="72">
        <v>2</v>
      </c>
      <c r="L35" s="15">
        <v>130</v>
      </c>
      <c r="M35" s="65">
        <f t="shared" si="2"/>
        <v>260</v>
      </c>
      <c r="N35" s="17" t="s">
        <v>16</v>
      </c>
      <c r="O35" s="18">
        <v>65</v>
      </c>
      <c r="P35" s="23">
        <f t="shared" si="3"/>
        <v>195</v>
      </c>
      <c r="Q35" s="90">
        <v>40.799999999999997</v>
      </c>
      <c r="R35" s="43">
        <f t="shared" si="4"/>
        <v>81.599999999999994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+'26'!J36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+'26'!J37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+'26'!J38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+'26'!J39</f>
        <v>21</v>
      </c>
      <c r="F39" s="71"/>
      <c r="G39" s="46">
        <f t="shared" si="5"/>
        <v>21</v>
      </c>
      <c r="H39" s="78">
        <v>0</v>
      </c>
      <c r="I39" s="76">
        <v>0</v>
      </c>
      <c r="J39" s="46">
        <f t="shared" si="6"/>
        <v>20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+'26'!J40</f>
        <v>22</v>
      </c>
      <c r="F40" s="71"/>
      <c r="G40" s="46">
        <f t="shared" si="5"/>
        <v>22</v>
      </c>
      <c r="H40" s="78">
        <v>0</v>
      </c>
      <c r="I40" s="76">
        <v>0</v>
      </c>
      <c r="J40" s="46">
        <f t="shared" si="6"/>
        <v>21</v>
      </c>
      <c r="K40" s="72">
        <v>1</v>
      </c>
      <c r="L40" s="15">
        <v>50</v>
      </c>
      <c r="M40" s="65">
        <f t="shared" si="2"/>
        <v>50</v>
      </c>
      <c r="N40" s="17" t="s">
        <v>16</v>
      </c>
      <c r="O40" s="18"/>
      <c r="P40" s="104">
        <f t="shared" si="3"/>
        <v>50</v>
      </c>
      <c r="Q40" s="90">
        <v>27.12</v>
      </c>
      <c r="R40" s="43">
        <f t="shared" si="4"/>
        <v>27.12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+'26'!J41</f>
        <v>14</v>
      </c>
      <c r="F41" s="71"/>
      <c r="G41" s="46">
        <f t="shared" si="5"/>
        <v>14</v>
      </c>
      <c r="H41" s="78">
        <v>0</v>
      </c>
      <c r="I41" s="76">
        <v>0</v>
      </c>
      <c r="J41" s="46">
        <f t="shared" si="6"/>
        <v>13</v>
      </c>
      <c r="K41" s="72">
        <v>1</v>
      </c>
      <c r="L41" s="15">
        <v>50</v>
      </c>
      <c r="M41" s="65">
        <f t="shared" si="2"/>
        <v>50</v>
      </c>
      <c r="N41" s="17" t="s">
        <v>16</v>
      </c>
      <c r="O41" s="18"/>
      <c r="P41" s="104">
        <f t="shared" si="3"/>
        <v>50</v>
      </c>
      <c r="Q41" s="90">
        <v>15.42</v>
      </c>
      <c r="R41" s="43">
        <f t="shared" si="4"/>
        <v>15.42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+'26'!J42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+'26'!J43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+'26'!J44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+'26'!J45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+'26'!J46</f>
        <v>12</v>
      </c>
      <c r="F46" s="71"/>
      <c r="G46" s="46">
        <f t="shared" si="5"/>
        <v>12</v>
      </c>
      <c r="H46" s="78">
        <v>0</v>
      </c>
      <c r="I46" s="76">
        <v>0</v>
      </c>
      <c r="J46" s="46">
        <f t="shared" si="6"/>
        <v>12</v>
      </c>
      <c r="K46" s="72"/>
      <c r="L46" s="15">
        <v>50</v>
      </c>
      <c r="M46" s="65">
        <f t="shared" si="2"/>
        <v>0</v>
      </c>
      <c r="N46" s="17" t="s">
        <v>16</v>
      </c>
      <c r="O46" s="18"/>
      <c r="P46" s="23">
        <f t="shared" si="3"/>
        <v>0</v>
      </c>
      <c r="Q46" s="90">
        <v>19.05</v>
      </c>
      <c r="R46" s="43">
        <f t="shared" si="4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+'26'!J47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+'26'!J48</f>
        <v>9</v>
      </c>
      <c r="F48" s="71"/>
      <c r="G48" s="46">
        <f t="shared" si="5"/>
        <v>9</v>
      </c>
      <c r="H48" s="78">
        <v>0</v>
      </c>
      <c r="I48" s="76">
        <v>0</v>
      </c>
      <c r="J48" s="46">
        <f t="shared" si="6"/>
        <v>7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+'26'!J49</f>
        <v>10</v>
      </c>
      <c r="F49" s="71"/>
      <c r="G49" s="46">
        <f t="shared" si="5"/>
        <v>10</v>
      </c>
      <c r="H49" s="78">
        <v>0</v>
      </c>
      <c r="I49" s="76">
        <v>0</v>
      </c>
      <c r="J49" s="46">
        <f t="shared" si="6"/>
        <v>9</v>
      </c>
      <c r="K49" s="72">
        <v>1</v>
      </c>
      <c r="L49" s="20">
        <v>50</v>
      </c>
      <c r="M49" s="65">
        <f>+L49*K49</f>
        <v>50</v>
      </c>
      <c r="N49" s="17" t="s">
        <v>16</v>
      </c>
      <c r="O49" s="18"/>
      <c r="P49" s="104">
        <f>SUM(M49-O49)</f>
        <v>50</v>
      </c>
      <c r="Q49" s="90">
        <v>20.43</v>
      </c>
      <c r="R49" s="43">
        <f>+K49*Q49</f>
        <v>20.43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+'26'!J50</f>
        <v>8</v>
      </c>
      <c r="F50" s="71"/>
      <c r="G50" s="46">
        <f t="shared" si="5"/>
        <v>8</v>
      </c>
      <c r="H50" s="78">
        <v>0</v>
      </c>
      <c r="I50" s="76">
        <v>0</v>
      </c>
      <c r="J50" s="46">
        <f t="shared" si="6"/>
        <v>7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+'26'!J51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+'26'!J52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+'26'!J53</f>
        <v>15</v>
      </c>
      <c r="F53" s="71"/>
      <c r="G53" s="46">
        <f t="shared" si="5"/>
        <v>15</v>
      </c>
      <c r="H53" s="78">
        <v>0</v>
      </c>
      <c r="I53" s="76">
        <v>0</v>
      </c>
      <c r="J53" s="46">
        <f t="shared" si="6"/>
        <v>12</v>
      </c>
      <c r="K53" s="72">
        <v>3</v>
      </c>
      <c r="L53" s="20">
        <v>50</v>
      </c>
      <c r="M53" s="65">
        <f>+L53*K53</f>
        <v>150</v>
      </c>
      <c r="N53" s="17" t="s">
        <v>16</v>
      </c>
      <c r="O53" s="18"/>
      <c r="P53" s="104">
        <f>SUM(M53-O53)</f>
        <v>150</v>
      </c>
      <c r="Q53" s="90">
        <v>17.53</v>
      </c>
      <c r="R53" s="43">
        <f>+K53*Q53</f>
        <v>52.59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+'26'!J54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+'26'!J55</f>
        <v>19</v>
      </c>
      <c r="F55" s="71"/>
      <c r="G55" s="46">
        <f t="shared" si="5"/>
        <v>19</v>
      </c>
      <c r="H55" s="78">
        <v>0</v>
      </c>
      <c r="I55" s="76">
        <v>0</v>
      </c>
      <c r="J55" s="46">
        <f t="shared" si="6"/>
        <v>17</v>
      </c>
      <c r="K55" s="72">
        <v>2</v>
      </c>
      <c r="L55" s="15">
        <v>120</v>
      </c>
      <c r="M55" s="65">
        <f>+L55*K55</f>
        <v>240</v>
      </c>
      <c r="N55" s="17" t="s">
        <v>16</v>
      </c>
      <c r="O55" s="18">
        <v>70</v>
      </c>
      <c r="P55" s="104">
        <f>SUM(M55-O55)</f>
        <v>170</v>
      </c>
      <c r="Q55" s="90">
        <v>29.34</v>
      </c>
      <c r="R55" s="43">
        <f>+K55*Q55</f>
        <v>58.68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+'26'!J56</f>
        <v>5</v>
      </c>
      <c r="F56" s="71"/>
      <c r="G56" s="46">
        <f t="shared" si="5"/>
        <v>5</v>
      </c>
      <c r="H56" s="78">
        <v>0</v>
      </c>
      <c r="I56" s="76">
        <v>0</v>
      </c>
      <c r="J56" s="46">
        <f t="shared" si="6"/>
        <v>3</v>
      </c>
      <c r="K56" s="72">
        <v>2</v>
      </c>
      <c r="L56" s="15">
        <v>120</v>
      </c>
      <c r="M56" s="65">
        <f>+L56*K56</f>
        <v>240</v>
      </c>
      <c r="N56" s="17" t="s">
        <v>16</v>
      </c>
      <c r="O56" s="18"/>
      <c r="P56" s="104">
        <f>SUM(M56-O56)</f>
        <v>240</v>
      </c>
      <c r="Q56" s="90">
        <v>33.409999999999997</v>
      </c>
      <c r="R56" s="43">
        <f>+K56*Q56</f>
        <v>66.819999999999993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+'26'!J57</f>
        <v>19</v>
      </c>
      <c r="F57" s="71"/>
      <c r="G57" s="46">
        <f t="shared" si="5"/>
        <v>19</v>
      </c>
      <c r="H57" s="78">
        <v>0</v>
      </c>
      <c r="I57" s="76">
        <v>0</v>
      </c>
      <c r="J57" s="46">
        <f t="shared" si="6"/>
        <v>17</v>
      </c>
      <c r="K57" s="72">
        <v>2</v>
      </c>
      <c r="L57" s="15">
        <v>120</v>
      </c>
      <c r="M57" s="65">
        <f t="shared" si="2"/>
        <v>240</v>
      </c>
      <c r="N57" s="17" t="s">
        <v>16</v>
      </c>
      <c r="O57" s="18">
        <v>70</v>
      </c>
      <c r="P57" s="104">
        <f t="shared" si="3"/>
        <v>170</v>
      </c>
      <c r="Q57" s="90">
        <v>31.46</v>
      </c>
      <c r="R57" s="43">
        <f t="shared" si="4"/>
        <v>62.92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+'26'!J58</f>
        <v>6</v>
      </c>
      <c r="F58" s="71"/>
      <c r="G58" s="46">
        <f t="shared" si="5"/>
        <v>6</v>
      </c>
      <c r="H58" s="78">
        <v>0</v>
      </c>
      <c r="I58" s="76">
        <v>0</v>
      </c>
      <c r="J58" s="46">
        <f t="shared" si="6"/>
        <v>6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+'26'!J59</f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8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/>
      <c r="P59" s="104">
        <f t="shared" si="3"/>
        <v>240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+'26'!J60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+'26'!J61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+'26'!J62</f>
        <v>24</v>
      </c>
      <c r="F62" s="71"/>
      <c r="G62" s="46">
        <f t="shared" si="5"/>
        <v>24</v>
      </c>
      <c r="H62" s="78">
        <v>0</v>
      </c>
      <c r="I62" s="76">
        <v>0</v>
      </c>
      <c r="J62" s="46">
        <f t="shared" si="6"/>
        <v>20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140</v>
      </c>
      <c r="P62" s="104">
        <f t="shared" si="3"/>
        <v>340</v>
      </c>
      <c r="Q62" s="90">
        <v>29.82</v>
      </c>
      <c r="R62" s="43">
        <f t="shared" si="4"/>
        <v>119.28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+'26'!J63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+'26'!J64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+'26'!J65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+'26'!J66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+'26'!J67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+'26'!J68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+'26'!J69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+'26'!J70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+'26'!J71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+'26'!J72</f>
        <v>3</v>
      </c>
      <c r="F72" s="71"/>
      <c r="G72" s="46">
        <f t="shared" si="5"/>
        <v>3</v>
      </c>
      <c r="H72" s="78">
        <v>0</v>
      </c>
      <c r="I72" s="76">
        <v>0</v>
      </c>
      <c r="J72" s="46">
        <f t="shared" si="6"/>
        <v>3</v>
      </c>
      <c r="K72" s="72"/>
      <c r="L72" s="21">
        <v>50</v>
      </c>
      <c r="M72" s="65">
        <f t="shared" si="2"/>
        <v>0</v>
      </c>
      <c r="N72" s="17" t="s">
        <v>16</v>
      </c>
      <c r="O72" s="18"/>
      <c r="P72" s="23">
        <f t="shared" si="3"/>
        <v>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+'26'!J73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+'26'!J74</f>
        <v>4</v>
      </c>
      <c r="F74" s="71"/>
      <c r="G74" s="46">
        <f t="shared" si="5"/>
        <v>4</v>
      </c>
      <c r="H74" s="78">
        <v>0</v>
      </c>
      <c r="I74" s="76">
        <v>0</v>
      </c>
      <c r="J74" s="46">
        <f t="shared" si="6"/>
        <v>4</v>
      </c>
      <c r="K74" s="72"/>
      <c r="L74" s="21">
        <v>50</v>
      </c>
      <c r="M74" s="65">
        <f t="shared" si="2"/>
        <v>0</v>
      </c>
      <c r="N74" s="17" t="s">
        <v>16</v>
      </c>
      <c r="O74" s="18"/>
      <c r="P74" s="23">
        <f t="shared" si="3"/>
        <v>0</v>
      </c>
      <c r="Q74" s="90">
        <v>17.09</v>
      </c>
      <c r="R74" s="43">
        <f t="shared" si="4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+'26'!J75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+'26'!J76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+'26'!J77</f>
        <v>17</v>
      </c>
      <c r="F77" s="71"/>
      <c r="G77" s="46">
        <f t="shared" si="5"/>
        <v>17</v>
      </c>
      <c r="H77" s="78">
        <v>0</v>
      </c>
      <c r="I77" s="76">
        <v>0</v>
      </c>
      <c r="J77" s="46">
        <f t="shared" si="6"/>
        <v>14</v>
      </c>
      <c r="K77" s="72">
        <v>3</v>
      </c>
      <c r="L77" s="21">
        <v>50</v>
      </c>
      <c r="M77" s="65">
        <f t="shared" si="2"/>
        <v>150</v>
      </c>
      <c r="N77" s="17" t="s">
        <v>16</v>
      </c>
      <c r="O77" s="18"/>
      <c r="P77" s="104">
        <f t="shared" si="3"/>
        <v>150</v>
      </c>
      <c r="Q77" s="90">
        <v>25.15</v>
      </c>
      <c r="R77" s="43">
        <f t="shared" si="4"/>
        <v>75.449999999999989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+'26'!J78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+'26'!J79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11</v>
      </c>
      <c r="K79" s="72"/>
      <c r="L79" s="21">
        <v>35</v>
      </c>
      <c r="M79" s="65">
        <f t="shared" si="2"/>
        <v>0</v>
      </c>
      <c r="N79" s="17" t="s">
        <v>16</v>
      </c>
      <c r="O79" s="18"/>
      <c r="P79" s="23">
        <f t="shared" si="3"/>
        <v>0</v>
      </c>
      <c r="Q79" s="90">
        <v>30.84</v>
      </c>
      <c r="R79" s="43">
        <f t="shared" si="4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+'26'!J80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+'26'!J81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+'26'!J82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+'26'!J83</f>
        <v>6</v>
      </c>
      <c r="F83" s="71"/>
      <c r="G83" s="46">
        <f t="shared" si="5"/>
        <v>6</v>
      </c>
      <c r="H83" s="78">
        <v>0</v>
      </c>
      <c r="I83" s="76">
        <v>0</v>
      </c>
      <c r="J83" s="46">
        <f t="shared" si="6"/>
        <v>6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+'26'!J84</f>
        <v>8</v>
      </c>
      <c r="F84" s="71"/>
      <c r="G84" s="46">
        <f t="shared" si="5"/>
        <v>8</v>
      </c>
      <c r="H84" s="78">
        <v>0</v>
      </c>
      <c r="I84" s="76">
        <v>0</v>
      </c>
      <c r="J84" s="46">
        <f t="shared" si="6"/>
        <v>8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+'26'!J85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+'26'!J86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+'26'!J87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+'26'!J88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+'26'!J89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+'26'!J90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+'26'!J91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+'26'!J92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+'26'!J93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+'26'!J94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>
        <f t="shared" si="7"/>
        <v>0</v>
      </c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+'26'!J95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+'26'!J96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+'26'!J97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+'26'!J98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+'26'!J99</f>
        <v>11</v>
      </c>
      <c r="F99" s="71"/>
      <c r="G99" s="46">
        <f t="shared" si="23"/>
        <v>11</v>
      </c>
      <c r="H99" s="78">
        <v>0</v>
      </c>
      <c r="I99" s="76">
        <v>0</v>
      </c>
      <c r="J99" s="46">
        <f t="shared" si="24"/>
        <v>1</v>
      </c>
      <c r="K99" s="72">
        <v>10</v>
      </c>
      <c r="L99" s="20">
        <v>35</v>
      </c>
      <c r="M99" s="65">
        <f t="shared" ref="M99:M105" si="25">+L99*K99</f>
        <v>350</v>
      </c>
      <c r="N99" s="17" t="s">
        <v>16</v>
      </c>
      <c r="O99" s="18">
        <v>125</v>
      </c>
      <c r="P99" s="104">
        <f t="shared" ref="P99:P105" si="26">SUM(M99-O99)</f>
        <v>225</v>
      </c>
      <c r="Q99" s="121">
        <v>20.350000000000001</v>
      </c>
      <c r="R99" s="43">
        <f t="shared" ref="R99:R105" si="27">+K99*Q99</f>
        <v>203.5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+'26'!J100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+'26'!J101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+'26'!J102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+'26'!J103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+'26'!J104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+'26'!J105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+'26'!J106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+'26'!J107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+'26'!J108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+'26'!J109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+'26'!J110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+'26'!J111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+'26'!J112</f>
        <v>22</v>
      </c>
      <c r="F112" s="71"/>
      <c r="G112" s="46">
        <f t="shared" si="23"/>
        <v>22</v>
      </c>
      <c r="H112" s="78">
        <v>0</v>
      </c>
      <c r="I112" s="76">
        <v>0</v>
      </c>
      <c r="J112" s="46">
        <f t="shared" si="24"/>
        <v>20</v>
      </c>
      <c r="K112" s="72">
        <v>2</v>
      </c>
      <c r="L112" s="20">
        <v>100</v>
      </c>
      <c r="M112" s="65">
        <f>+L112*K112</f>
        <v>200</v>
      </c>
      <c r="N112" s="17" t="s">
        <v>16</v>
      </c>
      <c r="O112" s="18"/>
      <c r="P112" s="104">
        <f>SUM(M112-O112)</f>
        <v>200</v>
      </c>
      <c r="Q112" s="90">
        <v>30.3</v>
      </c>
      <c r="R112" s="43">
        <f>+K112*Q112</f>
        <v>60.6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+'26'!J113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+'26'!J114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+'26'!J115</f>
        <v>18</v>
      </c>
      <c r="F115" s="71"/>
      <c r="G115" s="46">
        <f t="shared" si="23"/>
        <v>18</v>
      </c>
      <c r="H115" s="78">
        <v>0</v>
      </c>
      <c r="I115" s="76">
        <v>0</v>
      </c>
      <c r="J115" s="46">
        <f t="shared" si="24"/>
        <v>18</v>
      </c>
      <c r="K115" s="72"/>
      <c r="L115" s="22">
        <v>60</v>
      </c>
      <c r="M115" s="65">
        <f t="shared" si="7"/>
        <v>0</v>
      </c>
      <c r="N115" s="17" t="s">
        <v>16</v>
      </c>
      <c r="O115" s="18"/>
      <c r="P115" s="23">
        <f t="shared" si="8"/>
        <v>0</v>
      </c>
      <c r="Q115" s="90">
        <v>23.61</v>
      </c>
      <c r="R115" s="43">
        <f t="shared" si="9"/>
        <v>0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+'26'!J116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+'26'!J117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+'26'!J118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+'26'!J119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+'26'!J120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+'26'!J121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+'26'!J122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+'26'!J123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+'26'!J124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+'26'!J125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+'26'!J126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+'26'!J127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+'26'!J128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+'26'!J129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+'26'!J130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+'26'!J131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+'26'!J132</f>
        <v>2</v>
      </c>
      <c r="F132" s="71"/>
      <c r="G132" s="46">
        <f t="shared" si="23"/>
        <v>2</v>
      </c>
      <c r="H132" s="78">
        <v>0</v>
      </c>
      <c r="I132" s="76">
        <v>0</v>
      </c>
      <c r="J132" s="46">
        <f t="shared" si="24"/>
        <v>2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+'26'!J133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17</v>
      </c>
      <c r="K133" s="72">
        <v>1</v>
      </c>
      <c r="L133" s="20">
        <v>50</v>
      </c>
      <c r="M133" s="65">
        <f t="shared" si="7"/>
        <v>50</v>
      </c>
      <c r="N133" s="17" t="s">
        <v>16</v>
      </c>
      <c r="O133" s="18"/>
      <c r="P133" s="104">
        <f t="shared" si="8"/>
        <v>50</v>
      </c>
      <c r="Q133" s="90">
        <v>24.21</v>
      </c>
      <c r="R133" s="43">
        <f t="shared" si="9"/>
        <v>24.21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+'26'!J134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+'26'!J135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+'26'!J136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+'26'!J137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+'26'!J138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+'26'!J139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+'26'!J140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+'26'!J141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+'26'!J142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+'26'!J143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+'26'!J144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+'26'!J145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+'26'!J146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+'26'!J147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+'26'!J148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+'26'!J149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+'26'!J150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+'26'!J151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+'26'!J152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+'26'!J153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+'26'!J154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+'26'!J155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+'26'!J156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+'26'!J157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+'26'!J158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+'26'!J159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+'26'!J160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+'26'!J161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+'26'!J162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+'26'!J163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+'26'!J164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+'26'!J165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+'26'!J166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+'26'!J167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+'26'!J168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+'26'!J169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+'26'!J170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+'26'!J171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+'26'!J172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+'26'!J173</f>
        <v>11</v>
      </c>
      <c r="F173" s="71"/>
      <c r="G173" s="46">
        <f>E173+F173</f>
        <v>11</v>
      </c>
      <c r="H173" s="78">
        <v>0</v>
      </c>
      <c r="I173" s="76">
        <v>0</v>
      </c>
      <c r="J173" s="46">
        <f>+G173-H173-K173-I173</f>
        <v>5</v>
      </c>
      <c r="K173" s="72">
        <v>6</v>
      </c>
      <c r="L173" s="20">
        <v>35</v>
      </c>
      <c r="M173" s="65">
        <f>+L173*K173</f>
        <v>210</v>
      </c>
      <c r="N173" s="17" t="s">
        <v>16</v>
      </c>
      <c r="O173" s="18">
        <v>105</v>
      </c>
      <c r="P173" s="104">
        <f>SUM(M173-O173)</f>
        <v>105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+'26'!J174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+'26'!J175</f>
        <v>24</v>
      </c>
      <c r="F175" s="71"/>
      <c r="G175" s="46">
        <f t="shared" si="30"/>
        <v>24</v>
      </c>
      <c r="H175" s="78">
        <v>0</v>
      </c>
      <c r="I175" s="76">
        <v>0</v>
      </c>
      <c r="J175" s="46">
        <f t="shared" si="31"/>
        <v>17</v>
      </c>
      <c r="K175" s="72">
        <v>7</v>
      </c>
      <c r="L175" s="15">
        <v>50</v>
      </c>
      <c r="M175" s="65">
        <f>+L175*K175</f>
        <v>350</v>
      </c>
      <c r="N175" s="17" t="s">
        <v>16</v>
      </c>
      <c r="O175" s="18"/>
      <c r="P175" s="104">
        <f>SUM(M175-O175)</f>
        <v>350</v>
      </c>
      <c r="Q175" s="90">
        <v>29.96</v>
      </c>
      <c r="R175" s="43">
        <f>+K175*Q175</f>
        <v>209.72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+'26'!J176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+'26'!J177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+'26'!J178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+'26'!J179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+'26'!J180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+'26'!J181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+'26'!J182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+'26'!J183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+'26'!J184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+'26'!J185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27</v>
      </c>
      <c r="K185" s="72"/>
      <c r="L185" s="20">
        <v>80</v>
      </c>
      <c r="M185" s="65">
        <f t="shared" si="34"/>
        <v>0</v>
      </c>
      <c r="N185" s="17" t="s">
        <v>16</v>
      </c>
      <c r="O185" s="18"/>
      <c r="P185" s="23">
        <f t="shared" si="35"/>
        <v>0</v>
      </c>
      <c r="Q185" s="90">
        <v>63</v>
      </c>
      <c r="R185" s="43">
        <f t="shared" si="36"/>
        <v>0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+'26'!J186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+'26'!J187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+'26'!J188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+'26'!J189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+'26'!J190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+'26'!J191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+'26'!J192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+'26'!J193</f>
        <v>15</v>
      </c>
      <c r="F193" s="71"/>
      <c r="G193" s="46">
        <f t="shared" si="30"/>
        <v>15</v>
      </c>
      <c r="H193" s="78">
        <v>0</v>
      </c>
      <c r="I193" s="76">
        <v>0</v>
      </c>
      <c r="J193" s="46">
        <f t="shared" si="31"/>
        <v>9</v>
      </c>
      <c r="K193" s="72">
        <v>6</v>
      </c>
      <c r="L193" s="20">
        <v>60</v>
      </c>
      <c r="M193" s="65">
        <f t="shared" si="34"/>
        <v>360</v>
      </c>
      <c r="N193" s="17" t="s">
        <v>16</v>
      </c>
      <c r="O193" s="18"/>
      <c r="P193" s="104">
        <f t="shared" si="35"/>
        <v>360</v>
      </c>
      <c r="Q193" s="90">
        <v>38</v>
      </c>
      <c r="R193" s="43">
        <f t="shared" si="36"/>
        <v>228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+'26'!J194</f>
        <v>19</v>
      </c>
      <c r="F194" s="71"/>
      <c r="G194" s="46">
        <f t="shared" si="30"/>
        <v>19</v>
      </c>
      <c r="H194" s="78">
        <v>0</v>
      </c>
      <c r="I194" s="76">
        <v>0</v>
      </c>
      <c r="J194" s="46">
        <f t="shared" si="31"/>
        <v>15</v>
      </c>
      <c r="K194" s="72">
        <v>4</v>
      </c>
      <c r="L194" s="20">
        <v>120</v>
      </c>
      <c r="M194" s="65">
        <f t="shared" si="34"/>
        <v>480</v>
      </c>
      <c r="N194" s="17" t="s">
        <v>16</v>
      </c>
      <c r="O194" s="18"/>
      <c r="P194" s="104">
        <f t="shared" si="35"/>
        <v>480</v>
      </c>
      <c r="Q194" s="90">
        <v>73</v>
      </c>
      <c r="R194" s="43">
        <f t="shared" si="36"/>
        <v>292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+'26'!J195</f>
        <v>2</v>
      </c>
      <c r="F195" s="71"/>
      <c r="G195" s="46">
        <f t="shared" si="30"/>
        <v>2</v>
      </c>
      <c r="H195" s="78">
        <v>0</v>
      </c>
      <c r="I195" s="76">
        <v>0</v>
      </c>
      <c r="J195" s="46">
        <f t="shared" si="31"/>
        <v>2</v>
      </c>
      <c r="K195" s="72"/>
      <c r="L195" s="20">
        <v>60</v>
      </c>
      <c r="M195" s="65">
        <f t="shared" si="34"/>
        <v>0</v>
      </c>
      <c r="N195" s="17" t="s">
        <v>16</v>
      </c>
      <c r="O195" s="18"/>
      <c r="P195" s="23">
        <f t="shared" si="35"/>
        <v>0</v>
      </c>
      <c r="Q195" s="90">
        <v>38</v>
      </c>
      <c r="R195" s="43">
        <f t="shared" si="36"/>
        <v>0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+'26'!J196</f>
        <v>9</v>
      </c>
      <c r="F196" s="71"/>
      <c r="G196" s="46">
        <f t="shared" si="30"/>
        <v>9</v>
      </c>
      <c r="H196" s="78">
        <v>0</v>
      </c>
      <c r="I196" s="76">
        <v>0</v>
      </c>
      <c r="J196" s="46">
        <f t="shared" si="31"/>
        <v>9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+'26'!J197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+'26'!J198</f>
        <v>12</v>
      </c>
      <c r="F198" s="71"/>
      <c r="G198" s="46">
        <f t="shared" si="30"/>
        <v>12</v>
      </c>
      <c r="H198" s="78">
        <v>0</v>
      </c>
      <c r="I198" s="76">
        <v>0</v>
      </c>
      <c r="J198" s="46">
        <f t="shared" si="31"/>
        <v>9</v>
      </c>
      <c r="K198" s="72">
        <v>3</v>
      </c>
      <c r="L198" s="20">
        <v>150</v>
      </c>
      <c r="M198" s="65">
        <f t="shared" si="34"/>
        <v>450</v>
      </c>
      <c r="N198" s="17" t="s">
        <v>16</v>
      </c>
      <c r="O198" s="18"/>
      <c r="P198" s="104">
        <f t="shared" si="35"/>
        <v>450</v>
      </c>
      <c r="Q198" s="90">
        <v>64.38</v>
      </c>
      <c r="R198" s="43">
        <f t="shared" si="36"/>
        <v>193.14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+'26'!J199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+'26'!J200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+'26'!J201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+'26'!J202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+'26'!J203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+'26'!J204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+'26'!J205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+'26'!J206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+'26'!J207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+'26'!J208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+'26'!J209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+'26'!J210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+'26'!J211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+'26'!J212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+'26'!J213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+'26'!J214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+'26'!J215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+'26'!J216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+'26'!J217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+'26'!J218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+'26'!J219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+'26'!J220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+'26'!J221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+'26'!J222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+'26'!J223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+'26'!J224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+'26'!J225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+'26'!J226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+'26'!J227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+'26'!J228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+'26'!J229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+'26'!J230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+'26'!J231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+'26'!J232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+'26'!J233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+'26'!J234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+'26'!J235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+'26'!J236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+'26'!J237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+'26'!J238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+'26'!J239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+'26'!J240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+'26'!J241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+'26'!J242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+'26'!J243</f>
        <v>41</v>
      </c>
      <c r="F243" s="71"/>
      <c r="G243" s="46">
        <f t="shared" ref="G243:G246" si="47">E243+F243</f>
        <v>41</v>
      </c>
      <c r="H243" s="78">
        <v>0</v>
      </c>
      <c r="I243" s="76">
        <v>0</v>
      </c>
      <c r="J243" s="46">
        <f t="shared" ref="J243:J246" si="48">+G243-H243-K243-I243</f>
        <v>40</v>
      </c>
      <c r="K243" s="72">
        <v>1</v>
      </c>
      <c r="L243" s="20">
        <v>35</v>
      </c>
      <c r="M243" s="65">
        <f t="shared" ref="M243:M246" si="49">+L243*K243</f>
        <v>35</v>
      </c>
      <c r="N243" s="17" t="s">
        <v>16</v>
      </c>
      <c r="O243" s="18"/>
      <c r="P243" s="23">
        <f t="shared" ref="P243:P246" si="50">SUM(M243-O243)</f>
        <v>35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+'26'!J244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+'26'!J245</f>
        <v>1</v>
      </c>
      <c r="F245" s="71"/>
      <c r="G245" s="46">
        <f t="shared" si="47"/>
        <v>1</v>
      </c>
      <c r="H245" s="78">
        <v>0</v>
      </c>
      <c r="I245" s="76">
        <v>0</v>
      </c>
      <c r="J245" s="46">
        <f t="shared" si="48"/>
        <v>0</v>
      </c>
      <c r="K245" s="72">
        <v>1</v>
      </c>
      <c r="L245" s="20">
        <v>45</v>
      </c>
      <c r="M245" s="65">
        <f t="shared" si="49"/>
        <v>45</v>
      </c>
      <c r="N245" s="17" t="s">
        <v>16</v>
      </c>
      <c r="O245" s="18">
        <v>45</v>
      </c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+'26'!J246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+'26'!J247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+'26'!J248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0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30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0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30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4127.49</v>
      </c>
      <c r="S260" s="75"/>
    </row>
    <row r="261" spans="1:30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30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10990</v>
      </c>
    </row>
    <row r="263" spans="1:30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0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3890</v>
      </c>
      <c r="O264" s="2">
        <v>150</v>
      </c>
      <c r="P264" s="2">
        <v>100</v>
      </c>
      <c r="Q264" s="2">
        <v>130</v>
      </c>
      <c r="R264" s="2">
        <v>50</v>
      </c>
      <c r="S264" s="2">
        <v>50</v>
      </c>
      <c r="T264" s="2">
        <v>250</v>
      </c>
      <c r="U264" s="2">
        <v>225</v>
      </c>
      <c r="V264" s="2">
        <v>840</v>
      </c>
      <c r="W264" s="2">
        <v>100</v>
      </c>
      <c r="X264" s="2">
        <v>50</v>
      </c>
      <c r="Y264" s="2">
        <v>300</v>
      </c>
      <c r="Z264" s="2">
        <v>300</v>
      </c>
      <c r="AA264" s="2">
        <v>250</v>
      </c>
      <c r="AB264" s="2">
        <v>350</v>
      </c>
      <c r="AC264" s="2">
        <v>660</v>
      </c>
      <c r="AD264" s="2">
        <v>85</v>
      </c>
    </row>
    <row r="265" spans="1:30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0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0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1795</v>
      </c>
    </row>
    <row r="268" spans="1:30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5305</v>
      </c>
    </row>
    <row r="269" spans="1:30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5305</v>
      </c>
    </row>
    <row r="270" spans="1:30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0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0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00"/>
        <filter val="100.00"/>
        <filter val="105.00"/>
        <filter val="150.00"/>
        <filter val="170.00"/>
        <filter val="195.00"/>
        <filter val="200.00"/>
        <filter val="225.00"/>
        <filter val="240.00"/>
        <filter val="260.00"/>
        <filter val="340.00"/>
        <filter val="35.00"/>
        <filter val="350.00"/>
        <filter val="360.00"/>
        <filter val="433.20"/>
        <filter val="450.00"/>
        <filter val="480.00"/>
        <filter val="50.00"/>
        <filter val="616.50"/>
        <filter val="7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 filterMode="1">
    <tabColor rgb="FFFFCCFF"/>
  </sheetPr>
  <dimension ref="A1:AF346"/>
  <sheetViews>
    <sheetView zoomScale="70" zoomScaleNormal="70" workbookViewId="0">
      <pane xSplit="10" ySplit="4" topLeftCell="M249" activePane="bottomRight" state="frozen"/>
      <selection activeCell="L246" sqref="L246"/>
      <selection pane="topRight" activeCell="L246" sqref="L246"/>
      <selection pane="bottomLeft" activeCell="L246" sqref="L246"/>
      <selection pane="bottomRight" activeCell="N96" sqref="N96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+'27'!J5</f>
        <v>41</v>
      </c>
      <c r="F5" s="71">
        <v>30</v>
      </c>
      <c r="G5" s="46">
        <f t="shared" ref="G5:G26" si="0">E5+F5</f>
        <v>71</v>
      </c>
      <c r="H5" s="78">
        <v>0</v>
      </c>
      <c r="I5" s="76">
        <v>0</v>
      </c>
      <c r="J5" s="46">
        <f t="shared" ref="J5:J26" si="1">+G5-H5-K5-I5</f>
        <v>57</v>
      </c>
      <c r="K5" s="72">
        <v>14</v>
      </c>
      <c r="L5" s="15">
        <v>50</v>
      </c>
      <c r="M5" s="65">
        <f>+L5*K5</f>
        <v>700</v>
      </c>
      <c r="N5" s="17" t="s">
        <v>16</v>
      </c>
      <c r="O5" s="18"/>
      <c r="P5" s="104">
        <f>SUM(M5-O5)</f>
        <v>700</v>
      </c>
      <c r="Q5" s="90">
        <v>22.48</v>
      </c>
      <c r="R5" s="43">
        <f>+K5*Q5</f>
        <v>314.72000000000003</v>
      </c>
    </row>
    <row r="6" spans="1:18" ht="25.5" hidden="1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+'27'!J6</f>
        <v>124</v>
      </c>
      <c r="F6" s="71">
        <v>40</v>
      </c>
      <c r="G6" s="46">
        <f t="shared" si="0"/>
        <v>164</v>
      </c>
      <c r="H6" s="78">
        <v>0</v>
      </c>
      <c r="I6" s="76">
        <v>0</v>
      </c>
      <c r="J6" s="46">
        <f t="shared" si="1"/>
        <v>128</v>
      </c>
      <c r="K6" s="72">
        <v>36</v>
      </c>
      <c r="L6" s="15">
        <v>100</v>
      </c>
      <c r="M6" s="65">
        <f t="shared" ref="M6:M80" si="2">+L6*K6</f>
        <v>3600</v>
      </c>
      <c r="N6" s="17" t="s">
        <v>16</v>
      </c>
      <c r="O6" s="18">
        <v>467.6</v>
      </c>
      <c r="P6" s="104">
        <f t="shared" ref="P6:P80" si="3">SUM(M6-O6)</f>
        <v>3132.4</v>
      </c>
      <c r="Q6" s="90">
        <v>39.29</v>
      </c>
      <c r="R6" s="43">
        <f t="shared" ref="R6:R80" si="4">+K6*Q6</f>
        <v>1414.44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+'27'!J7</f>
        <v>7</v>
      </c>
      <c r="F7" s="71"/>
      <c r="G7" s="46">
        <f t="shared" si="0"/>
        <v>7</v>
      </c>
      <c r="H7" s="78">
        <v>0</v>
      </c>
      <c r="I7" s="76">
        <v>0</v>
      </c>
      <c r="J7" s="46">
        <f t="shared" si="1"/>
        <v>5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04">
        <f t="shared" si="3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+'27'!J8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+'27'!J9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+'27'!J10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+'27'!J11</f>
        <v>31</v>
      </c>
      <c r="F11" s="71"/>
      <c r="G11" s="46">
        <f t="shared" si="0"/>
        <v>31</v>
      </c>
      <c r="H11" s="78">
        <v>0</v>
      </c>
      <c r="I11" s="76">
        <v>0</v>
      </c>
      <c r="J11" s="46">
        <f t="shared" si="1"/>
        <v>17</v>
      </c>
      <c r="K11" s="72">
        <v>14</v>
      </c>
      <c r="L11" s="15">
        <v>50</v>
      </c>
      <c r="M11" s="65">
        <f t="shared" si="2"/>
        <v>700</v>
      </c>
      <c r="N11" s="17" t="s">
        <v>16</v>
      </c>
      <c r="O11" s="18"/>
      <c r="P11" s="104">
        <f t="shared" si="3"/>
        <v>700</v>
      </c>
      <c r="Q11" s="90">
        <v>16.940000000000001</v>
      </c>
      <c r="R11" s="43">
        <f t="shared" si="4"/>
        <v>237.16000000000003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+'27'!J12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+'27'!J13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+'27'!J14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+'27'!J15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+'27'!J16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+'27'!J17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+'27'!J18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+'27'!J19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+'27'!J20</f>
        <v>7</v>
      </c>
      <c r="F20" s="71">
        <v>5</v>
      </c>
      <c r="G20" s="46">
        <f t="shared" si="0"/>
        <v>12</v>
      </c>
      <c r="H20" s="78">
        <v>0</v>
      </c>
      <c r="I20" s="76">
        <v>0</v>
      </c>
      <c r="J20" s="46">
        <f t="shared" si="1"/>
        <v>9</v>
      </c>
      <c r="K20" s="72">
        <v>3</v>
      </c>
      <c r="L20" s="15">
        <v>65</v>
      </c>
      <c r="M20" s="65">
        <f t="shared" si="2"/>
        <v>195</v>
      </c>
      <c r="N20" s="17" t="s">
        <v>16</v>
      </c>
      <c r="O20" s="18"/>
      <c r="P20" s="104">
        <f t="shared" si="3"/>
        <v>195</v>
      </c>
      <c r="Q20" s="90">
        <v>22.25</v>
      </c>
      <c r="R20" s="43">
        <f t="shared" si="4"/>
        <v>66.75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+'27'!J21</f>
        <v>1</v>
      </c>
      <c r="F21" s="71">
        <v>10</v>
      </c>
      <c r="G21" s="46">
        <f t="shared" si="0"/>
        <v>11</v>
      </c>
      <c r="H21" s="78">
        <v>0</v>
      </c>
      <c r="I21" s="76">
        <v>0</v>
      </c>
      <c r="J21" s="46">
        <f t="shared" si="1"/>
        <v>11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+'27'!J22</f>
        <v>55</v>
      </c>
      <c r="F22" s="71">
        <v>40</v>
      </c>
      <c r="G22" s="46">
        <f t="shared" si="0"/>
        <v>95</v>
      </c>
      <c r="H22" s="78">
        <v>0</v>
      </c>
      <c r="I22" s="76">
        <v>0</v>
      </c>
      <c r="J22" s="46">
        <f t="shared" si="1"/>
        <v>65</v>
      </c>
      <c r="K22" s="72">
        <v>30</v>
      </c>
      <c r="L22" s="20">
        <v>100</v>
      </c>
      <c r="M22" s="65">
        <f t="shared" si="2"/>
        <v>3000</v>
      </c>
      <c r="N22" s="17" t="s">
        <v>16</v>
      </c>
      <c r="O22" s="18">
        <v>407.4</v>
      </c>
      <c r="P22" s="104">
        <f t="shared" si="3"/>
        <v>2592.6</v>
      </c>
      <c r="Q22" s="90">
        <v>26.6</v>
      </c>
      <c r="R22" s="43">
        <f t="shared" si="4"/>
        <v>798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+'27'!J23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hidden="1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+'27'!J24</f>
        <v>19</v>
      </c>
      <c r="F24" s="71">
        <v>30</v>
      </c>
      <c r="G24" s="46">
        <f t="shared" si="0"/>
        <v>49</v>
      </c>
      <c r="H24" s="78">
        <v>0</v>
      </c>
      <c r="I24" s="76">
        <v>0</v>
      </c>
      <c r="J24" s="46">
        <f t="shared" si="1"/>
        <v>37</v>
      </c>
      <c r="K24" s="72">
        <v>12</v>
      </c>
      <c r="L24" s="15">
        <v>100</v>
      </c>
      <c r="M24" s="65">
        <f t="shared" si="2"/>
        <v>1200</v>
      </c>
      <c r="N24" s="17" t="s">
        <v>16</v>
      </c>
      <c r="O24" s="18">
        <v>184</v>
      </c>
      <c r="P24" s="104">
        <f t="shared" si="3"/>
        <v>1016</v>
      </c>
      <c r="Q24" s="90">
        <v>40.51</v>
      </c>
      <c r="R24" s="43">
        <f t="shared" si="4"/>
        <v>486.12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+'27'!J25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+'27'!J26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+'27'!J27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+'27'!J28</f>
        <v>13</v>
      </c>
      <c r="F28" s="71">
        <v>30</v>
      </c>
      <c r="G28" s="46">
        <f t="shared" si="5"/>
        <v>43</v>
      </c>
      <c r="H28" s="78">
        <v>0</v>
      </c>
      <c r="I28" s="76">
        <v>0</v>
      </c>
      <c r="J28" s="46">
        <f t="shared" si="6"/>
        <v>33</v>
      </c>
      <c r="K28" s="72">
        <v>10</v>
      </c>
      <c r="L28" s="15">
        <v>100</v>
      </c>
      <c r="M28" s="65">
        <f t="shared" si="2"/>
        <v>1000</v>
      </c>
      <c r="N28" s="17" t="s">
        <v>16</v>
      </c>
      <c r="O28" s="18">
        <v>167</v>
      </c>
      <c r="P28" s="104">
        <f t="shared" si="3"/>
        <v>833</v>
      </c>
      <c r="Q28" s="90">
        <v>31.97</v>
      </c>
      <c r="R28" s="43">
        <f t="shared" si="4"/>
        <v>319.7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+'27'!J29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+'27'!J30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hidden="1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+'27'!J31</f>
        <v>49</v>
      </c>
      <c r="F31" s="71">
        <v>40</v>
      </c>
      <c r="G31" s="46">
        <f t="shared" si="5"/>
        <v>89</v>
      </c>
      <c r="H31" s="78">
        <v>0</v>
      </c>
      <c r="I31" s="76">
        <v>0</v>
      </c>
      <c r="J31" s="46">
        <f t="shared" si="6"/>
        <v>64</v>
      </c>
      <c r="K31" s="72">
        <v>25</v>
      </c>
      <c r="L31" s="15">
        <v>100</v>
      </c>
      <c r="M31" s="65">
        <f t="shared" si="2"/>
        <v>2500</v>
      </c>
      <c r="N31" s="17" t="s">
        <v>16</v>
      </c>
      <c r="O31" s="18">
        <v>374</v>
      </c>
      <c r="P31" s="104">
        <f t="shared" si="3"/>
        <v>2126</v>
      </c>
      <c r="Q31" s="90">
        <v>38.46</v>
      </c>
      <c r="R31" s="43">
        <f t="shared" si="4"/>
        <v>961.5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+'27'!J32</f>
        <v>5</v>
      </c>
      <c r="F32" s="71">
        <v>20</v>
      </c>
      <c r="G32" s="46">
        <f t="shared" si="5"/>
        <v>25</v>
      </c>
      <c r="H32" s="78">
        <v>0</v>
      </c>
      <c r="I32" s="76">
        <v>0</v>
      </c>
      <c r="J32" s="46">
        <f t="shared" si="6"/>
        <v>18</v>
      </c>
      <c r="K32" s="72">
        <v>7</v>
      </c>
      <c r="L32" s="15">
        <v>130</v>
      </c>
      <c r="M32" s="65">
        <f t="shared" si="2"/>
        <v>910</v>
      </c>
      <c r="N32" s="17" t="s">
        <v>16</v>
      </c>
      <c r="O32" s="18"/>
      <c r="P32" s="104">
        <f t="shared" si="3"/>
        <v>910</v>
      </c>
      <c r="Q32" s="90">
        <v>46.37</v>
      </c>
      <c r="R32" s="43">
        <f t="shared" si="4"/>
        <v>324.58999999999997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+'27'!J33</f>
        <v>5</v>
      </c>
      <c r="F33" s="71">
        <v>15</v>
      </c>
      <c r="G33" s="46">
        <f t="shared" si="5"/>
        <v>20</v>
      </c>
      <c r="H33" s="78">
        <v>0</v>
      </c>
      <c r="I33" s="76">
        <v>0</v>
      </c>
      <c r="J33" s="46">
        <f t="shared" si="6"/>
        <v>8</v>
      </c>
      <c r="K33" s="72">
        <v>12</v>
      </c>
      <c r="L33" s="15">
        <v>130</v>
      </c>
      <c r="M33" s="65">
        <f t="shared" si="2"/>
        <v>1560</v>
      </c>
      <c r="N33" s="17" t="s">
        <v>16</v>
      </c>
      <c r="O33" s="18">
        <v>260</v>
      </c>
      <c r="P33" s="104">
        <f t="shared" si="3"/>
        <v>1300</v>
      </c>
      <c r="Q33" s="90">
        <v>38.9</v>
      </c>
      <c r="R33" s="43">
        <f t="shared" si="4"/>
        <v>466.79999999999995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+'27'!J34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+'27'!J35</f>
        <v>6</v>
      </c>
      <c r="F35" s="71">
        <v>5</v>
      </c>
      <c r="G35" s="46">
        <f t="shared" si="5"/>
        <v>11</v>
      </c>
      <c r="H35" s="78">
        <v>0</v>
      </c>
      <c r="I35" s="76">
        <v>0</v>
      </c>
      <c r="J35" s="46">
        <f t="shared" si="6"/>
        <v>5</v>
      </c>
      <c r="K35" s="72">
        <v>6</v>
      </c>
      <c r="L35" s="15">
        <v>130</v>
      </c>
      <c r="M35" s="65">
        <f t="shared" si="2"/>
        <v>780</v>
      </c>
      <c r="N35" s="17" t="s">
        <v>16</v>
      </c>
      <c r="O35" s="18">
        <v>130</v>
      </c>
      <c r="P35" s="104">
        <f t="shared" si="3"/>
        <v>650</v>
      </c>
      <c r="Q35" s="90">
        <v>40.799999999999997</v>
      </c>
      <c r="R35" s="43">
        <f t="shared" si="4"/>
        <v>244.79999999999998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+'27'!J36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+'27'!J37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+'27'!J38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+'27'!J39</f>
        <v>20</v>
      </c>
      <c r="F39" s="71">
        <v>20</v>
      </c>
      <c r="G39" s="46">
        <f t="shared" si="5"/>
        <v>40</v>
      </c>
      <c r="H39" s="78">
        <v>0</v>
      </c>
      <c r="I39" s="76">
        <v>0</v>
      </c>
      <c r="J39" s="46">
        <f t="shared" si="6"/>
        <v>25</v>
      </c>
      <c r="K39" s="72">
        <v>15</v>
      </c>
      <c r="L39" s="15">
        <v>50</v>
      </c>
      <c r="M39" s="65">
        <f t="shared" si="2"/>
        <v>750</v>
      </c>
      <c r="N39" s="17" t="s">
        <v>16</v>
      </c>
      <c r="O39" s="18">
        <v>350</v>
      </c>
      <c r="P39" s="104">
        <f t="shared" si="3"/>
        <v>400</v>
      </c>
      <c r="Q39" s="90">
        <v>27.84</v>
      </c>
      <c r="R39" s="43">
        <f t="shared" si="4"/>
        <v>417.6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+'27'!J40</f>
        <v>21</v>
      </c>
      <c r="F40" s="71">
        <v>15</v>
      </c>
      <c r="G40" s="46">
        <f t="shared" si="5"/>
        <v>36</v>
      </c>
      <c r="H40" s="78">
        <v>0</v>
      </c>
      <c r="I40" s="76">
        <v>0</v>
      </c>
      <c r="J40" s="46">
        <f t="shared" si="6"/>
        <v>25</v>
      </c>
      <c r="K40" s="72">
        <v>11</v>
      </c>
      <c r="L40" s="15">
        <v>50</v>
      </c>
      <c r="M40" s="65">
        <f t="shared" si="2"/>
        <v>550</v>
      </c>
      <c r="N40" s="17" t="s">
        <v>16</v>
      </c>
      <c r="O40" s="18">
        <v>225</v>
      </c>
      <c r="P40" s="104">
        <f t="shared" si="3"/>
        <v>325</v>
      </c>
      <c r="Q40" s="90">
        <v>27.12</v>
      </c>
      <c r="R40" s="43">
        <f t="shared" si="4"/>
        <v>298.32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+'27'!J41</f>
        <v>13</v>
      </c>
      <c r="F41" s="71">
        <v>15</v>
      </c>
      <c r="G41" s="46">
        <f t="shared" si="5"/>
        <v>28</v>
      </c>
      <c r="H41" s="78">
        <v>0</v>
      </c>
      <c r="I41" s="76">
        <v>0</v>
      </c>
      <c r="J41" s="46">
        <f t="shared" si="6"/>
        <v>23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>
        <v>125</v>
      </c>
      <c r="P41" s="104">
        <f t="shared" si="3"/>
        <v>125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+'27'!J42</f>
        <v>0</v>
      </c>
      <c r="F42" s="71"/>
      <c r="G42" s="46">
        <f t="shared" si="5"/>
        <v>0</v>
      </c>
      <c r="H42" s="78">
        <v>0</v>
      </c>
      <c r="I42" s="76">
        <v>0</v>
      </c>
      <c r="J42" s="46"/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+'27'!J43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+'27'!J44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+'27'!J45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+'27'!J46</f>
        <v>12</v>
      </c>
      <c r="F46" s="71">
        <v>10</v>
      </c>
      <c r="G46" s="46">
        <f t="shared" si="5"/>
        <v>22</v>
      </c>
      <c r="H46" s="78">
        <v>0</v>
      </c>
      <c r="I46" s="76">
        <v>0</v>
      </c>
      <c r="J46" s="46">
        <f t="shared" si="6"/>
        <v>20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>
        <v>50</v>
      </c>
      <c r="P46" s="104">
        <f t="shared" si="3"/>
        <v>50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+'27'!J47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5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+'27'!J48</f>
        <v>7</v>
      </c>
      <c r="F48" s="71">
        <v>10</v>
      </c>
      <c r="G48" s="46">
        <f t="shared" si="5"/>
        <v>17</v>
      </c>
      <c r="H48" s="78">
        <v>0</v>
      </c>
      <c r="I48" s="76">
        <v>0</v>
      </c>
      <c r="J48" s="46">
        <f t="shared" si="6"/>
        <v>14</v>
      </c>
      <c r="K48" s="72">
        <v>3</v>
      </c>
      <c r="L48" s="20">
        <v>50</v>
      </c>
      <c r="M48" s="65">
        <f>+L48*K48</f>
        <v>150</v>
      </c>
      <c r="N48" s="17" t="s">
        <v>16</v>
      </c>
      <c r="O48" s="18"/>
      <c r="P48" s="104">
        <f>SUM(M48-O48)</f>
        <v>150</v>
      </c>
      <c r="Q48" s="90">
        <v>18.88</v>
      </c>
      <c r="R48" s="43">
        <f>+K48*Q48</f>
        <v>56.64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+'27'!J49</f>
        <v>9</v>
      </c>
      <c r="F49" s="71">
        <v>5</v>
      </c>
      <c r="G49" s="46">
        <f t="shared" si="5"/>
        <v>14</v>
      </c>
      <c r="H49" s="78">
        <v>0</v>
      </c>
      <c r="I49" s="76">
        <v>0</v>
      </c>
      <c r="J49" s="46">
        <f t="shared" si="6"/>
        <v>14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+'27'!J50</f>
        <v>7</v>
      </c>
      <c r="F50" s="71">
        <v>5</v>
      </c>
      <c r="G50" s="46">
        <f t="shared" si="5"/>
        <v>12</v>
      </c>
      <c r="H50" s="78">
        <v>0</v>
      </c>
      <c r="I50" s="76">
        <v>0</v>
      </c>
      <c r="J50" s="46">
        <f t="shared" si="6"/>
        <v>11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+'27'!J51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+'27'!J52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+'27'!J53</f>
        <v>12</v>
      </c>
      <c r="F53" s="71">
        <v>10</v>
      </c>
      <c r="G53" s="46">
        <f t="shared" si="5"/>
        <v>22</v>
      </c>
      <c r="H53" s="78">
        <v>0</v>
      </c>
      <c r="I53" s="76">
        <v>0</v>
      </c>
      <c r="J53" s="46">
        <f t="shared" si="6"/>
        <v>20</v>
      </c>
      <c r="K53" s="72">
        <v>2</v>
      </c>
      <c r="L53" s="20">
        <v>50</v>
      </c>
      <c r="M53" s="65">
        <f>+L53*K53</f>
        <v>100</v>
      </c>
      <c r="N53" s="17" t="s">
        <v>16</v>
      </c>
      <c r="O53" s="18"/>
      <c r="P53" s="104">
        <f>SUM(M53-O53)</f>
        <v>100</v>
      </c>
      <c r="Q53" s="90">
        <v>17.53</v>
      </c>
      <c r="R53" s="43">
        <f>+K53*Q53</f>
        <v>35.06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+'27'!J54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v>19</v>
      </c>
      <c r="F55" s="71">
        <v>15</v>
      </c>
      <c r="G55" s="46">
        <f t="shared" si="5"/>
        <v>34</v>
      </c>
      <c r="H55" s="78">
        <v>0</v>
      </c>
      <c r="I55" s="76">
        <v>0</v>
      </c>
      <c r="J55" s="46">
        <f t="shared" si="6"/>
        <v>28</v>
      </c>
      <c r="K55" s="72">
        <v>6</v>
      </c>
      <c r="L55" s="15">
        <v>120</v>
      </c>
      <c r="M55" s="65">
        <f>+L55*K55</f>
        <v>720</v>
      </c>
      <c r="N55" s="17" t="s">
        <v>16</v>
      </c>
      <c r="O55" s="18">
        <v>210</v>
      </c>
      <c r="P55" s="104">
        <f>SUM(M55-O55)</f>
        <v>510</v>
      </c>
      <c r="Q55" s="90">
        <v>29.34</v>
      </c>
      <c r="R55" s="43">
        <f>+K55*Q55</f>
        <v>176.04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v>1</v>
      </c>
      <c r="F56" s="71"/>
      <c r="G56" s="46">
        <f t="shared" si="5"/>
        <v>1</v>
      </c>
      <c r="H56" s="78">
        <v>0</v>
      </c>
      <c r="I56" s="76">
        <v>0</v>
      </c>
      <c r="J56" s="46">
        <f t="shared" si="6"/>
        <v>0</v>
      </c>
      <c r="K56" s="72">
        <v>1</v>
      </c>
      <c r="L56" s="15">
        <v>120</v>
      </c>
      <c r="M56" s="65">
        <f>+L56*K56</f>
        <v>120</v>
      </c>
      <c r="N56" s="17" t="s">
        <v>16</v>
      </c>
      <c r="O56" s="18"/>
      <c r="P56" s="104">
        <f>SUM(M56-O56)</f>
        <v>120</v>
      </c>
      <c r="Q56" s="90">
        <v>33.409999999999997</v>
      </c>
      <c r="R56" s="43">
        <f>+K56*Q56</f>
        <v>33.409999999999997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+'27'!J57</f>
        <v>17</v>
      </c>
      <c r="F57" s="71">
        <v>20</v>
      </c>
      <c r="G57" s="46">
        <f t="shared" si="5"/>
        <v>37</v>
      </c>
      <c r="H57" s="78">
        <v>0</v>
      </c>
      <c r="I57" s="76">
        <v>0</v>
      </c>
      <c r="J57" s="46">
        <f t="shared" si="6"/>
        <v>24</v>
      </c>
      <c r="K57" s="72">
        <v>13</v>
      </c>
      <c r="L57" s="15">
        <v>120</v>
      </c>
      <c r="M57" s="65">
        <f t="shared" si="2"/>
        <v>1560</v>
      </c>
      <c r="N57" s="17" t="s">
        <v>16</v>
      </c>
      <c r="O57" s="18">
        <v>455</v>
      </c>
      <c r="P57" s="104">
        <f t="shared" si="3"/>
        <v>1105</v>
      </c>
      <c r="Q57" s="90">
        <v>31.46</v>
      </c>
      <c r="R57" s="43">
        <f t="shared" si="4"/>
        <v>408.98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v>13</v>
      </c>
      <c r="F58" s="71">
        <v>10</v>
      </c>
      <c r="G58" s="46">
        <f t="shared" si="5"/>
        <v>23</v>
      </c>
      <c r="H58" s="78">
        <v>0</v>
      </c>
      <c r="I58" s="76">
        <v>0</v>
      </c>
      <c r="J58" s="46">
        <f t="shared" si="6"/>
        <v>23</v>
      </c>
      <c r="K58" s="72"/>
      <c r="L58" s="15">
        <v>120</v>
      </c>
      <c r="M58" s="65">
        <f t="shared" si="2"/>
        <v>0</v>
      </c>
      <c r="N58" s="17" t="s">
        <v>16</v>
      </c>
      <c r="O58" s="18"/>
      <c r="P58" s="23">
        <f t="shared" si="3"/>
        <v>0</v>
      </c>
      <c r="Q58" s="90">
        <v>34.56</v>
      </c>
      <c r="R58" s="43">
        <f t="shared" si="4"/>
        <v>0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v>10</v>
      </c>
      <c r="F59" s="71"/>
      <c r="G59" s="46">
        <f t="shared" si="5"/>
        <v>10</v>
      </c>
      <c r="H59" s="78">
        <v>0</v>
      </c>
      <c r="I59" s="76">
        <v>0</v>
      </c>
      <c r="J59" s="46">
        <f t="shared" si="6"/>
        <v>9</v>
      </c>
      <c r="K59" s="72">
        <v>1</v>
      </c>
      <c r="L59" s="15">
        <v>120</v>
      </c>
      <c r="M59" s="65">
        <f t="shared" si="2"/>
        <v>120</v>
      </c>
      <c r="N59" s="17" t="s">
        <v>16</v>
      </c>
      <c r="O59" s="18">
        <v>35</v>
      </c>
      <c r="P59" s="104">
        <f t="shared" si="3"/>
        <v>85</v>
      </c>
      <c r="Q59" s="90">
        <v>32.96</v>
      </c>
      <c r="R59" s="43">
        <f t="shared" si="4"/>
        <v>32.96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+'27'!J60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+'27'!J61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+'27'!J62</f>
        <v>20</v>
      </c>
      <c r="F62" s="71">
        <v>20</v>
      </c>
      <c r="G62" s="46">
        <f t="shared" si="5"/>
        <v>40</v>
      </c>
      <c r="H62" s="78">
        <v>0</v>
      </c>
      <c r="I62" s="76">
        <v>0</v>
      </c>
      <c r="J62" s="46">
        <f t="shared" si="6"/>
        <v>36</v>
      </c>
      <c r="K62" s="72">
        <v>4</v>
      </c>
      <c r="L62" s="15">
        <v>120</v>
      </c>
      <c r="M62" s="65">
        <f t="shared" si="2"/>
        <v>480</v>
      </c>
      <c r="N62" s="17" t="s">
        <v>16</v>
      </c>
      <c r="O62" s="18">
        <v>100</v>
      </c>
      <c r="P62" s="104">
        <f t="shared" si="3"/>
        <v>380</v>
      </c>
      <c r="Q62" s="90">
        <v>29.82</v>
      </c>
      <c r="R62" s="43">
        <f t="shared" si="4"/>
        <v>119.28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+'27'!J63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+'27'!J64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+'27'!J65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1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+'27'!J66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3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+'27'!J67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+'27'!J68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+'27'!J69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+'27'!J70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+'27'!J71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+'27'!J72</f>
        <v>3</v>
      </c>
      <c r="F72" s="71">
        <v>5</v>
      </c>
      <c r="G72" s="46">
        <f t="shared" si="5"/>
        <v>8</v>
      </c>
      <c r="H72" s="78">
        <v>0</v>
      </c>
      <c r="I72" s="76">
        <v>0</v>
      </c>
      <c r="J72" s="46">
        <f t="shared" si="6"/>
        <v>6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>
        <v>50</v>
      </c>
      <c r="P72" s="104">
        <f t="shared" si="3"/>
        <v>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+'27'!J73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+'27'!J74</f>
        <v>4</v>
      </c>
      <c r="F74" s="71">
        <v>5</v>
      </c>
      <c r="G74" s="46">
        <f t="shared" si="5"/>
        <v>9</v>
      </c>
      <c r="H74" s="78">
        <v>0</v>
      </c>
      <c r="I74" s="76">
        <v>0</v>
      </c>
      <c r="J74" s="46">
        <f t="shared" si="6"/>
        <v>6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>
        <v>75</v>
      </c>
      <c r="P74" s="104">
        <f t="shared" si="3"/>
        <v>75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+'27'!J75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+'27'!J76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+'27'!J77</f>
        <v>14</v>
      </c>
      <c r="F77" s="71">
        <v>20</v>
      </c>
      <c r="G77" s="46">
        <f t="shared" si="5"/>
        <v>34</v>
      </c>
      <c r="H77" s="78">
        <v>0</v>
      </c>
      <c r="I77" s="76">
        <v>0</v>
      </c>
      <c r="J77" s="46">
        <f t="shared" si="6"/>
        <v>27</v>
      </c>
      <c r="K77" s="72">
        <v>7</v>
      </c>
      <c r="L77" s="21">
        <v>50</v>
      </c>
      <c r="M77" s="65">
        <f t="shared" si="2"/>
        <v>350</v>
      </c>
      <c r="N77" s="17" t="s">
        <v>16</v>
      </c>
      <c r="O77" s="18">
        <v>125</v>
      </c>
      <c r="P77" s="104">
        <f t="shared" si="3"/>
        <v>225</v>
      </c>
      <c r="Q77" s="90">
        <v>25.15</v>
      </c>
      <c r="R77" s="43">
        <f t="shared" si="4"/>
        <v>176.04999999999998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+'27'!J78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+'27'!J79</f>
        <v>11</v>
      </c>
      <c r="F79" s="71"/>
      <c r="G79" s="46">
        <f t="shared" si="5"/>
        <v>11</v>
      </c>
      <c r="H79" s="78">
        <v>0</v>
      </c>
      <c r="I79" s="76">
        <v>0</v>
      </c>
      <c r="J79" s="46">
        <f t="shared" si="6"/>
        <v>5</v>
      </c>
      <c r="K79" s="72">
        <v>6</v>
      </c>
      <c r="L79" s="21">
        <v>35</v>
      </c>
      <c r="M79" s="65">
        <f t="shared" si="2"/>
        <v>210</v>
      </c>
      <c r="N79" s="17" t="s">
        <v>16</v>
      </c>
      <c r="O79" s="18">
        <v>105</v>
      </c>
      <c r="P79" s="104">
        <f t="shared" si="3"/>
        <v>105</v>
      </c>
      <c r="Q79" s="90">
        <v>30.84</v>
      </c>
      <c r="R79" s="43">
        <f t="shared" si="4"/>
        <v>185.04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+'27'!J80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+'27'!J81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+'27'!J82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+'27'!J83</f>
        <v>6</v>
      </c>
      <c r="F83" s="71">
        <v>5</v>
      </c>
      <c r="G83" s="46">
        <f t="shared" si="5"/>
        <v>11</v>
      </c>
      <c r="H83" s="78">
        <v>0</v>
      </c>
      <c r="I83" s="76">
        <v>0</v>
      </c>
      <c r="J83" s="46">
        <f t="shared" si="6"/>
        <v>8</v>
      </c>
      <c r="K83" s="72">
        <v>3</v>
      </c>
      <c r="L83" s="22">
        <v>50</v>
      </c>
      <c r="M83" s="65">
        <f t="shared" ref="M83:M91" si="10">+L83*K83</f>
        <v>150</v>
      </c>
      <c r="N83" s="17" t="s">
        <v>16</v>
      </c>
      <c r="O83" s="18"/>
      <c r="P83" s="104">
        <f t="shared" ref="P83:P91" si="11">SUM(M83-O83)</f>
        <v>150</v>
      </c>
      <c r="Q83" s="90">
        <v>18.14</v>
      </c>
      <c r="R83" s="43">
        <f t="shared" ref="R83:R91" si="12">+K83*Q83</f>
        <v>54.42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+'27'!J84</f>
        <v>8</v>
      </c>
      <c r="F84" s="71">
        <v>5</v>
      </c>
      <c r="G84" s="46">
        <f t="shared" si="5"/>
        <v>13</v>
      </c>
      <c r="H84" s="78">
        <v>0</v>
      </c>
      <c r="I84" s="76">
        <v>0</v>
      </c>
      <c r="J84" s="46">
        <f t="shared" si="6"/>
        <v>13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+'27'!J85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+'27'!J86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+'27'!J87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+'27'!J88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+'27'!J89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+'27'!J90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+'27'!J91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+'27'!J92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+'27'!J93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+'27'!J94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+'27'!J95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+'27'!J96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+'27'!J97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+'27'!J98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+'27'!J99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+'27'!J100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+'27'!J101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+'27'!J102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+'27'!J103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+'27'!J104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+'27'!J105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+'27'!J106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+'27'!J107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+'27'!J108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+'27'!J109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+'27'!J110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+'27'!J111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+'27'!J112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+'27'!J113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+'27'!J114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+'27'!J115</f>
        <v>18</v>
      </c>
      <c r="F115" s="71">
        <v>20</v>
      </c>
      <c r="G115" s="46">
        <f t="shared" si="23"/>
        <v>38</v>
      </c>
      <c r="H115" s="78">
        <v>0</v>
      </c>
      <c r="I115" s="76">
        <v>0</v>
      </c>
      <c r="J115" s="46">
        <f t="shared" si="24"/>
        <v>36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+'27'!J116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+'27'!J117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+'27'!J118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+'27'!J119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+'27'!J120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+'27'!J121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+'27'!J122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+'27'!J123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+'27'!J124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+'27'!J125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+'27'!J126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+'27'!J127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+'27'!J128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+'27'!J129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+'27'!J130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+'27'!J131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18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/>
      <c r="F132" s="71">
        <v>20</v>
      </c>
      <c r="G132" s="46">
        <f t="shared" si="23"/>
        <v>20</v>
      </c>
      <c r="H132" s="78">
        <v>0</v>
      </c>
      <c r="I132" s="76">
        <v>0</v>
      </c>
      <c r="J132" s="46">
        <f t="shared" si="24"/>
        <v>18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+'27'!J133</f>
        <v>17</v>
      </c>
      <c r="F133" s="71">
        <v>20</v>
      </c>
      <c r="G133" s="46">
        <f t="shared" si="23"/>
        <v>37</v>
      </c>
      <c r="H133" s="78">
        <v>0</v>
      </c>
      <c r="I133" s="76">
        <v>0</v>
      </c>
      <c r="J133" s="46">
        <f t="shared" si="24"/>
        <v>28</v>
      </c>
      <c r="K133" s="72">
        <v>9</v>
      </c>
      <c r="L133" s="20">
        <v>50</v>
      </c>
      <c r="M133" s="65">
        <f t="shared" si="7"/>
        <v>450</v>
      </c>
      <c r="N133" s="17" t="s">
        <v>16</v>
      </c>
      <c r="O133" s="18">
        <v>175</v>
      </c>
      <c r="P133" s="104">
        <f t="shared" si="8"/>
        <v>275</v>
      </c>
      <c r="Q133" s="90">
        <v>24.21</v>
      </c>
      <c r="R133" s="43">
        <f t="shared" si="9"/>
        <v>217.89000000000001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+'27'!J134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+'27'!J135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+'27'!J136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+'27'!J137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+'27'!J138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+'27'!J139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+'27'!J140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+'27'!J141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+'27'!J142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+'27'!J143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+'27'!J144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+'27'!J145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+'27'!J146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+'27'!J147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+'27'!J148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+'27'!J149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+'27'!J150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+'27'!J151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+'27'!J152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+'27'!J153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+'27'!J154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+'27'!J155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+'27'!J156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+'27'!J157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+'27'!J158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+'27'!J159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+'27'!J160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+'27'!J161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+'27'!J162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+'27'!J163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+'27'!J164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+'27'!J165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+'27'!J166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+'27'!J167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+'27'!J168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+'27'!J169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+'27'!J170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+'27'!J171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+'27'!J172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+'27'!J173</f>
        <v>5</v>
      </c>
      <c r="F173" s="71"/>
      <c r="G173" s="46">
        <f>E173+F173</f>
        <v>5</v>
      </c>
      <c r="H173" s="78">
        <v>0</v>
      </c>
      <c r="I173" s="76">
        <v>0</v>
      </c>
      <c r="J173" s="46">
        <f>+G173-H173-K173-I173</f>
        <v>3</v>
      </c>
      <c r="K173" s="72">
        <v>2</v>
      </c>
      <c r="L173" s="20">
        <v>35</v>
      </c>
      <c r="M173" s="65">
        <f>+L173*K173</f>
        <v>70</v>
      </c>
      <c r="N173" s="17" t="s">
        <v>16</v>
      </c>
      <c r="O173" s="18">
        <v>35</v>
      </c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+'27'!J174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+'27'!J175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+'27'!J176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+'27'!J177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+'27'!J178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+'27'!J179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+'27'!J180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+'27'!J181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+'27'!J182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+'27'!J183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+'27'!J184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+'27'!J185</f>
        <v>27</v>
      </c>
      <c r="F185" s="71"/>
      <c r="G185" s="46">
        <f t="shared" si="30"/>
        <v>27</v>
      </c>
      <c r="H185" s="78">
        <v>0</v>
      </c>
      <c r="I185" s="76">
        <v>0</v>
      </c>
      <c r="J185" s="46">
        <f t="shared" si="31"/>
        <v>22</v>
      </c>
      <c r="K185" s="72">
        <v>5</v>
      </c>
      <c r="L185" s="20">
        <v>80</v>
      </c>
      <c r="M185" s="65">
        <f t="shared" si="34"/>
        <v>400</v>
      </c>
      <c r="N185" s="17" t="s">
        <v>16</v>
      </c>
      <c r="O185" s="18"/>
      <c r="P185" s="104">
        <f t="shared" si="35"/>
        <v>400</v>
      </c>
      <c r="Q185" s="90">
        <v>63</v>
      </c>
      <c r="R185" s="43">
        <f t="shared" si="36"/>
        <v>315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+'27'!J186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+'27'!J187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+'27'!J188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+'27'!J189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+'27'!J190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+'27'!J191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+'27'!J192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+'27'!J193</f>
        <v>9</v>
      </c>
      <c r="F193" s="71">
        <v>30</v>
      </c>
      <c r="G193" s="46">
        <f t="shared" si="30"/>
        <v>39</v>
      </c>
      <c r="H193" s="78">
        <v>0</v>
      </c>
      <c r="I193" s="76">
        <v>0</v>
      </c>
      <c r="J193" s="46">
        <f t="shared" si="31"/>
        <v>26</v>
      </c>
      <c r="K193" s="72">
        <v>13</v>
      </c>
      <c r="L193" s="20">
        <v>60</v>
      </c>
      <c r="M193" s="65">
        <f t="shared" si="34"/>
        <v>780</v>
      </c>
      <c r="N193" s="17" t="s">
        <v>16</v>
      </c>
      <c r="O193" s="18"/>
      <c r="P193" s="104">
        <f t="shared" si="35"/>
        <v>780</v>
      </c>
      <c r="Q193" s="90">
        <v>38</v>
      </c>
      <c r="R193" s="43">
        <f t="shared" si="36"/>
        <v>494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v>14</v>
      </c>
      <c r="F194" s="71">
        <v>30</v>
      </c>
      <c r="G194" s="46">
        <f t="shared" si="30"/>
        <v>44</v>
      </c>
      <c r="H194" s="78">
        <v>0</v>
      </c>
      <c r="I194" s="76">
        <v>0</v>
      </c>
      <c r="J194" s="46">
        <f t="shared" si="31"/>
        <v>39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+'27'!J195</f>
        <v>2</v>
      </c>
      <c r="F195" s="71">
        <v>20</v>
      </c>
      <c r="G195" s="46">
        <f t="shared" si="30"/>
        <v>22</v>
      </c>
      <c r="H195" s="78">
        <v>0</v>
      </c>
      <c r="I195" s="76">
        <v>0</v>
      </c>
      <c r="J195" s="46">
        <f t="shared" si="31"/>
        <v>13</v>
      </c>
      <c r="K195" s="72">
        <v>9</v>
      </c>
      <c r="L195" s="20">
        <v>60</v>
      </c>
      <c r="M195" s="65">
        <f t="shared" si="34"/>
        <v>540</v>
      </c>
      <c r="N195" s="17" t="s">
        <v>16</v>
      </c>
      <c r="O195" s="18"/>
      <c r="P195" s="104">
        <f t="shared" si="35"/>
        <v>540</v>
      </c>
      <c r="Q195" s="90">
        <v>38</v>
      </c>
      <c r="R195" s="43">
        <f t="shared" si="36"/>
        <v>342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+'27'!J196</f>
        <v>9</v>
      </c>
      <c r="F196" s="71">
        <v>20</v>
      </c>
      <c r="G196" s="46">
        <f t="shared" si="30"/>
        <v>29</v>
      </c>
      <c r="H196" s="78">
        <v>0</v>
      </c>
      <c r="I196" s="76">
        <v>0</v>
      </c>
      <c r="J196" s="46">
        <f t="shared" si="31"/>
        <v>26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04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+'27'!J197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+'27'!J198</f>
        <v>9</v>
      </c>
      <c r="F198" s="71">
        <v>30</v>
      </c>
      <c r="G198" s="46">
        <f t="shared" si="30"/>
        <v>39</v>
      </c>
      <c r="H198" s="78">
        <v>0</v>
      </c>
      <c r="I198" s="76">
        <v>0</v>
      </c>
      <c r="J198" s="46">
        <f t="shared" si="31"/>
        <v>33</v>
      </c>
      <c r="K198" s="72">
        <v>6</v>
      </c>
      <c r="L198" s="20">
        <v>150</v>
      </c>
      <c r="M198" s="65">
        <f t="shared" si="34"/>
        <v>900</v>
      </c>
      <c r="N198" s="17" t="s">
        <v>16</v>
      </c>
      <c r="O198" s="18"/>
      <c r="P198" s="104">
        <f t="shared" si="35"/>
        <v>900</v>
      </c>
      <c r="Q198" s="90">
        <v>64.38</v>
      </c>
      <c r="R198" s="43">
        <f t="shared" si="36"/>
        <v>386.28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+'27'!J199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+'27'!J200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+'27'!J201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+'27'!J202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+'27'!J203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+'27'!J204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+'27'!J205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+'27'!J206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+'27'!J207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+'27'!J208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+'27'!J209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+'27'!J210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+'27'!J211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+'27'!J212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+'27'!J213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+'27'!J214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+'27'!J215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+'27'!J216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+'27'!J217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+'27'!J218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+'27'!J219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+'27'!J220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+'27'!J221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+'27'!J222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+'27'!J223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+'27'!J224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+'27'!J225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+'27'!J226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+'27'!J227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+'27'!J228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+'27'!J229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+'27'!J230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+'27'!J231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+'27'!J232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+'27'!J233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+'27'!J234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+'27'!J235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+'27'!J236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+'27'!J237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+'27'!J238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+'27'!J239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+'27'!J240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+'27'!J241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+'27'!J242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+'27'!J243</f>
        <v>40</v>
      </c>
      <c r="F243" s="71"/>
      <c r="G243" s="46">
        <f t="shared" ref="G243:G246" si="47">E243+F243</f>
        <v>40</v>
      </c>
      <c r="H243" s="78">
        <v>0</v>
      </c>
      <c r="I243" s="76">
        <v>0</v>
      </c>
      <c r="J243" s="46">
        <f t="shared" ref="J243:J246" si="48">+G243-H243-K243-I243</f>
        <v>38</v>
      </c>
      <c r="K243" s="72">
        <v>2</v>
      </c>
      <c r="L243" s="20">
        <v>35</v>
      </c>
      <c r="M243" s="65">
        <f t="shared" ref="M243:M246" si="49">+L243*K243</f>
        <v>70</v>
      </c>
      <c r="N243" s="17" t="s">
        <v>16</v>
      </c>
      <c r="O243" s="18"/>
      <c r="P243" s="104">
        <f t="shared" ref="P243:P246" si="50">SUM(M243-O243)</f>
        <v>70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+'27'!J244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2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32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2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32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10288.650000000003</v>
      </c>
      <c r="S260" s="75"/>
    </row>
    <row r="261" spans="1:32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32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26565</v>
      </c>
    </row>
    <row r="263" spans="1:32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2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5345</v>
      </c>
      <c r="O264" s="2">
        <v>200</v>
      </c>
      <c r="P264" s="2">
        <v>130</v>
      </c>
      <c r="Q264" s="2">
        <v>190</v>
      </c>
      <c r="R264" s="2">
        <v>300</v>
      </c>
      <c r="S264" s="2">
        <v>60</v>
      </c>
      <c r="T264" s="2">
        <v>130</v>
      </c>
      <c r="U264" s="2">
        <v>250</v>
      </c>
      <c r="V264" s="2">
        <v>310</v>
      </c>
      <c r="W264" s="2">
        <v>160</v>
      </c>
      <c r="X264" s="2">
        <v>400</v>
      </c>
      <c r="Y264" s="2">
        <v>170</v>
      </c>
      <c r="Z264" s="2">
        <v>100</v>
      </c>
      <c r="AA264" s="2">
        <v>50</v>
      </c>
      <c r="AB264" s="2">
        <v>200</v>
      </c>
      <c r="AC264" s="2">
        <v>50</v>
      </c>
      <c r="AD264" s="2">
        <v>70</v>
      </c>
      <c r="AE264" s="2">
        <v>500</v>
      </c>
      <c r="AF264" s="2">
        <v>2075</v>
      </c>
    </row>
    <row r="265" spans="1:32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2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>
        <v>18</v>
      </c>
    </row>
    <row r="267" spans="1:32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4105</v>
      </c>
    </row>
    <row r="268" spans="1:32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17097</v>
      </c>
    </row>
    <row r="269" spans="1:32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17097</v>
      </c>
    </row>
    <row r="270" spans="1:32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2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2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05.00"/>
        <filter val="1,300.00"/>
        <filter val="100.00"/>
        <filter val="105.00"/>
        <filter val="120.00"/>
        <filter val="125.00"/>
        <filter val="130"/>
        <filter val="150.00"/>
        <filter val="195.00"/>
        <filter val="225.00"/>
        <filter val="275.00"/>
        <filter val="325.00"/>
        <filter val="35.00"/>
        <filter val="360.00"/>
        <filter val="380.00"/>
        <filter val="400.00"/>
        <filter val="50.00"/>
        <filter val="510.00"/>
        <filter val="540.00"/>
        <filter val="600.00"/>
        <filter val="650.00"/>
        <filter val="70.00"/>
        <filter val="700.00"/>
        <filter val="75.00"/>
        <filter val="780.00"/>
        <filter val="833.00"/>
        <filter val="85.00"/>
        <filter val="900.00"/>
        <filter val="91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 filterMode="1">
    <tabColor rgb="FFFFCCFF"/>
  </sheetPr>
  <dimension ref="A1:AG346"/>
  <sheetViews>
    <sheetView zoomScale="70" zoomScaleNormal="70" workbookViewId="0">
      <pane xSplit="10" ySplit="4" topLeftCell="L33" activePane="bottomRight" state="frozen"/>
      <selection activeCell="L246" sqref="L246"/>
      <selection pane="topRight" activeCell="L246" sqref="L246"/>
      <selection pane="bottomLeft" activeCell="L246" sqref="L246"/>
      <selection pane="bottomRight" activeCell="P115" sqref="P115:P243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+'28'!J5</f>
        <v>57</v>
      </c>
      <c r="F5" s="71"/>
      <c r="G5" s="46">
        <f t="shared" ref="G5:G26" si="0">E5+F5</f>
        <v>57</v>
      </c>
      <c r="H5" s="78">
        <v>0</v>
      </c>
      <c r="I5" s="76">
        <v>0</v>
      </c>
      <c r="J5" s="46">
        <f t="shared" ref="J5:J26" si="1">+G5-H5-K5-I5</f>
        <v>46</v>
      </c>
      <c r="K5" s="72">
        <v>11</v>
      </c>
      <c r="L5" s="15">
        <v>50</v>
      </c>
      <c r="M5" s="65">
        <f>+L5*K5</f>
        <v>550</v>
      </c>
      <c r="N5" s="17" t="s">
        <v>16</v>
      </c>
      <c r="O5" s="18"/>
      <c r="P5" s="104">
        <f>SUM(M5-O5)</f>
        <v>550</v>
      </c>
      <c r="Q5" s="90">
        <v>22.48</v>
      </c>
      <c r="R5" s="43">
        <f>+K5*Q5</f>
        <v>247.28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+'28'!J6</f>
        <v>128</v>
      </c>
      <c r="F6" s="71"/>
      <c r="G6" s="46">
        <f t="shared" si="0"/>
        <v>128</v>
      </c>
      <c r="H6" s="78">
        <v>0</v>
      </c>
      <c r="I6" s="76">
        <v>0</v>
      </c>
      <c r="J6" s="46">
        <f t="shared" si="1"/>
        <v>110</v>
      </c>
      <c r="K6" s="72">
        <v>18</v>
      </c>
      <c r="L6" s="15">
        <v>100</v>
      </c>
      <c r="M6" s="65">
        <f t="shared" ref="M6:M80" si="2">+L6*K6</f>
        <v>1800</v>
      </c>
      <c r="N6" s="17" t="s">
        <v>16</v>
      </c>
      <c r="O6" s="18">
        <v>268</v>
      </c>
      <c r="P6" s="104">
        <f t="shared" ref="P6:P80" si="3">SUM(M6-O6)</f>
        <v>1532</v>
      </c>
      <c r="Q6" s="90">
        <v>39.29</v>
      </c>
      <c r="R6" s="43">
        <f t="shared" ref="R6:R80" si="4">+K6*Q6</f>
        <v>707.22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+'28'!J7</f>
        <v>5</v>
      </c>
      <c r="F7" s="71"/>
      <c r="G7" s="46">
        <f t="shared" si="0"/>
        <v>5</v>
      </c>
      <c r="H7" s="78">
        <v>0</v>
      </c>
      <c r="I7" s="76">
        <v>0</v>
      </c>
      <c r="J7" s="46">
        <f t="shared" si="1"/>
        <v>3</v>
      </c>
      <c r="K7" s="72">
        <v>2</v>
      </c>
      <c r="L7" s="15">
        <v>50</v>
      </c>
      <c r="M7" s="65">
        <f t="shared" si="2"/>
        <v>100</v>
      </c>
      <c r="N7" s="17" t="s">
        <v>16</v>
      </c>
      <c r="O7" s="18"/>
      <c r="P7" s="104">
        <f t="shared" si="3"/>
        <v>100</v>
      </c>
      <c r="Q7" s="90">
        <v>26.11</v>
      </c>
      <c r="R7" s="43">
        <f t="shared" si="4"/>
        <v>52.22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+'28'!J8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+'28'!J9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+'28'!J10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+'28'!J11</f>
        <v>17</v>
      </c>
      <c r="F11" s="71">
        <v>20</v>
      </c>
      <c r="G11" s="46">
        <f t="shared" si="0"/>
        <v>37</v>
      </c>
      <c r="H11" s="78">
        <v>0</v>
      </c>
      <c r="I11" s="76">
        <v>0</v>
      </c>
      <c r="J11" s="46">
        <f t="shared" si="1"/>
        <v>28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/>
      <c r="P11" s="104">
        <f t="shared" si="3"/>
        <v>450</v>
      </c>
      <c r="Q11" s="90">
        <v>16.940000000000001</v>
      </c>
      <c r="R11" s="43">
        <f t="shared" si="4"/>
        <v>152.46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+'28'!J12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+'28'!J13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+'28'!J14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+'28'!J15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+'28'!J16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+'28'!J17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+'28'!J18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+'28'!J19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+'28'!J20</f>
        <v>9</v>
      </c>
      <c r="F20" s="71"/>
      <c r="G20" s="46">
        <f t="shared" si="0"/>
        <v>9</v>
      </c>
      <c r="H20" s="78">
        <v>0</v>
      </c>
      <c r="I20" s="76">
        <v>0</v>
      </c>
      <c r="J20" s="46">
        <f t="shared" si="1"/>
        <v>7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+'28'!J21</f>
        <v>11</v>
      </c>
      <c r="F21" s="71"/>
      <c r="G21" s="46">
        <f t="shared" si="0"/>
        <v>11</v>
      </c>
      <c r="H21" s="78">
        <v>0</v>
      </c>
      <c r="I21" s="76">
        <v>0</v>
      </c>
      <c r="J21" s="46">
        <f t="shared" si="1"/>
        <v>2</v>
      </c>
      <c r="K21" s="72">
        <v>9</v>
      </c>
      <c r="L21" s="15">
        <v>85</v>
      </c>
      <c r="M21" s="65">
        <f t="shared" si="2"/>
        <v>765</v>
      </c>
      <c r="N21" s="17" t="s">
        <v>16</v>
      </c>
      <c r="O21" s="18"/>
      <c r="P21" s="104">
        <f t="shared" si="3"/>
        <v>765</v>
      </c>
      <c r="Q21" s="90">
        <v>22.85</v>
      </c>
      <c r="R21" s="43">
        <f t="shared" si="4"/>
        <v>205.65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+'28'!J22</f>
        <v>65</v>
      </c>
      <c r="F22" s="71"/>
      <c r="G22" s="46">
        <f t="shared" si="0"/>
        <v>65</v>
      </c>
      <c r="H22" s="78">
        <v>0</v>
      </c>
      <c r="I22" s="76">
        <v>0</v>
      </c>
      <c r="J22" s="46">
        <f t="shared" si="1"/>
        <v>45</v>
      </c>
      <c r="K22" s="72">
        <v>20</v>
      </c>
      <c r="L22" s="20">
        <v>100</v>
      </c>
      <c r="M22" s="65">
        <f t="shared" si="2"/>
        <v>2000</v>
      </c>
      <c r="N22" s="17" t="s">
        <v>16</v>
      </c>
      <c r="O22" s="18">
        <v>134</v>
      </c>
      <c r="P22" s="104">
        <f t="shared" si="3"/>
        <v>1866</v>
      </c>
      <c r="Q22" s="90">
        <v>26.6</v>
      </c>
      <c r="R22" s="43">
        <f t="shared" si="4"/>
        <v>532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+'28'!J23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+'28'!J24</f>
        <v>37</v>
      </c>
      <c r="F24" s="71"/>
      <c r="G24" s="46">
        <f t="shared" si="0"/>
        <v>37</v>
      </c>
      <c r="H24" s="78">
        <v>0</v>
      </c>
      <c r="I24" s="76">
        <v>0</v>
      </c>
      <c r="J24" s="46">
        <f t="shared" si="1"/>
        <v>25</v>
      </c>
      <c r="K24" s="72">
        <v>12</v>
      </c>
      <c r="L24" s="15">
        <v>100</v>
      </c>
      <c r="M24" s="65">
        <f t="shared" si="2"/>
        <v>1200</v>
      </c>
      <c r="N24" s="17" t="s">
        <v>16</v>
      </c>
      <c r="O24" s="18">
        <v>167</v>
      </c>
      <c r="P24" s="104">
        <f t="shared" si="3"/>
        <v>1033</v>
      </c>
      <c r="Q24" s="90">
        <v>40.51</v>
      </c>
      <c r="R24" s="43">
        <f t="shared" si="4"/>
        <v>486.12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+'28'!J25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+'28'!J26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+'28'!J27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+'28'!J28</f>
        <v>33</v>
      </c>
      <c r="F28" s="71"/>
      <c r="G28" s="46">
        <f t="shared" si="5"/>
        <v>33</v>
      </c>
      <c r="H28" s="78">
        <v>0</v>
      </c>
      <c r="I28" s="76">
        <v>0</v>
      </c>
      <c r="J28" s="46">
        <f t="shared" si="6"/>
        <v>27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84</v>
      </c>
      <c r="P28" s="104">
        <f t="shared" si="3"/>
        <v>516</v>
      </c>
      <c r="Q28" s="90">
        <v>31.97</v>
      </c>
      <c r="R28" s="43">
        <f t="shared" si="4"/>
        <v>191.82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+'28'!J29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+'28'!J30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+'28'!J31</f>
        <v>64</v>
      </c>
      <c r="F31" s="71"/>
      <c r="G31" s="46">
        <f t="shared" si="5"/>
        <v>64</v>
      </c>
      <c r="H31" s="78">
        <v>0</v>
      </c>
      <c r="I31" s="76">
        <v>0</v>
      </c>
      <c r="J31" s="46">
        <f t="shared" si="6"/>
        <v>49</v>
      </c>
      <c r="K31" s="72">
        <v>15</v>
      </c>
      <c r="L31" s="15">
        <v>100</v>
      </c>
      <c r="M31" s="65">
        <f t="shared" si="2"/>
        <v>1500</v>
      </c>
      <c r="N31" s="17" t="s">
        <v>16</v>
      </c>
      <c r="O31" s="18">
        <v>184</v>
      </c>
      <c r="P31" s="104">
        <f t="shared" si="3"/>
        <v>1316</v>
      </c>
      <c r="Q31" s="90">
        <v>38.46</v>
      </c>
      <c r="R31" s="43">
        <f t="shared" si="4"/>
        <v>576.9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+'28'!J32</f>
        <v>18</v>
      </c>
      <c r="F32" s="71"/>
      <c r="G32" s="46">
        <f t="shared" si="5"/>
        <v>18</v>
      </c>
      <c r="H32" s="78">
        <v>0</v>
      </c>
      <c r="I32" s="76">
        <v>0</v>
      </c>
      <c r="J32" s="46">
        <f t="shared" si="6"/>
        <v>3</v>
      </c>
      <c r="K32" s="72">
        <v>15</v>
      </c>
      <c r="L32" s="15">
        <v>130</v>
      </c>
      <c r="M32" s="65">
        <f t="shared" si="2"/>
        <v>1950</v>
      </c>
      <c r="N32" s="17" t="s">
        <v>16</v>
      </c>
      <c r="O32" s="18"/>
      <c r="P32" s="104">
        <f t="shared" si="3"/>
        <v>1950</v>
      </c>
      <c r="Q32" s="90">
        <v>46.37</v>
      </c>
      <c r="R32" s="43">
        <f t="shared" si="4"/>
        <v>695.55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+'28'!J33</f>
        <v>8</v>
      </c>
      <c r="F33" s="71"/>
      <c r="G33" s="46">
        <f t="shared" si="5"/>
        <v>8</v>
      </c>
      <c r="H33" s="78">
        <v>0</v>
      </c>
      <c r="I33" s="76">
        <v>0</v>
      </c>
      <c r="J33" s="46">
        <f t="shared" si="6"/>
        <v>5</v>
      </c>
      <c r="K33" s="72">
        <v>3</v>
      </c>
      <c r="L33" s="15">
        <v>130</v>
      </c>
      <c r="M33" s="65">
        <f t="shared" si="2"/>
        <v>390</v>
      </c>
      <c r="N33" s="17" t="s">
        <v>16</v>
      </c>
      <c r="O33" s="18"/>
      <c r="P33" s="104">
        <f t="shared" si="3"/>
        <v>390</v>
      </c>
      <c r="Q33" s="90">
        <v>38.9</v>
      </c>
      <c r="R33" s="43">
        <f t="shared" si="4"/>
        <v>116.69999999999999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+'28'!J34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+'28'!J35</f>
        <v>5</v>
      </c>
      <c r="F35" s="71"/>
      <c r="G35" s="46">
        <f t="shared" si="5"/>
        <v>5</v>
      </c>
      <c r="H35" s="78">
        <v>0</v>
      </c>
      <c r="I35" s="76">
        <v>0</v>
      </c>
      <c r="J35" s="46">
        <f t="shared" si="6"/>
        <v>4</v>
      </c>
      <c r="K35" s="72">
        <v>1</v>
      </c>
      <c r="L35" s="15">
        <v>130</v>
      </c>
      <c r="M35" s="65">
        <f t="shared" si="2"/>
        <v>130</v>
      </c>
      <c r="N35" s="17" t="s">
        <v>16</v>
      </c>
      <c r="O35" s="18"/>
      <c r="P35" s="104">
        <f t="shared" si="3"/>
        <v>130</v>
      </c>
      <c r="Q35" s="90">
        <v>40.799999999999997</v>
      </c>
      <c r="R35" s="43">
        <f t="shared" si="4"/>
        <v>40.799999999999997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+'28'!J36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+'28'!J37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+'28'!J38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+'28'!J39</f>
        <v>25</v>
      </c>
      <c r="F39" s="71"/>
      <c r="G39" s="46">
        <f t="shared" si="5"/>
        <v>25</v>
      </c>
      <c r="H39" s="78">
        <v>0</v>
      </c>
      <c r="I39" s="76">
        <v>0</v>
      </c>
      <c r="J39" s="46">
        <f t="shared" si="6"/>
        <v>17</v>
      </c>
      <c r="K39" s="72">
        <v>8</v>
      </c>
      <c r="L39" s="15">
        <v>50</v>
      </c>
      <c r="M39" s="65">
        <f t="shared" si="2"/>
        <v>400</v>
      </c>
      <c r="N39" s="17" t="s">
        <v>16</v>
      </c>
      <c r="O39" s="18"/>
      <c r="P39" s="104">
        <f t="shared" si="3"/>
        <v>400</v>
      </c>
      <c r="Q39" s="90">
        <v>27.84</v>
      </c>
      <c r="R39" s="43">
        <f t="shared" si="4"/>
        <v>222.72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+'28'!J40</f>
        <v>25</v>
      </c>
      <c r="F40" s="71"/>
      <c r="G40" s="46">
        <f t="shared" si="5"/>
        <v>25</v>
      </c>
      <c r="H40" s="78">
        <v>0</v>
      </c>
      <c r="I40" s="76">
        <v>0</v>
      </c>
      <c r="J40" s="46">
        <f t="shared" si="6"/>
        <v>22</v>
      </c>
      <c r="K40" s="72">
        <v>3</v>
      </c>
      <c r="L40" s="15">
        <v>50</v>
      </c>
      <c r="M40" s="65">
        <f t="shared" si="2"/>
        <v>150</v>
      </c>
      <c r="N40" s="17" t="s">
        <v>16</v>
      </c>
      <c r="O40" s="18"/>
      <c r="P40" s="104">
        <f t="shared" si="3"/>
        <v>150</v>
      </c>
      <c r="Q40" s="90">
        <v>27.12</v>
      </c>
      <c r="R40" s="43">
        <f t="shared" si="4"/>
        <v>81.36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+'28'!J41</f>
        <v>23</v>
      </c>
      <c r="F41" s="71"/>
      <c r="G41" s="46">
        <f t="shared" si="5"/>
        <v>23</v>
      </c>
      <c r="H41" s="78">
        <v>0</v>
      </c>
      <c r="I41" s="76">
        <v>0</v>
      </c>
      <c r="J41" s="46">
        <f t="shared" si="6"/>
        <v>17</v>
      </c>
      <c r="K41" s="72">
        <v>6</v>
      </c>
      <c r="L41" s="15">
        <v>50</v>
      </c>
      <c r="M41" s="65">
        <f t="shared" si="2"/>
        <v>300</v>
      </c>
      <c r="N41" s="17" t="s">
        <v>16</v>
      </c>
      <c r="O41" s="18">
        <v>50</v>
      </c>
      <c r="P41" s="104">
        <f t="shared" si="3"/>
        <v>250</v>
      </c>
      <c r="Q41" s="90">
        <v>15.42</v>
      </c>
      <c r="R41" s="43">
        <f t="shared" si="4"/>
        <v>92.52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+'28'!J42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+'28'!J43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+'28'!J44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+'28'!J45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+'28'!J46</f>
        <v>20</v>
      </c>
      <c r="F46" s="71"/>
      <c r="G46" s="46">
        <f t="shared" si="5"/>
        <v>20</v>
      </c>
      <c r="H46" s="78">
        <v>0</v>
      </c>
      <c r="I46" s="76">
        <v>0</v>
      </c>
      <c r="J46" s="46">
        <f t="shared" si="6"/>
        <v>17</v>
      </c>
      <c r="K46" s="72">
        <v>3</v>
      </c>
      <c r="L46" s="15">
        <v>50</v>
      </c>
      <c r="M46" s="65">
        <f t="shared" si="2"/>
        <v>150</v>
      </c>
      <c r="N46" s="17" t="s">
        <v>16</v>
      </c>
      <c r="O46" s="18">
        <v>50</v>
      </c>
      <c r="P46" s="104">
        <f t="shared" si="3"/>
        <v>100</v>
      </c>
      <c r="Q46" s="90">
        <v>19.05</v>
      </c>
      <c r="R46" s="43">
        <f t="shared" si="4"/>
        <v>57.150000000000006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+'28'!J47</f>
        <v>5</v>
      </c>
      <c r="F47" s="71"/>
      <c r="G47" s="46">
        <f t="shared" si="5"/>
        <v>5</v>
      </c>
      <c r="H47" s="78">
        <v>0</v>
      </c>
      <c r="I47" s="76">
        <v>0</v>
      </c>
      <c r="J47" s="46">
        <f t="shared" si="6"/>
        <v>3</v>
      </c>
      <c r="K47" s="72">
        <v>2</v>
      </c>
      <c r="L47" s="15">
        <v>50</v>
      </c>
      <c r="M47" s="65">
        <f t="shared" si="2"/>
        <v>100</v>
      </c>
      <c r="N47" s="17" t="s">
        <v>16</v>
      </c>
      <c r="O47" s="18">
        <v>50</v>
      </c>
      <c r="P47" s="104">
        <f t="shared" si="3"/>
        <v>50</v>
      </c>
      <c r="Q47" s="90">
        <v>19.21</v>
      </c>
      <c r="R47" s="43">
        <f t="shared" si="4"/>
        <v>38.42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+'28'!J48</f>
        <v>14</v>
      </c>
      <c r="F48" s="71"/>
      <c r="G48" s="46">
        <f t="shared" si="5"/>
        <v>14</v>
      </c>
      <c r="H48" s="78">
        <v>0</v>
      </c>
      <c r="I48" s="76">
        <v>0</v>
      </c>
      <c r="J48" s="46">
        <f t="shared" si="6"/>
        <v>12</v>
      </c>
      <c r="K48" s="72">
        <v>2</v>
      </c>
      <c r="L48" s="20">
        <v>50</v>
      </c>
      <c r="M48" s="65">
        <f>+L48*K48</f>
        <v>100</v>
      </c>
      <c r="N48" s="17" t="s">
        <v>16</v>
      </c>
      <c r="O48" s="18"/>
      <c r="P48" s="104">
        <f>SUM(M48-O48)</f>
        <v>100</v>
      </c>
      <c r="Q48" s="90">
        <v>18.88</v>
      </c>
      <c r="R48" s="43">
        <f>+K48*Q48</f>
        <v>37.76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+'28'!J49</f>
        <v>14</v>
      </c>
      <c r="F49" s="71"/>
      <c r="G49" s="46">
        <f t="shared" si="5"/>
        <v>14</v>
      </c>
      <c r="H49" s="78">
        <v>0</v>
      </c>
      <c r="I49" s="76">
        <v>0</v>
      </c>
      <c r="J49" s="46">
        <f t="shared" si="6"/>
        <v>12</v>
      </c>
      <c r="K49" s="72">
        <v>2</v>
      </c>
      <c r="L49" s="20">
        <v>50</v>
      </c>
      <c r="M49" s="65">
        <f>+L49*K49</f>
        <v>100</v>
      </c>
      <c r="N49" s="17" t="s">
        <v>16</v>
      </c>
      <c r="O49" s="18"/>
      <c r="P49" s="104">
        <f>SUM(M49-O49)</f>
        <v>100</v>
      </c>
      <c r="Q49" s="90">
        <v>20.43</v>
      </c>
      <c r="R49" s="43">
        <f>+K49*Q49</f>
        <v>40.86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+'28'!J50</f>
        <v>11</v>
      </c>
      <c r="F50" s="71"/>
      <c r="G50" s="46">
        <f t="shared" si="5"/>
        <v>11</v>
      </c>
      <c r="H50" s="78">
        <v>0</v>
      </c>
      <c r="I50" s="76">
        <v>0</v>
      </c>
      <c r="J50" s="46">
        <f t="shared" si="6"/>
        <v>10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+'28'!J51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+'28'!J52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+'28'!J53</f>
        <v>20</v>
      </c>
      <c r="F53" s="71"/>
      <c r="G53" s="46">
        <f t="shared" si="5"/>
        <v>20</v>
      </c>
      <c r="H53" s="78">
        <v>0</v>
      </c>
      <c r="I53" s="76">
        <v>0</v>
      </c>
      <c r="J53" s="46">
        <f t="shared" si="6"/>
        <v>14</v>
      </c>
      <c r="K53" s="72">
        <v>6</v>
      </c>
      <c r="L53" s="20">
        <v>50</v>
      </c>
      <c r="M53" s="65">
        <f>+L53*K53</f>
        <v>300</v>
      </c>
      <c r="N53" s="17" t="s">
        <v>16</v>
      </c>
      <c r="O53" s="18"/>
      <c r="P53" s="104">
        <f>SUM(M53-O53)</f>
        <v>300</v>
      </c>
      <c r="Q53" s="90">
        <v>17.53</v>
      </c>
      <c r="R53" s="43">
        <f>+K53*Q53</f>
        <v>105.18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+'28'!J54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+'28'!J55</f>
        <v>28</v>
      </c>
      <c r="F55" s="71"/>
      <c r="G55" s="46">
        <f t="shared" si="5"/>
        <v>28</v>
      </c>
      <c r="H55" s="78">
        <v>0</v>
      </c>
      <c r="I55" s="76">
        <v>0</v>
      </c>
      <c r="J55" s="46">
        <f t="shared" si="6"/>
        <v>25</v>
      </c>
      <c r="K55" s="72">
        <v>3</v>
      </c>
      <c r="L55" s="15">
        <v>120</v>
      </c>
      <c r="M55" s="65">
        <f>+L55*K55</f>
        <v>360</v>
      </c>
      <c r="N55" s="17" t="s">
        <v>16</v>
      </c>
      <c r="O55" s="18">
        <v>105</v>
      </c>
      <c r="P55" s="104">
        <f>SUM(M55-O55)</f>
        <v>255</v>
      </c>
      <c r="Q55" s="90">
        <v>29.34</v>
      </c>
      <c r="R55" s="43">
        <f>+K55*Q55</f>
        <v>88.02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+'28'!J56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+'28'!J57</f>
        <v>24</v>
      </c>
      <c r="F57" s="71"/>
      <c r="G57" s="46">
        <f t="shared" si="5"/>
        <v>24</v>
      </c>
      <c r="H57" s="78">
        <v>0</v>
      </c>
      <c r="I57" s="76">
        <v>0</v>
      </c>
      <c r="J57" s="46">
        <f t="shared" si="6"/>
        <v>14</v>
      </c>
      <c r="K57" s="72">
        <v>10</v>
      </c>
      <c r="L57" s="15">
        <v>120</v>
      </c>
      <c r="M57" s="65">
        <f t="shared" si="2"/>
        <v>1200</v>
      </c>
      <c r="N57" s="17" t="s">
        <v>16</v>
      </c>
      <c r="O57" s="18">
        <v>350</v>
      </c>
      <c r="P57" s="104">
        <f t="shared" si="3"/>
        <v>850</v>
      </c>
      <c r="Q57" s="90">
        <v>31.46</v>
      </c>
      <c r="R57" s="43">
        <f t="shared" si="4"/>
        <v>314.60000000000002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+'28'!J58</f>
        <v>23</v>
      </c>
      <c r="F58" s="71"/>
      <c r="G58" s="46">
        <f t="shared" si="5"/>
        <v>23</v>
      </c>
      <c r="H58" s="78">
        <v>0</v>
      </c>
      <c r="I58" s="76">
        <v>0</v>
      </c>
      <c r="J58" s="46">
        <f t="shared" si="6"/>
        <v>21</v>
      </c>
      <c r="K58" s="72">
        <v>2</v>
      </c>
      <c r="L58" s="15">
        <v>120</v>
      </c>
      <c r="M58" s="65">
        <f t="shared" si="2"/>
        <v>240</v>
      </c>
      <c r="N58" s="17" t="s">
        <v>16</v>
      </c>
      <c r="O58" s="18">
        <v>70</v>
      </c>
      <c r="P58" s="104">
        <f t="shared" si="3"/>
        <v>170</v>
      </c>
      <c r="Q58" s="90">
        <v>34.56</v>
      </c>
      <c r="R58" s="43">
        <f t="shared" si="4"/>
        <v>69.12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+'28'!J59</f>
        <v>9</v>
      </c>
      <c r="F59" s="71"/>
      <c r="G59" s="46">
        <f t="shared" si="5"/>
        <v>9</v>
      </c>
      <c r="H59" s="78">
        <v>0</v>
      </c>
      <c r="I59" s="76">
        <v>0</v>
      </c>
      <c r="J59" s="46">
        <f t="shared" si="6"/>
        <v>7</v>
      </c>
      <c r="K59" s="72">
        <v>2</v>
      </c>
      <c r="L59" s="15">
        <v>120</v>
      </c>
      <c r="M59" s="65">
        <f t="shared" si="2"/>
        <v>240</v>
      </c>
      <c r="N59" s="17" t="s">
        <v>16</v>
      </c>
      <c r="O59" s="18">
        <v>70</v>
      </c>
      <c r="P59" s="104">
        <f t="shared" si="3"/>
        <v>170</v>
      </c>
      <c r="Q59" s="90">
        <v>32.96</v>
      </c>
      <c r="R59" s="43">
        <f t="shared" si="4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+'28'!J60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+'28'!J61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hidden="1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+'28'!J62</f>
        <v>36</v>
      </c>
      <c r="F62" s="71"/>
      <c r="G62" s="46">
        <f t="shared" si="5"/>
        <v>36</v>
      </c>
      <c r="H62" s="78">
        <v>0</v>
      </c>
      <c r="I62" s="76">
        <v>0</v>
      </c>
      <c r="J62" s="46">
        <f t="shared" si="6"/>
        <v>25</v>
      </c>
      <c r="K62" s="72">
        <v>11</v>
      </c>
      <c r="L62" s="15">
        <v>120</v>
      </c>
      <c r="M62" s="65">
        <f t="shared" si="2"/>
        <v>1320</v>
      </c>
      <c r="N62" s="17" t="s">
        <v>16</v>
      </c>
      <c r="O62" s="18">
        <v>380</v>
      </c>
      <c r="P62" s="104">
        <f t="shared" si="3"/>
        <v>940</v>
      </c>
      <c r="Q62" s="90">
        <v>29.82</v>
      </c>
      <c r="R62" s="43">
        <f t="shared" si="4"/>
        <v>328.02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+'28'!J63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+'28'!J64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+'28'!J65</f>
        <v>1</v>
      </c>
      <c r="F65" s="71"/>
      <c r="G65" s="46">
        <f t="shared" si="5"/>
        <v>1</v>
      </c>
      <c r="H65" s="78">
        <v>0</v>
      </c>
      <c r="I65" s="76">
        <v>0</v>
      </c>
      <c r="J65" s="46">
        <f t="shared" si="6"/>
        <v>0</v>
      </c>
      <c r="K65" s="72">
        <v>1</v>
      </c>
      <c r="L65" s="15">
        <v>50</v>
      </c>
      <c r="M65" s="65">
        <f t="shared" si="2"/>
        <v>50</v>
      </c>
      <c r="N65" s="17" t="s">
        <v>16</v>
      </c>
      <c r="O65" s="18"/>
      <c r="P65" s="104">
        <f t="shared" si="3"/>
        <v>50</v>
      </c>
      <c r="Q65" s="90">
        <v>22.49</v>
      </c>
      <c r="R65" s="43">
        <f t="shared" si="4"/>
        <v>22.49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+'28'!J66</f>
        <v>3</v>
      </c>
      <c r="F66" s="71"/>
      <c r="G66" s="46">
        <f t="shared" si="5"/>
        <v>3</v>
      </c>
      <c r="H66" s="78">
        <v>0</v>
      </c>
      <c r="I66" s="76">
        <v>0</v>
      </c>
      <c r="J66" s="46">
        <f t="shared" si="6"/>
        <v>0</v>
      </c>
      <c r="K66" s="72">
        <v>3</v>
      </c>
      <c r="L66" s="15">
        <v>50</v>
      </c>
      <c r="M66" s="65">
        <f t="shared" si="2"/>
        <v>150</v>
      </c>
      <c r="N66" s="17" t="s">
        <v>16</v>
      </c>
      <c r="O66" s="18">
        <v>75</v>
      </c>
      <c r="P66" s="104">
        <f t="shared" si="3"/>
        <v>75</v>
      </c>
      <c r="Q66" s="90">
        <v>23.12</v>
      </c>
      <c r="R66" s="43">
        <f t="shared" si="4"/>
        <v>69.36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+'28'!J67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+'28'!J68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+'28'!J69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+'28'!J70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+'28'!J71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+'28'!J72</f>
        <v>6</v>
      </c>
      <c r="F72" s="71"/>
      <c r="G72" s="46">
        <f t="shared" si="5"/>
        <v>6</v>
      </c>
      <c r="H72" s="78">
        <v>0</v>
      </c>
      <c r="I72" s="76">
        <v>0</v>
      </c>
      <c r="J72" s="46">
        <f t="shared" si="6"/>
        <v>4</v>
      </c>
      <c r="K72" s="72">
        <v>2</v>
      </c>
      <c r="L72" s="21">
        <v>50</v>
      </c>
      <c r="M72" s="65">
        <f t="shared" si="2"/>
        <v>100</v>
      </c>
      <c r="N72" s="17" t="s">
        <v>16</v>
      </c>
      <c r="O72" s="18"/>
      <c r="P72" s="104">
        <f t="shared" si="3"/>
        <v>100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+'28'!J73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+'28'!J74</f>
        <v>6</v>
      </c>
      <c r="F74" s="71"/>
      <c r="G74" s="46">
        <f t="shared" si="5"/>
        <v>6</v>
      </c>
      <c r="H74" s="78">
        <v>0</v>
      </c>
      <c r="I74" s="76">
        <v>0</v>
      </c>
      <c r="J74" s="46">
        <f t="shared" si="6"/>
        <v>3</v>
      </c>
      <c r="K74" s="72">
        <v>3</v>
      </c>
      <c r="L74" s="21">
        <v>50</v>
      </c>
      <c r="M74" s="65">
        <f t="shared" si="2"/>
        <v>150</v>
      </c>
      <c r="N74" s="17" t="s">
        <v>16</v>
      </c>
      <c r="O74" s="18"/>
      <c r="P74" s="104">
        <f t="shared" si="3"/>
        <v>150</v>
      </c>
      <c r="Q74" s="90">
        <v>17.09</v>
      </c>
      <c r="R74" s="43">
        <f t="shared" si="4"/>
        <v>51.269999999999996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+'28'!J75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+'28'!J76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+'28'!J77</f>
        <v>27</v>
      </c>
      <c r="F77" s="71"/>
      <c r="G77" s="46">
        <f t="shared" si="5"/>
        <v>27</v>
      </c>
      <c r="H77" s="78">
        <v>0</v>
      </c>
      <c r="I77" s="76">
        <v>0</v>
      </c>
      <c r="J77" s="46">
        <f t="shared" si="6"/>
        <v>14</v>
      </c>
      <c r="K77" s="72">
        <v>13</v>
      </c>
      <c r="L77" s="21">
        <v>50</v>
      </c>
      <c r="M77" s="65">
        <f t="shared" si="2"/>
        <v>650</v>
      </c>
      <c r="N77" s="17" t="s">
        <v>16</v>
      </c>
      <c r="O77" s="18"/>
      <c r="P77" s="104">
        <f t="shared" si="3"/>
        <v>650</v>
      </c>
      <c r="Q77" s="90">
        <v>25.15</v>
      </c>
      <c r="R77" s="43">
        <f t="shared" si="4"/>
        <v>326.95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+'28'!J78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+'28'!J79</f>
        <v>5</v>
      </c>
      <c r="F79" s="71"/>
      <c r="G79" s="46">
        <f t="shared" si="5"/>
        <v>5</v>
      </c>
      <c r="H79" s="78">
        <v>0</v>
      </c>
      <c r="I79" s="76">
        <v>0</v>
      </c>
      <c r="J79" s="46">
        <f t="shared" si="6"/>
        <v>4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>
        <v>30.84</v>
      </c>
      <c r="R79" s="43">
        <f t="shared" si="4"/>
        <v>30.84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+'28'!J80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+'28'!J81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+'28'!J82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+'28'!J83</f>
        <v>8</v>
      </c>
      <c r="F83" s="71"/>
      <c r="G83" s="46">
        <f t="shared" si="5"/>
        <v>8</v>
      </c>
      <c r="H83" s="78">
        <v>0</v>
      </c>
      <c r="I83" s="76">
        <v>0</v>
      </c>
      <c r="J83" s="46">
        <f t="shared" si="6"/>
        <v>7</v>
      </c>
      <c r="K83" s="72">
        <v>1</v>
      </c>
      <c r="L83" s="22">
        <v>50</v>
      </c>
      <c r="M83" s="65">
        <f t="shared" ref="M83:M91" si="10">+L83*K83</f>
        <v>50</v>
      </c>
      <c r="N83" s="17" t="s">
        <v>16</v>
      </c>
      <c r="O83" s="18"/>
      <c r="P83" s="104">
        <f t="shared" ref="P83:P91" si="11">SUM(M83-O83)</f>
        <v>50</v>
      </c>
      <c r="Q83" s="90">
        <v>18.14</v>
      </c>
      <c r="R83" s="43">
        <f t="shared" ref="R83:R91" si="12">+K83*Q83</f>
        <v>18.14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+'28'!J84</f>
        <v>13</v>
      </c>
      <c r="F84" s="71"/>
      <c r="G84" s="46">
        <f t="shared" si="5"/>
        <v>13</v>
      </c>
      <c r="H84" s="78">
        <v>0</v>
      </c>
      <c r="I84" s="76">
        <v>0</v>
      </c>
      <c r="J84" s="46">
        <f t="shared" si="6"/>
        <v>11</v>
      </c>
      <c r="K84" s="72">
        <v>2</v>
      </c>
      <c r="L84" s="22">
        <v>50</v>
      </c>
      <c r="M84" s="65">
        <f t="shared" si="10"/>
        <v>100</v>
      </c>
      <c r="N84" s="17" t="s">
        <v>16</v>
      </c>
      <c r="O84" s="18"/>
      <c r="P84" s="104">
        <f t="shared" si="11"/>
        <v>100</v>
      </c>
      <c r="Q84" s="90">
        <v>12.94</v>
      </c>
      <c r="R84" s="43">
        <f t="shared" si="12"/>
        <v>25.88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+'28'!J85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+'28'!J86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+'28'!J87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+'28'!J88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+'28'!J89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+'28'!J90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+'28'!J91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+'28'!J92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+'28'!J93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+'28'!J94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+'28'!J95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+'28'!J96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+'28'!J97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+'28'!J98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+'28'!J99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+'28'!J100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+'28'!J101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+'28'!J102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+'28'!J103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+'28'!J104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+'28'!J105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+'28'!J106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+'28'!J107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+'28'!J108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+'28'!J109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+'28'!J110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+'28'!J111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+'28'!J112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20</v>
      </c>
      <c r="K112" s="72"/>
      <c r="L112" s="20">
        <v>100</v>
      </c>
      <c r="M112" s="65">
        <f>+L112*K112</f>
        <v>0</v>
      </c>
      <c r="N112" s="17" t="s">
        <v>16</v>
      </c>
      <c r="O112" s="18"/>
      <c r="P112" s="23">
        <f>SUM(M112-O112)</f>
        <v>0</v>
      </c>
      <c r="Q112" s="90">
        <v>30.3</v>
      </c>
      <c r="R112" s="43">
        <f>+K112*Q112</f>
        <v>0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+'28'!J113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+'28'!J114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+'28'!J115</f>
        <v>36</v>
      </c>
      <c r="F115" s="71"/>
      <c r="G115" s="46">
        <f t="shared" si="23"/>
        <v>36</v>
      </c>
      <c r="H115" s="78">
        <v>0</v>
      </c>
      <c r="I115" s="76">
        <v>0</v>
      </c>
      <c r="J115" s="46">
        <f t="shared" si="24"/>
        <v>33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+'28'!J116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+'28'!J117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+'28'!J118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+'28'!J119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+'28'!J120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+'28'!J121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+'28'!J122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+'28'!J123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+'28'!J124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+'28'!J125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+'28'!J126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+'28'!J127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+'28'!J128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+'28'!J129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+'28'!J130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+'28'!J131</f>
        <v>18</v>
      </c>
      <c r="F131" s="71"/>
      <c r="G131" s="46">
        <f t="shared" si="23"/>
        <v>18</v>
      </c>
      <c r="H131" s="78">
        <v>0</v>
      </c>
      <c r="I131" s="76">
        <v>0</v>
      </c>
      <c r="J131" s="46">
        <f t="shared" si="24"/>
        <v>13</v>
      </c>
      <c r="K131" s="72">
        <v>5</v>
      </c>
      <c r="L131" s="22">
        <v>60</v>
      </c>
      <c r="M131" s="65">
        <f t="shared" si="7"/>
        <v>300</v>
      </c>
      <c r="N131" s="17" t="s">
        <v>16</v>
      </c>
      <c r="O131" s="18"/>
      <c r="P131" s="104">
        <f t="shared" si="8"/>
        <v>300</v>
      </c>
      <c r="Q131" s="90">
        <v>9.91</v>
      </c>
      <c r="R131" s="43">
        <f t="shared" si="9"/>
        <v>49.55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+'28'!J132</f>
        <v>18</v>
      </c>
      <c r="F132" s="71"/>
      <c r="G132" s="46">
        <f t="shared" si="23"/>
        <v>18</v>
      </c>
      <c r="H132" s="78">
        <v>0</v>
      </c>
      <c r="I132" s="76">
        <v>0</v>
      </c>
      <c r="J132" s="46">
        <f t="shared" si="24"/>
        <v>18</v>
      </c>
      <c r="K132" s="72"/>
      <c r="L132" s="22">
        <v>60</v>
      </c>
      <c r="M132" s="65">
        <f t="shared" si="7"/>
        <v>0</v>
      </c>
      <c r="N132" s="17" t="s">
        <v>16</v>
      </c>
      <c r="O132" s="18"/>
      <c r="P132" s="23">
        <f t="shared" si="8"/>
        <v>0</v>
      </c>
      <c r="Q132" s="90">
        <v>16.690000000000001</v>
      </c>
      <c r="R132" s="43">
        <f t="shared" si="9"/>
        <v>0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+'28'!J133</f>
        <v>28</v>
      </c>
      <c r="F133" s="71"/>
      <c r="G133" s="46">
        <f t="shared" si="23"/>
        <v>28</v>
      </c>
      <c r="H133" s="78">
        <v>0</v>
      </c>
      <c r="I133" s="76">
        <v>0</v>
      </c>
      <c r="J133" s="46">
        <f t="shared" si="24"/>
        <v>18</v>
      </c>
      <c r="K133" s="72">
        <v>10</v>
      </c>
      <c r="L133" s="20">
        <v>50</v>
      </c>
      <c r="M133" s="65">
        <f t="shared" si="7"/>
        <v>500</v>
      </c>
      <c r="N133" s="17" t="s">
        <v>16</v>
      </c>
      <c r="O133" s="18"/>
      <c r="P133" s="104">
        <f t="shared" si="8"/>
        <v>500</v>
      </c>
      <c r="Q133" s="90">
        <v>24.21</v>
      </c>
      <c r="R133" s="43">
        <f t="shared" si="9"/>
        <v>242.10000000000002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+'28'!J134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+'28'!J135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+'28'!J136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+'28'!J137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+'28'!J138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+'28'!J139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+'28'!J140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+'28'!J141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+'28'!J142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+'28'!J143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+'28'!J144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+'28'!J145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+'28'!J146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+'28'!J147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+'28'!J148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+'28'!J149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+'28'!J150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+'28'!J151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+'28'!J152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+'28'!J153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+'28'!J154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+'28'!J155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+'28'!J156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+'28'!J157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+'28'!J158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+'28'!J159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+'28'!J160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+'28'!J161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+'28'!J162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+'28'!J163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+'28'!J164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+'28'!J165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+'28'!J166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+'28'!J167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+'28'!J168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+'28'!J169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+'28'!J170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+'28'!J171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+'28'!J172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+'28'!J173</f>
        <v>3</v>
      </c>
      <c r="F173" s="71"/>
      <c r="G173" s="46">
        <f>E173+F173</f>
        <v>3</v>
      </c>
      <c r="H173" s="78">
        <v>0</v>
      </c>
      <c r="I173" s="76">
        <v>0</v>
      </c>
      <c r="J173" s="46">
        <f>+G173-H173-K173-I173</f>
        <v>2</v>
      </c>
      <c r="K173" s="72">
        <v>1</v>
      </c>
      <c r="L173" s="20">
        <v>35</v>
      </c>
      <c r="M173" s="65">
        <f>+L173*K173</f>
        <v>35</v>
      </c>
      <c r="N173" s="17" t="s">
        <v>16</v>
      </c>
      <c r="O173" s="18"/>
      <c r="P173" s="104">
        <f>SUM(M173-O173)</f>
        <v>35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+'28'!J174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+'28'!J175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17</v>
      </c>
      <c r="K175" s="72"/>
      <c r="L175" s="15">
        <v>50</v>
      </c>
      <c r="M175" s="65">
        <f>+L175*K175</f>
        <v>0</v>
      </c>
      <c r="N175" s="17" t="s">
        <v>16</v>
      </c>
      <c r="O175" s="18"/>
      <c r="P175" s="23">
        <f>SUM(M175-O175)</f>
        <v>0</v>
      </c>
      <c r="Q175" s="90">
        <v>29.96</v>
      </c>
      <c r="R175" s="43">
        <f>+K175*Q175</f>
        <v>0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+'28'!J176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+'28'!J177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+'28'!J178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+'28'!J179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+'28'!J180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+'28'!J181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+'28'!J182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+'28'!J183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+'28'!J184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+'28'!J185</f>
        <v>22</v>
      </c>
      <c r="F185" s="71"/>
      <c r="G185" s="46">
        <f t="shared" si="30"/>
        <v>22</v>
      </c>
      <c r="H185" s="78">
        <v>0</v>
      </c>
      <c r="I185" s="76">
        <v>0</v>
      </c>
      <c r="J185" s="46">
        <f t="shared" si="31"/>
        <v>15</v>
      </c>
      <c r="K185" s="72">
        <v>7</v>
      </c>
      <c r="L185" s="20">
        <v>80</v>
      </c>
      <c r="M185" s="65">
        <f t="shared" si="34"/>
        <v>560</v>
      </c>
      <c r="N185" s="17" t="s">
        <v>16</v>
      </c>
      <c r="O185" s="18"/>
      <c r="P185" s="104">
        <f t="shared" si="35"/>
        <v>560</v>
      </c>
      <c r="Q185" s="90">
        <v>63</v>
      </c>
      <c r="R185" s="43">
        <f t="shared" si="36"/>
        <v>441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+'28'!J186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+'28'!J187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+'28'!J188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+'28'!J189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+'28'!J190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+'28'!J191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+'28'!J192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+'28'!J193</f>
        <v>26</v>
      </c>
      <c r="F193" s="71"/>
      <c r="G193" s="46">
        <f t="shared" si="30"/>
        <v>26</v>
      </c>
      <c r="H193" s="78">
        <v>0</v>
      </c>
      <c r="I193" s="76">
        <v>0</v>
      </c>
      <c r="J193" s="46">
        <f t="shared" si="31"/>
        <v>19</v>
      </c>
      <c r="K193" s="72">
        <v>7</v>
      </c>
      <c r="L193" s="20">
        <v>60</v>
      </c>
      <c r="M193" s="65">
        <f t="shared" si="34"/>
        <v>420</v>
      </c>
      <c r="N193" s="17" t="s">
        <v>16</v>
      </c>
      <c r="O193" s="18"/>
      <c r="P193" s="104">
        <f t="shared" si="35"/>
        <v>420</v>
      </c>
      <c r="Q193" s="90">
        <v>38</v>
      </c>
      <c r="R193" s="43">
        <f t="shared" si="36"/>
        <v>266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+'28'!J194</f>
        <v>39</v>
      </c>
      <c r="F194" s="71"/>
      <c r="G194" s="46">
        <f t="shared" si="30"/>
        <v>39</v>
      </c>
      <c r="H194" s="78">
        <v>0</v>
      </c>
      <c r="I194" s="76">
        <v>0</v>
      </c>
      <c r="J194" s="46">
        <f t="shared" si="31"/>
        <v>26</v>
      </c>
      <c r="K194" s="72">
        <v>13</v>
      </c>
      <c r="L194" s="20">
        <v>120</v>
      </c>
      <c r="M194" s="65">
        <f t="shared" si="34"/>
        <v>1560</v>
      </c>
      <c r="N194" s="17" t="s">
        <v>16</v>
      </c>
      <c r="O194" s="18"/>
      <c r="P194" s="104">
        <f t="shared" si="35"/>
        <v>1560</v>
      </c>
      <c r="Q194" s="90">
        <v>73</v>
      </c>
      <c r="R194" s="43">
        <f t="shared" si="36"/>
        <v>949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+'28'!J195</f>
        <v>13</v>
      </c>
      <c r="F195" s="71"/>
      <c r="G195" s="46">
        <f t="shared" si="30"/>
        <v>13</v>
      </c>
      <c r="H195" s="78">
        <v>0</v>
      </c>
      <c r="I195" s="76">
        <v>0</v>
      </c>
      <c r="J195" s="46">
        <f t="shared" si="31"/>
        <v>6</v>
      </c>
      <c r="K195" s="72">
        <v>7</v>
      </c>
      <c r="L195" s="20">
        <v>60</v>
      </c>
      <c r="M195" s="65">
        <f t="shared" si="34"/>
        <v>420</v>
      </c>
      <c r="N195" s="17" t="s">
        <v>16</v>
      </c>
      <c r="O195" s="18">
        <v>60</v>
      </c>
      <c r="P195" s="104">
        <f t="shared" si="35"/>
        <v>360</v>
      </c>
      <c r="Q195" s="90">
        <v>38</v>
      </c>
      <c r="R195" s="43">
        <f t="shared" si="36"/>
        <v>266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+'28'!J196</f>
        <v>26</v>
      </c>
      <c r="F196" s="71"/>
      <c r="G196" s="46">
        <f t="shared" si="30"/>
        <v>26</v>
      </c>
      <c r="H196" s="78">
        <v>0</v>
      </c>
      <c r="I196" s="76">
        <v>0</v>
      </c>
      <c r="J196" s="46">
        <f t="shared" si="31"/>
        <v>21</v>
      </c>
      <c r="K196" s="72">
        <v>5</v>
      </c>
      <c r="L196" s="20">
        <v>120</v>
      </c>
      <c r="M196" s="65">
        <f t="shared" si="34"/>
        <v>600</v>
      </c>
      <c r="N196" s="17" t="s">
        <v>16</v>
      </c>
      <c r="O196" s="18"/>
      <c r="P196" s="104">
        <f t="shared" si="35"/>
        <v>600</v>
      </c>
      <c r="Q196" s="90">
        <v>73</v>
      </c>
      <c r="R196" s="43">
        <f t="shared" si="36"/>
        <v>365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+'28'!J197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+'28'!J198</f>
        <v>33</v>
      </c>
      <c r="F198" s="71"/>
      <c r="G198" s="46">
        <f t="shared" si="30"/>
        <v>33</v>
      </c>
      <c r="H198" s="78">
        <v>0</v>
      </c>
      <c r="I198" s="76">
        <v>0</v>
      </c>
      <c r="J198" s="46">
        <f t="shared" si="31"/>
        <v>31</v>
      </c>
      <c r="K198" s="72">
        <v>2</v>
      </c>
      <c r="L198" s="20">
        <v>150</v>
      </c>
      <c r="M198" s="65">
        <f t="shared" si="34"/>
        <v>300</v>
      </c>
      <c r="N198" s="17" t="s">
        <v>16</v>
      </c>
      <c r="O198" s="18"/>
      <c r="P198" s="104">
        <f t="shared" si="35"/>
        <v>300</v>
      </c>
      <c r="Q198" s="90">
        <v>64.38</v>
      </c>
      <c r="R198" s="43">
        <f t="shared" si="36"/>
        <v>128.76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+'28'!J199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+'28'!J200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+'28'!J201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+'28'!J202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+'28'!J203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+'28'!J204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+'28'!J205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+'28'!J206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+'28'!J207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+'28'!J208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+'28'!J209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+'28'!J210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+'28'!J211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+'28'!J212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+'28'!J213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+'28'!J214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+'28'!J215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+'28'!J216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+'28'!J217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+'28'!J218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+'28'!J219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+'28'!J220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+'28'!J221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+'28'!J222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+'28'!J223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+'28'!J224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+'28'!J225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+'28'!J226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+'28'!J227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+'28'!J228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+'28'!J229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+'28'!J230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+'28'!J231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+'28'!J232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+'28'!J233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+'28'!J234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+'28'!J235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+'28'!J236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+'28'!J237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+'28'!J238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+'28'!J239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+'28'!J240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+'28'!J241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+'28'!J242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+'28'!J243</f>
        <v>38</v>
      </c>
      <c r="F243" s="71"/>
      <c r="G243" s="46">
        <f t="shared" ref="G243:G246" si="47">E243+F243</f>
        <v>38</v>
      </c>
      <c r="H243" s="78">
        <v>0</v>
      </c>
      <c r="I243" s="76">
        <v>0</v>
      </c>
      <c r="J243" s="46">
        <f t="shared" ref="J243:J246" si="48">+G243-H243-K243-I243</f>
        <v>35</v>
      </c>
      <c r="K243" s="72">
        <v>3</v>
      </c>
      <c r="L243" s="20">
        <v>35</v>
      </c>
      <c r="M243" s="65">
        <f t="shared" ref="M243:M246" si="49">+L243*K243</f>
        <v>105</v>
      </c>
      <c r="N243" s="17" t="s">
        <v>16</v>
      </c>
      <c r="O243" s="18"/>
      <c r="P243" s="104">
        <f t="shared" ref="P243:P246" si="50">SUM(M243-O243)</f>
        <v>105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+'28'!J244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+'28'!J245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+'28'!J246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+'28'!J247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+'28'!J248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>
        <f>+'28'!J249</f>
        <v>0</v>
      </c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>
        <f>+'28'!J250</f>
        <v>0</v>
      </c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>
        <f>+'28'!J251</f>
        <v>0</v>
      </c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>
        <f>+'28'!J252</f>
        <v>0</v>
      </c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>
        <f>+'28'!J253</f>
        <v>0</v>
      </c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>
        <f>+'28'!J254</f>
        <v>0</v>
      </c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>
        <f>+'28'!J255</f>
        <v>0</v>
      </c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33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33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33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33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8935.850000000004</v>
      </c>
      <c r="S260" s="75"/>
    </row>
    <row r="261" spans="1:33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33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22840</v>
      </c>
    </row>
    <row r="263" spans="1:33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33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6790</v>
      </c>
      <c r="O264" s="2">
        <v>50</v>
      </c>
      <c r="P264" s="2">
        <v>60</v>
      </c>
      <c r="Q264" s="2">
        <v>30</v>
      </c>
      <c r="R264" s="2">
        <v>470</v>
      </c>
      <c r="S264" s="2">
        <v>270</v>
      </c>
      <c r="T264" s="2">
        <v>250</v>
      </c>
      <c r="U264" s="2">
        <v>50</v>
      </c>
      <c r="V264" s="2">
        <v>260</v>
      </c>
      <c r="W264" s="2">
        <v>250</v>
      </c>
      <c r="X264" s="2">
        <v>100</v>
      </c>
      <c r="Y264" s="2">
        <v>100</v>
      </c>
      <c r="Z264" s="2">
        <v>100</v>
      </c>
      <c r="AA264" s="2">
        <v>180</v>
      </c>
      <c r="AB264" s="2">
        <v>130</v>
      </c>
      <c r="AC264" s="2">
        <v>2060</v>
      </c>
      <c r="AD264" s="2">
        <v>225</v>
      </c>
      <c r="AE264" s="2">
        <v>400</v>
      </c>
      <c r="AF264" s="2">
        <v>1805</v>
      </c>
      <c r="AG264" s="2">
        <v>2290</v>
      </c>
    </row>
    <row r="265" spans="1:33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33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33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2097</v>
      </c>
    </row>
    <row r="268" spans="1:33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13953</v>
      </c>
    </row>
    <row r="269" spans="1:33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13953</v>
      </c>
    </row>
    <row r="270" spans="1:33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33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33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033.00"/>
        <filter val="1,316.00"/>
        <filter val="1,532.00"/>
        <filter val="1,560.00"/>
        <filter val="1,866.00"/>
        <filter val="1,950.00"/>
        <filter val="100.00"/>
        <filter val="105.00"/>
        <filter val="130.00"/>
        <filter val="150.00"/>
        <filter val="170.00"/>
        <filter val="180.00"/>
        <filter val="250.00"/>
        <filter val="255.00"/>
        <filter val="300.00"/>
        <filter val="35.00"/>
        <filter val="360.00"/>
        <filter val="390.00"/>
        <filter val="400.00"/>
        <filter val="420.00"/>
        <filter val="450.00"/>
        <filter val="50.00"/>
        <filter val="500.00"/>
        <filter val="516.00"/>
        <filter val="550.00"/>
        <filter val="560.00"/>
        <filter val="60"/>
        <filter val="600.00"/>
        <filter val="650.00"/>
        <filter val="75.00"/>
        <filter val="765.00"/>
        <filter val="8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 filterMode="1">
    <tabColor rgb="FFFFCCFF"/>
  </sheetPr>
  <dimension ref="A1:X346"/>
  <sheetViews>
    <sheetView zoomScale="70" zoomScaleNormal="70" workbookViewId="0">
      <pane xSplit="10" ySplit="4" topLeftCell="K54" activePane="bottomRight" state="frozen"/>
      <selection activeCell="L246" sqref="L246"/>
      <selection pane="topRight" activeCell="L246" sqref="L246"/>
      <selection pane="bottomLeft" activeCell="L246" sqref="L246"/>
      <selection pane="bottomRight" activeCell="W69" sqref="W68:W69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+'29'!J5</f>
        <v>46</v>
      </c>
      <c r="F5" s="71"/>
      <c r="G5" s="46">
        <f t="shared" ref="G5:G26" si="0">E5+F5</f>
        <v>46</v>
      </c>
      <c r="H5" s="78">
        <v>0</v>
      </c>
      <c r="I5" s="76">
        <v>0</v>
      </c>
      <c r="J5" s="46">
        <f t="shared" ref="J5:J26" si="1">+G5-H5-K5-I5</f>
        <v>29</v>
      </c>
      <c r="K5" s="72">
        <v>17</v>
      </c>
      <c r="L5" s="15">
        <v>50</v>
      </c>
      <c r="M5" s="65">
        <f>+L5*K5</f>
        <v>850</v>
      </c>
      <c r="N5" s="17" t="s">
        <v>16</v>
      </c>
      <c r="O5" s="18"/>
      <c r="P5" s="104">
        <f>SUM(M5-O5)</f>
        <v>850</v>
      </c>
      <c r="Q5" s="90">
        <v>22.48</v>
      </c>
      <c r="R5" s="43">
        <f>+K5*Q5</f>
        <v>382.16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f>+'29'!J6</f>
        <v>110</v>
      </c>
      <c r="F6" s="71">
        <v>100</v>
      </c>
      <c r="G6" s="46">
        <f t="shared" si="0"/>
        <v>210</v>
      </c>
      <c r="H6" s="78">
        <v>0</v>
      </c>
      <c r="I6" s="76">
        <v>0</v>
      </c>
      <c r="J6" s="46">
        <f t="shared" si="1"/>
        <v>174</v>
      </c>
      <c r="K6" s="72">
        <v>36</v>
      </c>
      <c r="L6" s="15">
        <v>100</v>
      </c>
      <c r="M6" s="65">
        <v>3498</v>
      </c>
      <c r="N6" s="17" t="s">
        <v>16</v>
      </c>
      <c r="O6" s="18"/>
      <c r="P6" s="104">
        <f t="shared" ref="P6:P80" si="2">SUM(M6-O6)</f>
        <v>3498</v>
      </c>
      <c r="Q6" s="90">
        <v>39.29</v>
      </c>
      <c r="R6" s="43">
        <f t="shared" ref="R6:R80" si="3">+K6*Q6</f>
        <v>1414.44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+'29'!J7</f>
        <v>3</v>
      </c>
      <c r="F7" s="71"/>
      <c r="G7" s="46">
        <f t="shared" si="0"/>
        <v>3</v>
      </c>
      <c r="H7" s="78">
        <v>0</v>
      </c>
      <c r="I7" s="76">
        <v>0</v>
      </c>
      <c r="J7" s="46">
        <f t="shared" si="1"/>
        <v>2</v>
      </c>
      <c r="K7" s="72">
        <v>1</v>
      </c>
      <c r="L7" s="15">
        <v>50</v>
      </c>
      <c r="M7" s="65">
        <f t="shared" ref="M7:M80" si="4">+L7*K7</f>
        <v>50</v>
      </c>
      <c r="N7" s="17" t="s">
        <v>16</v>
      </c>
      <c r="O7" s="18"/>
      <c r="P7" s="104">
        <f t="shared" si="2"/>
        <v>50</v>
      </c>
      <c r="Q7" s="90">
        <v>26.11</v>
      </c>
      <c r="R7" s="43">
        <f t="shared" si="3"/>
        <v>26.11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+'29'!J8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4"/>
        <v>0</v>
      </c>
      <c r="N8" s="17" t="s">
        <v>16</v>
      </c>
      <c r="O8" s="18"/>
      <c r="P8" s="23">
        <f t="shared" si="2"/>
        <v>0</v>
      </c>
      <c r="Q8" s="90">
        <v>33.89</v>
      </c>
      <c r="R8" s="43">
        <f t="shared" si="3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+'29'!J9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4"/>
        <v>0</v>
      </c>
      <c r="N9" s="17" t="s">
        <v>16</v>
      </c>
      <c r="O9" s="18"/>
      <c r="P9" s="23">
        <f t="shared" si="2"/>
        <v>0</v>
      </c>
      <c r="Q9" s="90"/>
      <c r="R9" s="43">
        <f t="shared" si="3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+'29'!J10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4"/>
        <v>0</v>
      </c>
      <c r="N10" s="17" t="s">
        <v>16</v>
      </c>
      <c r="O10" s="18"/>
      <c r="P10" s="23">
        <f t="shared" si="2"/>
        <v>0</v>
      </c>
      <c r="Q10" s="90"/>
      <c r="R10" s="43">
        <f t="shared" si="3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+'29'!J11</f>
        <v>28</v>
      </c>
      <c r="F11" s="71"/>
      <c r="G11" s="46">
        <f t="shared" si="0"/>
        <v>28</v>
      </c>
      <c r="H11" s="78">
        <v>0</v>
      </c>
      <c r="I11" s="76">
        <v>0</v>
      </c>
      <c r="J11" s="46">
        <f t="shared" si="1"/>
        <v>22</v>
      </c>
      <c r="K11" s="72">
        <v>6</v>
      </c>
      <c r="L11" s="15">
        <v>50</v>
      </c>
      <c r="M11" s="65">
        <f t="shared" si="4"/>
        <v>300</v>
      </c>
      <c r="N11" s="17" t="s">
        <v>16</v>
      </c>
      <c r="O11" s="18"/>
      <c r="P11" s="104">
        <f t="shared" si="2"/>
        <v>300</v>
      </c>
      <c r="Q11" s="90">
        <v>16.940000000000001</v>
      </c>
      <c r="R11" s="43">
        <f t="shared" si="3"/>
        <v>101.64000000000001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+'29'!J12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4"/>
        <v>0</v>
      </c>
      <c r="N12" s="17" t="s">
        <v>16</v>
      </c>
      <c r="O12" s="18"/>
      <c r="P12" s="23">
        <f t="shared" si="2"/>
        <v>0</v>
      </c>
      <c r="Q12" s="90"/>
      <c r="R12" s="43">
        <f t="shared" si="3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+'29'!J13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4"/>
        <v>0</v>
      </c>
      <c r="N13" s="17" t="s">
        <v>16</v>
      </c>
      <c r="O13" s="18"/>
      <c r="P13" s="23">
        <f t="shared" si="2"/>
        <v>0</v>
      </c>
      <c r="Q13" s="90">
        <v>17.32</v>
      </c>
      <c r="R13" s="43">
        <f t="shared" si="3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+'29'!J14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4"/>
        <v>0</v>
      </c>
      <c r="N14" s="17" t="s">
        <v>16</v>
      </c>
      <c r="O14" s="18"/>
      <c r="P14" s="23">
        <f t="shared" si="2"/>
        <v>0</v>
      </c>
      <c r="Q14" s="90">
        <v>21.22</v>
      </c>
      <c r="R14" s="43">
        <f t="shared" si="3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+'29'!J15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4"/>
        <v>0</v>
      </c>
      <c r="N15" s="17" t="s">
        <v>16</v>
      </c>
      <c r="O15" s="18"/>
      <c r="P15" s="23">
        <f t="shared" si="2"/>
        <v>0</v>
      </c>
      <c r="Q15" s="90">
        <v>24.37</v>
      </c>
      <c r="R15" s="43">
        <f t="shared" si="3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+'29'!J16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4"/>
        <v>0</v>
      </c>
      <c r="N16" s="17" t="s">
        <v>16</v>
      </c>
      <c r="O16" s="18"/>
      <c r="P16" s="23">
        <f t="shared" si="2"/>
        <v>0</v>
      </c>
      <c r="Q16" s="90"/>
      <c r="R16" s="43">
        <f t="shared" si="3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+'29'!J17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4"/>
        <v>0</v>
      </c>
      <c r="N17" s="17" t="s">
        <v>16</v>
      </c>
      <c r="O17" s="18"/>
      <c r="P17" s="23">
        <f t="shared" si="2"/>
        <v>0</v>
      </c>
      <c r="Q17" s="90">
        <v>15.05</v>
      </c>
      <c r="R17" s="43">
        <f t="shared" si="3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+'29'!J18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4"/>
        <v>0</v>
      </c>
      <c r="N18" s="17" t="s">
        <v>16</v>
      </c>
      <c r="O18" s="18"/>
      <c r="P18" s="23">
        <f t="shared" si="2"/>
        <v>0</v>
      </c>
      <c r="Q18" s="90">
        <v>18.77</v>
      </c>
      <c r="R18" s="43">
        <f t="shared" si="3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+'29'!J19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4"/>
        <v>0</v>
      </c>
      <c r="N19" s="17" t="s">
        <v>16</v>
      </c>
      <c r="O19" s="18"/>
      <c r="P19" s="23">
        <f t="shared" si="2"/>
        <v>0</v>
      </c>
      <c r="Q19" s="90">
        <v>19.04</v>
      </c>
      <c r="R19" s="43">
        <f t="shared" si="3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+'29'!J20</f>
        <v>7</v>
      </c>
      <c r="F20" s="71"/>
      <c r="G20" s="46">
        <f t="shared" si="0"/>
        <v>7</v>
      </c>
      <c r="H20" s="78">
        <v>0</v>
      </c>
      <c r="I20" s="76">
        <v>0</v>
      </c>
      <c r="J20" s="46">
        <f t="shared" si="1"/>
        <v>7</v>
      </c>
      <c r="K20" s="72"/>
      <c r="L20" s="15">
        <v>65</v>
      </c>
      <c r="M20" s="65">
        <f t="shared" si="4"/>
        <v>0</v>
      </c>
      <c r="N20" s="17" t="s">
        <v>16</v>
      </c>
      <c r="O20" s="18"/>
      <c r="P20" s="23">
        <f t="shared" si="2"/>
        <v>0</v>
      </c>
      <c r="Q20" s="90">
        <v>22.25</v>
      </c>
      <c r="R20" s="43">
        <f t="shared" si="3"/>
        <v>0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f>+'29'!J21</f>
        <v>2</v>
      </c>
      <c r="F21" s="71"/>
      <c r="G21" s="46">
        <f t="shared" si="0"/>
        <v>2</v>
      </c>
      <c r="H21" s="78">
        <v>0</v>
      </c>
      <c r="I21" s="76">
        <v>0</v>
      </c>
      <c r="J21" s="46">
        <f t="shared" si="1"/>
        <v>0</v>
      </c>
      <c r="K21" s="72">
        <v>2</v>
      </c>
      <c r="L21" s="15">
        <v>85</v>
      </c>
      <c r="M21" s="65">
        <f t="shared" si="4"/>
        <v>170</v>
      </c>
      <c r="N21" s="17" t="s">
        <v>16</v>
      </c>
      <c r="O21" s="18">
        <v>85</v>
      </c>
      <c r="P21" s="104">
        <f t="shared" si="2"/>
        <v>85</v>
      </c>
      <c r="Q21" s="90">
        <v>22.85</v>
      </c>
      <c r="R21" s="43">
        <f t="shared" si="3"/>
        <v>45.7</v>
      </c>
    </row>
    <row r="22" spans="1:18" ht="25.5" hidden="1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+'29'!J22</f>
        <v>45</v>
      </c>
      <c r="F22" s="71">
        <v>20</v>
      </c>
      <c r="G22" s="46">
        <f t="shared" si="0"/>
        <v>65</v>
      </c>
      <c r="H22" s="78">
        <v>0</v>
      </c>
      <c r="I22" s="76">
        <v>0</v>
      </c>
      <c r="J22" s="46">
        <f t="shared" si="1"/>
        <v>49</v>
      </c>
      <c r="K22" s="72">
        <v>16</v>
      </c>
      <c r="L22" s="20">
        <v>100</v>
      </c>
      <c r="M22" s="65">
        <f t="shared" si="4"/>
        <v>1600</v>
      </c>
      <c r="N22" s="17" t="s">
        <v>16</v>
      </c>
      <c r="O22" s="18">
        <v>218</v>
      </c>
      <c r="P22" s="104">
        <f t="shared" si="2"/>
        <v>1382</v>
      </c>
      <c r="Q22" s="90">
        <v>26.6</v>
      </c>
      <c r="R22" s="43">
        <f t="shared" si="3"/>
        <v>425.6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+'29'!J23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4"/>
        <v>0</v>
      </c>
      <c r="N23" s="17" t="s">
        <v>16</v>
      </c>
      <c r="O23" s="18"/>
      <c r="P23" s="23">
        <f t="shared" si="2"/>
        <v>0</v>
      </c>
      <c r="Q23" s="90">
        <v>42.24</v>
      </c>
      <c r="R23" s="43">
        <f t="shared" si="3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+'29'!J24</f>
        <v>25</v>
      </c>
      <c r="F24" s="71">
        <v>10</v>
      </c>
      <c r="G24" s="46">
        <f t="shared" si="0"/>
        <v>35</v>
      </c>
      <c r="H24" s="78">
        <v>0</v>
      </c>
      <c r="I24" s="76">
        <v>0</v>
      </c>
      <c r="J24" s="46">
        <f t="shared" si="1"/>
        <v>25</v>
      </c>
      <c r="K24" s="72">
        <v>10</v>
      </c>
      <c r="L24" s="15">
        <v>100</v>
      </c>
      <c r="M24" s="65">
        <f t="shared" si="4"/>
        <v>1000</v>
      </c>
      <c r="N24" s="17" t="s">
        <v>16</v>
      </c>
      <c r="O24" s="18">
        <v>167</v>
      </c>
      <c r="P24" s="104">
        <f t="shared" si="2"/>
        <v>833</v>
      </c>
      <c r="Q24" s="90">
        <v>40.51</v>
      </c>
      <c r="R24" s="43">
        <f t="shared" si="3"/>
        <v>405.09999999999997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+'29'!J25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4"/>
        <v>0</v>
      </c>
      <c r="N25" s="17" t="s">
        <v>16</v>
      </c>
      <c r="O25" s="18"/>
      <c r="P25" s="23">
        <f t="shared" si="2"/>
        <v>0</v>
      </c>
      <c r="Q25" s="90">
        <v>39.770000000000003</v>
      </c>
      <c r="R25" s="43">
        <f t="shared" si="3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+'29'!J26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4"/>
        <v>0</v>
      </c>
      <c r="N26" s="17" t="s">
        <v>16</v>
      </c>
      <c r="O26" s="18"/>
      <c r="P26" s="23">
        <f t="shared" si="2"/>
        <v>0</v>
      </c>
      <c r="Q26" s="90">
        <v>35.39</v>
      </c>
      <c r="R26" s="43">
        <f t="shared" si="3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+'29'!J27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4"/>
        <v>0</v>
      </c>
      <c r="N27" s="17" t="s">
        <v>16</v>
      </c>
      <c r="O27" s="18"/>
      <c r="P27" s="23">
        <f t="shared" si="2"/>
        <v>0</v>
      </c>
      <c r="Q27" s="90">
        <v>31.62</v>
      </c>
      <c r="R27" s="43">
        <f t="shared" si="3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+'29'!J28</f>
        <v>27</v>
      </c>
      <c r="F28" s="71"/>
      <c r="G28" s="46">
        <f t="shared" si="5"/>
        <v>27</v>
      </c>
      <c r="H28" s="78">
        <v>0</v>
      </c>
      <c r="I28" s="76">
        <v>0</v>
      </c>
      <c r="J28" s="46">
        <f t="shared" si="6"/>
        <v>13</v>
      </c>
      <c r="K28" s="72">
        <v>14</v>
      </c>
      <c r="L28" s="15">
        <v>100</v>
      </c>
      <c r="M28" s="65">
        <f t="shared" si="4"/>
        <v>1400</v>
      </c>
      <c r="N28" s="17" t="s">
        <v>16</v>
      </c>
      <c r="O28" s="18">
        <v>167</v>
      </c>
      <c r="P28" s="104">
        <f t="shared" si="2"/>
        <v>1233</v>
      </c>
      <c r="Q28" s="90">
        <v>31.97</v>
      </c>
      <c r="R28" s="43">
        <f t="shared" si="3"/>
        <v>447.58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+'29'!J29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4"/>
        <v>0</v>
      </c>
      <c r="N29" s="17" t="s">
        <v>16</v>
      </c>
      <c r="O29" s="18"/>
      <c r="P29" s="23">
        <f t="shared" si="2"/>
        <v>0</v>
      </c>
      <c r="Q29" s="90">
        <v>21.27</v>
      </c>
      <c r="R29" s="43">
        <f t="shared" si="3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+'29'!J30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4"/>
        <v>0</v>
      </c>
      <c r="N30" s="17" t="s">
        <v>16</v>
      </c>
      <c r="O30" s="18"/>
      <c r="P30" s="23">
        <f t="shared" si="2"/>
        <v>0</v>
      </c>
      <c r="Q30" s="90">
        <v>34.26</v>
      </c>
      <c r="R30" s="43">
        <f t="shared" si="3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v>48</v>
      </c>
      <c r="F31" s="71"/>
      <c r="G31" s="46">
        <f t="shared" si="5"/>
        <v>48</v>
      </c>
      <c r="H31" s="78">
        <v>0</v>
      </c>
      <c r="I31" s="76">
        <v>0</v>
      </c>
      <c r="J31" s="46">
        <f t="shared" si="6"/>
        <v>48</v>
      </c>
      <c r="K31" s="72"/>
      <c r="L31" s="15">
        <v>100</v>
      </c>
      <c r="M31" s="65">
        <f t="shared" si="4"/>
        <v>0</v>
      </c>
      <c r="N31" s="17" t="s">
        <v>16</v>
      </c>
      <c r="O31" s="18"/>
      <c r="P31" s="23">
        <f t="shared" si="2"/>
        <v>0</v>
      </c>
      <c r="Q31" s="90">
        <v>38.46</v>
      </c>
      <c r="R31" s="43">
        <f t="shared" si="3"/>
        <v>0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+'29'!J32</f>
        <v>3</v>
      </c>
      <c r="F32" s="71"/>
      <c r="G32" s="46">
        <f t="shared" si="5"/>
        <v>3</v>
      </c>
      <c r="H32" s="78">
        <v>0</v>
      </c>
      <c r="I32" s="76">
        <v>0</v>
      </c>
      <c r="J32" s="46">
        <f t="shared" si="6"/>
        <v>3</v>
      </c>
      <c r="K32" s="72"/>
      <c r="L32" s="15">
        <v>130</v>
      </c>
      <c r="M32" s="65">
        <f t="shared" si="4"/>
        <v>0</v>
      </c>
      <c r="N32" s="17" t="s">
        <v>16</v>
      </c>
      <c r="O32" s="18"/>
      <c r="P32" s="23">
        <f t="shared" si="2"/>
        <v>0</v>
      </c>
      <c r="Q32" s="90">
        <v>46.37</v>
      </c>
      <c r="R32" s="43">
        <f t="shared" si="3"/>
        <v>0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+'29'!J33</f>
        <v>5</v>
      </c>
      <c r="F33" s="71"/>
      <c r="G33" s="46">
        <f t="shared" si="5"/>
        <v>5</v>
      </c>
      <c r="H33" s="78">
        <v>0</v>
      </c>
      <c r="I33" s="76">
        <v>0</v>
      </c>
      <c r="J33" s="46">
        <f t="shared" si="6"/>
        <v>5</v>
      </c>
      <c r="K33" s="72"/>
      <c r="L33" s="15">
        <v>130</v>
      </c>
      <c r="M33" s="65">
        <f t="shared" si="4"/>
        <v>0</v>
      </c>
      <c r="N33" s="17" t="s">
        <v>16</v>
      </c>
      <c r="O33" s="18"/>
      <c r="P33" s="23">
        <f t="shared" si="2"/>
        <v>0</v>
      </c>
      <c r="Q33" s="90">
        <v>38.9</v>
      </c>
      <c r="R33" s="43">
        <f t="shared" si="3"/>
        <v>0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+'29'!J34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4"/>
        <v>0</v>
      </c>
      <c r="N34" s="17" t="s">
        <v>16</v>
      </c>
      <c r="O34" s="18"/>
      <c r="P34" s="23">
        <f t="shared" si="2"/>
        <v>0</v>
      </c>
      <c r="Q34" s="90">
        <v>38.07</v>
      </c>
      <c r="R34" s="43">
        <f t="shared" si="3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+'29'!J35</f>
        <v>4</v>
      </c>
      <c r="F35" s="71"/>
      <c r="G35" s="46">
        <f t="shared" si="5"/>
        <v>4</v>
      </c>
      <c r="H35" s="78">
        <v>0</v>
      </c>
      <c r="I35" s="76">
        <v>0</v>
      </c>
      <c r="J35" s="46">
        <f t="shared" si="6"/>
        <v>4</v>
      </c>
      <c r="K35" s="72"/>
      <c r="L35" s="15">
        <v>130</v>
      </c>
      <c r="M35" s="65">
        <f t="shared" si="4"/>
        <v>0</v>
      </c>
      <c r="N35" s="17" t="s">
        <v>16</v>
      </c>
      <c r="O35" s="18"/>
      <c r="P35" s="23">
        <f t="shared" si="2"/>
        <v>0</v>
      </c>
      <c r="Q35" s="90">
        <v>40.799999999999997</v>
      </c>
      <c r="R35" s="43">
        <f t="shared" si="3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+'29'!J36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4"/>
        <v>0</v>
      </c>
      <c r="N36" s="17" t="s">
        <v>16</v>
      </c>
      <c r="O36" s="18"/>
      <c r="P36" s="23">
        <f t="shared" si="2"/>
        <v>0</v>
      </c>
      <c r="Q36" s="90"/>
      <c r="R36" s="43">
        <f t="shared" si="3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+'29'!J37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4"/>
        <v>0</v>
      </c>
      <c r="N37" s="17" t="s">
        <v>16</v>
      </c>
      <c r="O37" s="18"/>
      <c r="P37" s="23">
        <f t="shared" si="2"/>
        <v>0</v>
      </c>
      <c r="Q37" s="90"/>
      <c r="R37" s="43">
        <f t="shared" si="3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+'29'!J38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+'29'!J39</f>
        <v>17</v>
      </c>
      <c r="F39" s="71"/>
      <c r="G39" s="46">
        <f t="shared" si="5"/>
        <v>17</v>
      </c>
      <c r="H39" s="78">
        <v>0</v>
      </c>
      <c r="I39" s="76">
        <v>0</v>
      </c>
      <c r="J39" s="46">
        <f t="shared" si="6"/>
        <v>6</v>
      </c>
      <c r="K39" s="72">
        <v>11</v>
      </c>
      <c r="L39" s="15">
        <v>50</v>
      </c>
      <c r="M39" s="65">
        <f t="shared" si="4"/>
        <v>550</v>
      </c>
      <c r="N39" s="17" t="s">
        <v>16</v>
      </c>
      <c r="O39" s="18"/>
      <c r="P39" s="104">
        <f t="shared" si="2"/>
        <v>550</v>
      </c>
      <c r="Q39" s="90">
        <v>27.84</v>
      </c>
      <c r="R39" s="43">
        <f t="shared" si="3"/>
        <v>306.24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+'29'!J40</f>
        <v>22</v>
      </c>
      <c r="F40" s="71"/>
      <c r="G40" s="46">
        <f t="shared" si="5"/>
        <v>22</v>
      </c>
      <c r="H40" s="78">
        <v>0</v>
      </c>
      <c r="I40" s="76">
        <v>0</v>
      </c>
      <c r="J40" s="46">
        <f t="shared" si="6"/>
        <v>20</v>
      </c>
      <c r="K40" s="72">
        <v>2</v>
      </c>
      <c r="L40" s="15">
        <v>50</v>
      </c>
      <c r="M40" s="65">
        <f t="shared" si="4"/>
        <v>100</v>
      </c>
      <c r="N40" s="17" t="s">
        <v>16</v>
      </c>
      <c r="O40" s="18"/>
      <c r="P40" s="104">
        <f t="shared" si="2"/>
        <v>100</v>
      </c>
      <c r="Q40" s="90">
        <v>27.12</v>
      </c>
      <c r="R40" s="43">
        <f t="shared" si="3"/>
        <v>54.24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+'29'!J41</f>
        <v>17</v>
      </c>
      <c r="F41" s="71"/>
      <c r="G41" s="46">
        <f t="shared" si="5"/>
        <v>17</v>
      </c>
      <c r="H41" s="78">
        <v>0</v>
      </c>
      <c r="I41" s="76">
        <v>0</v>
      </c>
      <c r="J41" s="46">
        <f t="shared" si="6"/>
        <v>12</v>
      </c>
      <c r="K41" s="72">
        <v>5</v>
      </c>
      <c r="L41" s="15">
        <v>50</v>
      </c>
      <c r="M41" s="65">
        <f t="shared" si="4"/>
        <v>250</v>
      </c>
      <c r="N41" s="17" t="s">
        <v>16</v>
      </c>
      <c r="O41" s="18">
        <v>50</v>
      </c>
      <c r="P41" s="104">
        <f t="shared" si="2"/>
        <v>200</v>
      </c>
      <c r="Q41" s="90">
        <v>15.42</v>
      </c>
      <c r="R41" s="43">
        <f t="shared" si="3"/>
        <v>77.099999999999994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+'29'!J42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4"/>
        <v>0</v>
      </c>
      <c r="N42" s="17" t="s">
        <v>16</v>
      </c>
      <c r="O42" s="18"/>
      <c r="P42" s="23">
        <f t="shared" si="2"/>
        <v>0</v>
      </c>
      <c r="Q42" s="90">
        <v>15.55</v>
      </c>
      <c r="R42" s="43">
        <f t="shared" si="3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+'29'!J43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+'29'!J44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4"/>
        <v>0</v>
      </c>
      <c r="N44" s="17" t="s">
        <v>16</v>
      </c>
      <c r="O44" s="18"/>
      <c r="P44" s="23">
        <f t="shared" si="2"/>
        <v>0</v>
      </c>
      <c r="Q44" s="90">
        <v>15.31</v>
      </c>
      <c r="R44" s="43">
        <f t="shared" si="3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+'29'!J45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4"/>
        <v>0</v>
      </c>
      <c r="N45" s="17" t="s">
        <v>16</v>
      </c>
      <c r="O45" s="18"/>
      <c r="P45" s="23">
        <f t="shared" si="2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f>+'29'!J46</f>
        <v>17</v>
      </c>
      <c r="F46" s="71"/>
      <c r="G46" s="46">
        <f t="shared" si="5"/>
        <v>17</v>
      </c>
      <c r="H46" s="78">
        <v>0</v>
      </c>
      <c r="I46" s="76">
        <v>0</v>
      </c>
      <c r="J46" s="46">
        <f t="shared" si="6"/>
        <v>17</v>
      </c>
      <c r="K46" s="72"/>
      <c r="L46" s="15">
        <v>50</v>
      </c>
      <c r="M46" s="65">
        <f t="shared" si="4"/>
        <v>0</v>
      </c>
      <c r="N46" s="17" t="s">
        <v>16</v>
      </c>
      <c r="O46" s="18"/>
      <c r="P46" s="23">
        <f t="shared" si="2"/>
        <v>0</v>
      </c>
      <c r="Q46" s="90">
        <v>19.05</v>
      </c>
      <c r="R46" s="43">
        <f t="shared" si="3"/>
        <v>0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+'29'!J47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4"/>
        <v>0</v>
      </c>
      <c r="N47" s="17" t="s">
        <v>16</v>
      </c>
      <c r="O47" s="18"/>
      <c r="P47" s="23">
        <f t="shared" si="2"/>
        <v>0</v>
      </c>
      <c r="Q47" s="90">
        <v>19.21</v>
      </c>
      <c r="R47" s="43">
        <f t="shared" si="3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+'29'!J48</f>
        <v>12</v>
      </c>
      <c r="F48" s="71"/>
      <c r="G48" s="46">
        <f t="shared" si="5"/>
        <v>12</v>
      </c>
      <c r="H48" s="78">
        <v>0</v>
      </c>
      <c r="I48" s="76">
        <v>0</v>
      </c>
      <c r="J48" s="46">
        <f t="shared" si="6"/>
        <v>11</v>
      </c>
      <c r="K48" s="72">
        <v>1</v>
      </c>
      <c r="L48" s="20">
        <v>50</v>
      </c>
      <c r="M48" s="65">
        <f>+L48*K48</f>
        <v>50</v>
      </c>
      <c r="N48" s="17" t="s">
        <v>16</v>
      </c>
      <c r="O48" s="18"/>
      <c r="P48" s="104">
        <f>SUM(M48-O48)</f>
        <v>50</v>
      </c>
      <c r="Q48" s="90">
        <v>18.88</v>
      </c>
      <c r="R48" s="43">
        <f>+K48*Q48</f>
        <v>18.88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+'29'!J49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12</v>
      </c>
      <c r="K49" s="72"/>
      <c r="L49" s="20">
        <v>50</v>
      </c>
      <c r="M49" s="65">
        <f>+L49*K49</f>
        <v>0</v>
      </c>
      <c r="N49" s="17" t="s">
        <v>16</v>
      </c>
      <c r="O49" s="18"/>
      <c r="P49" s="23">
        <f>SUM(M49-O49)</f>
        <v>0</v>
      </c>
      <c r="Q49" s="90">
        <v>20.43</v>
      </c>
      <c r="R49" s="43">
        <f>+K49*Q49</f>
        <v>0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+'29'!J50</f>
        <v>10</v>
      </c>
      <c r="F50" s="71"/>
      <c r="G50" s="46">
        <f t="shared" si="5"/>
        <v>10</v>
      </c>
      <c r="H50" s="78">
        <v>0</v>
      </c>
      <c r="I50" s="76">
        <v>0</v>
      </c>
      <c r="J50" s="46">
        <f t="shared" si="6"/>
        <v>9</v>
      </c>
      <c r="K50" s="72">
        <v>1</v>
      </c>
      <c r="L50" s="15">
        <v>50</v>
      </c>
      <c r="M50" s="65">
        <f t="shared" si="4"/>
        <v>50</v>
      </c>
      <c r="N50" s="17" t="s">
        <v>16</v>
      </c>
      <c r="O50" s="18"/>
      <c r="P50" s="104">
        <f t="shared" si="2"/>
        <v>50</v>
      </c>
      <c r="Q50" s="90">
        <v>21.81</v>
      </c>
      <c r="R50" s="43">
        <f t="shared" si="3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+'29'!J51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+'29'!J52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+'29'!J53</f>
        <v>14</v>
      </c>
      <c r="F53" s="71"/>
      <c r="G53" s="46">
        <f t="shared" si="5"/>
        <v>14</v>
      </c>
      <c r="H53" s="78">
        <v>0</v>
      </c>
      <c r="I53" s="76">
        <v>0</v>
      </c>
      <c r="J53" s="46">
        <f t="shared" si="6"/>
        <v>10</v>
      </c>
      <c r="K53" s="72">
        <v>4</v>
      </c>
      <c r="L53" s="20">
        <v>50</v>
      </c>
      <c r="M53" s="65">
        <f>+L53*K53</f>
        <v>200</v>
      </c>
      <c r="N53" s="17" t="s">
        <v>16</v>
      </c>
      <c r="O53" s="18">
        <v>100</v>
      </c>
      <c r="P53" s="104">
        <f>SUM(M53-O53)</f>
        <v>100</v>
      </c>
      <c r="Q53" s="90">
        <v>17.53</v>
      </c>
      <c r="R53" s="43">
        <f>+K53*Q53</f>
        <v>70.12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+'29'!J54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4"/>
        <v>0</v>
      </c>
      <c r="N54" s="17" t="s">
        <v>16</v>
      </c>
      <c r="O54" s="18"/>
      <c r="P54" s="23">
        <f t="shared" si="2"/>
        <v>0</v>
      </c>
      <c r="Q54" s="90">
        <v>14.38</v>
      </c>
      <c r="R54" s="43">
        <f t="shared" si="3"/>
        <v>0</v>
      </c>
    </row>
    <row r="55" spans="1:18" ht="25.5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+'29'!J55</f>
        <v>25</v>
      </c>
      <c r="F55" s="71"/>
      <c r="G55" s="46">
        <f t="shared" si="5"/>
        <v>25</v>
      </c>
      <c r="H55" s="78">
        <v>0</v>
      </c>
      <c r="I55" s="76">
        <v>0</v>
      </c>
      <c r="J55" s="46">
        <f t="shared" si="6"/>
        <v>20</v>
      </c>
      <c r="K55" s="72">
        <v>5</v>
      </c>
      <c r="L55" s="15">
        <v>120</v>
      </c>
      <c r="M55" s="65">
        <f>+L55*K55</f>
        <v>600</v>
      </c>
      <c r="N55" s="17" t="s">
        <v>16</v>
      </c>
      <c r="O55" s="18">
        <v>260</v>
      </c>
      <c r="P55" s="104">
        <f>SUM(M55-O55)</f>
        <v>340</v>
      </c>
      <c r="Q55" s="90">
        <v>29.34</v>
      </c>
      <c r="R55" s="43">
        <f>+K55*Q55</f>
        <v>146.69999999999999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+'29'!J56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+'29'!J57</f>
        <v>14</v>
      </c>
      <c r="F57" s="71"/>
      <c r="G57" s="46">
        <f t="shared" si="5"/>
        <v>14</v>
      </c>
      <c r="H57" s="78">
        <v>0</v>
      </c>
      <c r="I57" s="76">
        <v>0</v>
      </c>
      <c r="J57" s="46">
        <f t="shared" si="6"/>
        <v>6</v>
      </c>
      <c r="K57" s="72">
        <v>8</v>
      </c>
      <c r="L57" s="15">
        <v>120</v>
      </c>
      <c r="M57" s="65">
        <f t="shared" si="4"/>
        <v>960</v>
      </c>
      <c r="N57" s="17" t="s">
        <v>16</v>
      </c>
      <c r="O57" s="18"/>
      <c r="P57" s="104">
        <f t="shared" si="2"/>
        <v>960</v>
      </c>
      <c r="Q57" s="90">
        <v>31.46</v>
      </c>
      <c r="R57" s="43">
        <f t="shared" si="3"/>
        <v>251.68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+'29'!J58</f>
        <v>21</v>
      </c>
      <c r="F58" s="71"/>
      <c r="G58" s="46">
        <f t="shared" si="5"/>
        <v>21</v>
      </c>
      <c r="H58" s="78">
        <v>0</v>
      </c>
      <c r="I58" s="76">
        <v>0</v>
      </c>
      <c r="J58" s="46">
        <f t="shared" si="6"/>
        <v>17</v>
      </c>
      <c r="K58" s="72">
        <v>4</v>
      </c>
      <c r="L58" s="15">
        <v>120</v>
      </c>
      <c r="M58" s="65">
        <f t="shared" si="4"/>
        <v>480</v>
      </c>
      <c r="N58" s="17" t="s">
        <v>16</v>
      </c>
      <c r="O58" s="18">
        <v>140</v>
      </c>
      <c r="P58" s="104">
        <f t="shared" si="2"/>
        <v>340</v>
      </c>
      <c r="Q58" s="90">
        <v>34.56</v>
      </c>
      <c r="R58" s="43">
        <f t="shared" si="3"/>
        <v>138.24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+'29'!J59</f>
        <v>7</v>
      </c>
      <c r="F59" s="71"/>
      <c r="G59" s="46">
        <f t="shared" si="5"/>
        <v>7</v>
      </c>
      <c r="H59" s="78">
        <v>0</v>
      </c>
      <c r="I59" s="76">
        <v>0</v>
      </c>
      <c r="J59" s="46">
        <f t="shared" si="6"/>
        <v>5</v>
      </c>
      <c r="K59" s="72">
        <v>2</v>
      </c>
      <c r="L59" s="15">
        <v>120</v>
      </c>
      <c r="M59" s="65">
        <f t="shared" si="4"/>
        <v>240</v>
      </c>
      <c r="N59" s="17" t="s">
        <v>16</v>
      </c>
      <c r="O59" s="18">
        <v>70</v>
      </c>
      <c r="P59" s="104">
        <f t="shared" si="2"/>
        <v>170</v>
      </c>
      <c r="Q59" s="90">
        <v>32.96</v>
      </c>
      <c r="R59" s="43">
        <f t="shared" si="3"/>
        <v>65.92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+'29'!J60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4"/>
        <v>0</v>
      </c>
      <c r="N60" s="17" t="s">
        <v>16</v>
      </c>
      <c r="O60" s="18"/>
      <c r="P60" s="23">
        <f t="shared" si="2"/>
        <v>0</v>
      </c>
      <c r="Q60" s="90">
        <v>27.25</v>
      </c>
      <c r="R60" s="43">
        <f t="shared" si="3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+'29'!J61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4"/>
        <v>0</v>
      </c>
      <c r="N61" s="17" t="s">
        <v>16</v>
      </c>
      <c r="O61" s="18"/>
      <c r="P61" s="23">
        <f t="shared" si="2"/>
        <v>0</v>
      </c>
      <c r="Q61" s="90">
        <v>24.82</v>
      </c>
      <c r="R61" s="43">
        <f t="shared" si="3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+'29'!J62</f>
        <v>25</v>
      </c>
      <c r="F62" s="71"/>
      <c r="G62" s="46">
        <f t="shared" si="5"/>
        <v>25</v>
      </c>
      <c r="H62" s="78">
        <v>0</v>
      </c>
      <c r="I62" s="76">
        <v>0</v>
      </c>
      <c r="J62" s="46">
        <f t="shared" si="6"/>
        <v>15</v>
      </c>
      <c r="K62" s="72">
        <v>10</v>
      </c>
      <c r="L62" s="15">
        <v>120</v>
      </c>
      <c r="M62" s="65">
        <f t="shared" si="4"/>
        <v>1200</v>
      </c>
      <c r="N62" s="17" t="s">
        <v>16</v>
      </c>
      <c r="O62" s="18">
        <v>350</v>
      </c>
      <c r="P62" s="104">
        <f t="shared" si="2"/>
        <v>850</v>
      </c>
      <c r="Q62" s="90">
        <v>29.82</v>
      </c>
      <c r="R62" s="43">
        <f t="shared" si="3"/>
        <v>298.2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+'29'!J63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4"/>
        <v>0</v>
      </c>
      <c r="N63" s="17" t="s">
        <v>16</v>
      </c>
      <c r="O63" s="18"/>
      <c r="P63" s="23">
        <f t="shared" si="2"/>
        <v>0</v>
      </c>
      <c r="Q63" s="90">
        <v>27.72</v>
      </c>
      <c r="R63" s="43">
        <f t="shared" si="3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+'29'!J64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4"/>
        <v>0</v>
      </c>
      <c r="N64" s="17" t="s">
        <v>16</v>
      </c>
      <c r="O64" s="18"/>
      <c r="P64" s="23">
        <f t="shared" si="2"/>
        <v>0</v>
      </c>
      <c r="Q64" s="90">
        <v>23.69</v>
      </c>
      <c r="R64" s="43">
        <f t="shared" si="3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+'29'!J65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4"/>
        <v>0</v>
      </c>
      <c r="N65" s="17" t="s">
        <v>16</v>
      </c>
      <c r="O65" s="18"/>
      <c r="P65" s="23">
        <f t="shared" si="2"/>
        <v>0</v>
      </c>
      <c r="Q65" s="90">
        <v>22.49</v>
      </c>
      <c r="R65" s="43">
        <f t="shared" si="3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+'29'!J66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4"/>
        <v>0</v>
      </c>
      <c r="N66" s="17" t="s">
        <v>16</v>
      </c>
      <c r="O66" s="18"/>
      <c r="P66" s="23">
        <f t="shared" si="2"/>
        <v>0</v>
      </c>
      <c r="Q66" s="90">
        <v>23.12</v>
      </c>
      <c r="R66" s="43">
        <f t="shared" si="3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+'29'!J67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4"/>
        <v>0</v>
      </c>
      <c r="N67" s="17" t="s">
        <v>16</v>
      </c>
      <c r="O67" s="18"/>
      <c r="P67" s="23">
        <f t="shared" si="2"/>
        <v>0</v>
      </c>
      <c r="Q67" s="90"/>
      <c r="R67" s="43">
        <f t="shared" si="3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+'29'!J68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4"/>
        <v>0</v>
      </c>
      <c r="N68" s="17" t="s">
        <v>16</v>
      </c>
      <c r="O68" s="18"/>
      <c r="P68" s="23">
        <f t="shared" si="2"/>
        <v>0</v>
      </c>
      <c r="Q68" s="90"/>
      <c r="R68" s="43">
        <f t="shared" si="3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+'29'!J69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4"/>
        <v>0</v>
      </c>
      <c r="N69" s="17" t="s">
        <v>16</v>
      </c>
      <c r="O69" s="18"/>
      <c r="P69" s="23">
        <f t="shared" si="2"/>
        <v>0</v>
      </c>
      <c r="Q69" s="90">
        <v>67.790000000000006</v>
      </c>
      <c r="R69" s="43">
        <f t="shared" si="3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+'29'!J70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4"/>
        <v>0</v>
      </c>
      <c r="N70" s="17" t="s">
        <v>16</v>
      </c>
      <c r="O70" s="18"/>
      <c r="P70" s="23">
        <f t="shared" si="2"/>
        <v>0</v>
      </c>
      <c r="Q70" s="90">
        <v>68.37</v>
      </c>
      <c r="R70" s="43">
        <f t="shared" si="3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+'29'!J71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4"/>
        <v>0</v>
      </c>
      <c r="N71" s="17" t="s">
        <v>16</v>
      </c>
      <c r="O71" s="18"/>
      <c r="P71" s="23">
        <f t="shared" si="2"/>
        <v>0</v>
      </c>
      <c r="Q71" s="90">
        <v>67.17</v>
      </c>
      <c r="R71" s="43">
        <f t="shared" si="3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+'29'!J72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4</v>
      </c>
      <c r="K72" s="72"/>
      <c r="L72" s="21">
        <v>50</v>
      </c>
      <c r="M72" s="65">
        <f t="shared" si="4"/>
        <v>0</v>
      </c>
      <c r="N72" s="17" t="s">
        <v>16</v>
      </c>
      <c r="O72" s="18"/>
      <c r="P72" s="23">
        <f t="shared" si="2"/>
        <v>0</v>
      </c>
      <c r="Q72" s="90"/>
      <c r="R72" s="43">
        <f t="shared" si="3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+'29'!J73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4"/>
        <v>0</v>
      </c>
      <c r="N73" s="17" t="s">
        <v>16</v>
      </c>
      <c r="O73" s="18"/>
      <c r="P73" s="23">
        <f t="shared" si="2"/>
        <v>0</v>
      </c>
      <c r="Q73" s="90">
        <v>15.4</v>
      </c>
      <c r="R73" s="43">
        <f t="shared" si="3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+'29'!J74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3</v>
      </c>
      <c r="K74" s="72"/>
      <c r="L74" s="21">
        <v>50</v>
      </c>
      <c r="M74" s="65">
        <f t="shared" si="4"/>
        <v>0</v>
      </c>
      <c r="N74" s="17" t="s">
        <v>16</v>
      </c>
      <c r="O74" s="18"/>
      <c r="P74" s="23">
        <f t="shared" si="2"/>
        <v>0</v>
      </c>
      <c r="Q74" s="90">
        <v>17.09</v>
      </c>
      <c r="R74" s="43">
        <f t="shared" si="3"/>
        <v>0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+'29'!J75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4"/>
        <v>0</v>
      </c>
      <c r="N75" s="17" t="s">
        <v>16</v>
      </c>
      <c r="O75" s="18"/>
      <c r="P75" s="23">
        <f t="shared" si="2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+'29'!J76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+'29'!J77</f>
        <v>14</v>
      </c>
      <c r="F77" s="71"/>
      <c r="G77" s="46">
        <f t="shared" si="5"/>
        <v>14</v>
      </c>
      <c r="H77" s="78">
        <v>0</v>
      </c>
      <c r="I77" s="76">
        <v>0</v>
      </c>
      <c r="J77" s="46">
        <f t="shared" si="6"/>
        <v>9</v>
      </c>
      <c r="K77" s="72">
        <v>5</v>
      </c>
      <c r="L77" s="21">
        <v>50</v>
      </c>
      <c r="M77" s="65">
        <f t="shared" si="4"/>
        <v>250</v>
      </c>
      <c r="N77" s="17" t="s">
        <v>16</v>
      </c>
      <c r="O77" s="18"/>
      <c r="P77" s="104">
        <f t="shared" si="2"/>
        <v>250</v>
      </c>
      <c r="Q77" s="90">
        <v>25.15</v>
      </c>
      <c r="R77" s="43">
        <f t="shared" si="3"/>
        <v>125.75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+'29'!J78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4"/>
        <v>0</v>
      </c>
      <c r="N78" s="17" t="s">
        <v>16</v>
      </c>
      <c r="O78" s="18"/>
      <c r="P78" s="23">
        <f t="shared" si="2"/>
        <v>0</v>
      </c>
      <c r="Q78" s="90"/>
      <c r="R78" s="43">
        <f t="shared" si="3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+'29'!J79</f>
        <v>4</v>
      </c>
      <c r="F79" s="71"/>
      <c r="G79" s="46">
        <f t="shared" si="5"/>
        <v>4</v>
      </c>
      <c r="H79" s="78">
        <v>0</v>
      </c>
      <c r="I79" s="76">
        <v>0</v>
      </c>
      <c r="J79" s="46">
        <f t="shared" si="6"/>
        <v>4</v>
      </c>
      <c r="K79" s="72"/>
      <c r="L79" s="21">
        <v>35</v>
      </c>
      <c r="M79" s="65">
        <f t="shared" si="4"/>
        <v>0</v>
      </c>
      <c r="N79" s="17" t="s">
        <v>16</v>
      </c>
      <c r="O79" s="18"/>
      <c r="P79" s="23">
        <f t="shared" si="2"/>
        <v>0</v>
      </c>
      <c r="Q79" s="90">
        <v>30.84</v>
      </c>
      <c r="R79" s="43">
        <f t="shared" si="3"/>
        <v>0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+'29'!J80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4"/>
        <v>0</v>
      </c>
      <c r="N80" s="17" t="s">
        <v>16</v>
      </c>
      <c r="O80" s="18"/>
      <c r="P80" s="23">
        <f t="shared" si="2"/>
        <v>0</v>
      </c>
      <c r="Q80" s="90">
        <v>14.35</v>
      </c>
      <c r="R80" s="43">
        <f t="shared" si="3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+'29'!J81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+'29'!J82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+'29'!J83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7</v>
      </c>
      <c r="K83" s="72"/>
      <c r="L83" s="22">
        <v>50</v>
      </c>
      <c r="M83" s="65">
        <f t="shared" ref="M83:M91" si="10">+L83*K83</f>
        <v>0</v>
      </c>
      <c r="N83" s="17" t="s">
        <v>16</v>
      </c>
      <c r="O83" s="18"/>
      <c r="P83" s="23">
        <f t="shared" ref="P83:P91" si="11">SUM(M83-O83)</f>
        <v>0</v>
      </c>
      <c r="Q83" s="90">
        <v>18.14</v>
      </c>
      <c r="R83" s="43">
        <f t="shared" ref="R83:R91" si="12">+K83*Q83</f>
        <v>0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v>10</v>
      </c>
      <c r="F84" s="71"/>
      <c r="G84" s="46">
        <f t="shared" si="5"/>
        <v>10</v>
      </c>
      <c r="H84" s="78">
        <v>0</v>
      </c>
      <c r="I84" s="76">
        <v>0</v>
      </c>
      <c r="J84" s="46">
        <f t="shared" si="6"/>
        <v>7</v>
      </c>
      <c r="K84" s="72">
        <v>3</v>
      </c>
      <c r="L84" s="22">
        <v>50</v>
      </c>
      <c r="M84" s="65">
        <f t="shared" si="10"/>
        <v>150</v>
      </c>
      <c r="N84" s="17" t="s">
        <v>16</v>
      </c>
      <c r="O84" s="18"/>
      <c r="P84" s="104">
        <f t="shared" si="11"/>
        <v>150</v>
      </c>
      <c r="Q84" s="90">
        <v>12.94</v>
      </c>
      <c r="R84" s="43">
        <f t="shared" si="12"/>
        <v>38.82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+'29'!J85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+'29'!J86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+'29'!J87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+'29'!J88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+'29'!J89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+'29'!J90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+'29'!J91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+'29'!J92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+'29'!J93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+'29'!J94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+'29'!J95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+'29'!J96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+'29'!J97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+'29'!J98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+'29'!J99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+'29'!J100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+'29'!J101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+'29'!J102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+'29'!J103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+'29'!J104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+'29'!J105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+'29'!J106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+'29'!J107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+'29'!J108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+'29'!J109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+'29'!J110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+'29'!J111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+'29'!J112</f>
        <v>20</v>
      </c>
      <c r="F112" s="71"/>
      <c r="G112" s="46">
        <f t="shared" si="23"/>
        <v>20</v>
      </c>
      <c r="H112" s="78">
        <v>0</v>
      </c>
      <c r="I112" s="76">
        <v>0</v>
      </c>
      <c r="J112" s="46">
        <f t="shared" si="24"/>
        <v>19</v>
      </c>
      <c r="K112" s="72">
        <v>1</v>
      </c>
      <c r="L112" s="20">
        <v>100</v>
      </c>
      <c r="M112" s="65">
        <f>+L112*K112</f>
        <v>100</v>
      </c>
      <c r="N112" s="17" t="s">
        <v>16</v>
      </c>
      <c r="O112" s="18"/>
      <c r="P112" s="104">
        <f>SUM(M112-O112)</f>
        <v>100</v>
      </c>
      <c r="Q112" s="90">
        <v>30.3</v>
      </c>
      <c r="R112" s="43">
        <f>+K112*Q112</f>
        <v>30.3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+'29'!J113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16</v>
      </c>
      <c r="K113" s="72"/>
      <c r="L113" s="20">
        <v>55</v>
      </c>
      <c r="M113" s="65">
        <f t="shared" si="7"/>
        <v>0</v>
      </c>
      <c r="N113" s="17" t="s">
        <v>16</v>
      </c>
      <c r="O113" s="18"/>
      <c r="P113" s="23">
        <f t="shared" si="8"/>
        <v>0</v>
      </c>
      <c r="Q113" s="90">
        <v>20.58</v>
      </c>
      <c r="R113" s="43">
        <f t="shared" si="9"/>
        <v>0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+'29'!J114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+'29'!J115</f>
        <v>33</v>
      </c>
      <c r="F115" s="71"/>
      <c r="G115" s="46">
        <f t="shared" si="23"/>
        <v>33</v>
      </c>
      <c r="H115" s="78">
        <v>0</v>
      </c>
      <c r="I115" s="76">
        <v>0</v>
      </c>
      <c r="J115" s="46">
        <f t="shared" si="24"/>
        <v>31</v>
      </c>
      <c r="K115" s="72">
        <v>2</v>
      </c>
      <c r="L115" s="22">
        <v>60</v>
      </c>
      <c r="M115" s="65">
        <f t="shared" si="7"/>
        <v>120</v>
      </c>
      <c r="N115" s="17" t="s">
        <v>16</v>
      </c>
      <c r="O115" s="18"/>
      <c r="P115" s="104">
        <f t="shared" si="8"/>
        <v>120</v>
      </c>
      <c r="Q115" s="90">
        <v>23.61</v>
      </c>
      <c r="R115" s="43">
        <f t="shared" si="9"/>
        <v>47.22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+'29'!J116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+'29'!J117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+'29'!J118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+'29'!J119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+'29'!J120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+'29'!J121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+'29'!J122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+'29'!J123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+'29'!J124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+'29'!J125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+'29'!J126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+'29'!J127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+'29'!J128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+'29'!J129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+'29'!J130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+'29'!J131</f>
        <v>13</v>
      </c>
      <c r="F131" s="71"/>
      <c r="G131" s="46">
        <f t="shared" si="23"/>
        <v>13</v>
      </c>
      <c r="H131" s="78">
        <v>0</v>
      </c>
      <c r="I131" s="76">
        <v>0</v>
      </c>
      <c r="J131" s="46">
        <f t="shared" si="24"/>
        <v>13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f>+'29'!J132</f>
        <v>18</v>
      </c>
      <c r="F132" s="71"/>
      <c r="G132" s="46">
        <f t="shared" si="23"/>
        <v>18</v>
      </c>
      <c r="H132" s="78">
        <v>0</v>
      </c>
      <c r="I132" s="76">
        <v>0</v>
      </c>
      <c r="J132" s="46">
        <f t="shared" si="24"/>
        <v>16</v>
      </c>
      <c r="K132" s="72">
        <v>2</v>
      </c>
      <c r="L132" s="22">
        <v>60</v>
      </c>
      <c r="M132" s="65">
        <f t="shared" si="7"/>
        <v>120</v>
      </c>
      <c r="N132" s="17" t="s">
        <v>16</v>
      </c>
      <c r="O132" s="18"/>
      <c r="P132" s="104">
        <f t="shared" si="8"/>
        <v>120</v>
      </c>
      <c r="Q132" s="90">
        <v>16.690000000000001</v>
      </c>
      <c r="R132" s="43">
        <f t="shared" si="9"/>
        <v>33.380000000000003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+'29'!J133</f>
        <v>18</v>
      </c>
      <c r="F133" s="71"/>
      <c r="G133" s="46">
        <f t="shared" si="23"/>
        <v>18</v>
      </c>
      <c r="H133" s="78">
        <v>0</v>
      </c>
      <c r="I133" s="76">
        <v>0</v>
      </c>
      <c r="J133" s="46">
        <f t="shared" si="24"/>
        <v>15</v>
      </c>
      <c r="K133" s="72">
        <v>3</v>
      </c>
      <c r="L133" s="20">
        <v>50</v>
      </c>
      <c r="M133" s="65">
        <f t="shared" si="7"/>
        <v>150</v>
      </c>
      <c r="N133" s="17" t="s">
        <v>16</v>
      </c>
      <c r="O133" s="18"/>
      <c r="P133" s="104">
        <f t="shared" si="8"/>
        <v>150</v>
      </c>
      <c r="Q133" s="90">
        <v>24.21</v>
      </c>
      <c r="R133" s="43">
        <f t="shared" si="9"/>
        <v>72.63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+'29'!J134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+'29'!J135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+'29'!J136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+'29'!J137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+'29'!J138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+'29'!J139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+'29'!J140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+'29'!J141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+'29'!J142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+'29'!J143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+'29'!J144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+'29'!J145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+'29'!J146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+'29'!J147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+'29'!J148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+'29'!J149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+'29'!J150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+'29'!J151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+'29'!J152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+'29'!J153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+'29'!J154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+'29'!J155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+'29'!J156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+'29'!J157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+'29'!J158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+'29'!J159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+'29'!J160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+'29'!J161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+'29'!J162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+'29'!J163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+'29'!J164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+'29'!J165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+'29'!J166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+'29'!J167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+'29'!J168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+'29'!J169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+'29'!J170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+'29'!J171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+'29'!J172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+'29'!J173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+'29'!J174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+'29'!J175</f>
        <v>17</v>
      </c>
      <c r="F175" s="71"/>
      <c r="G175" s="46">
        <f t="shared" si="30"/>
        <v>17</v>
      </c>
      <c r="H175" s="78">
        <v>0</v>
      </c>
      <c r="I175" s="76">
        <v>0</v>
      </c>
      <c r="J175" s="46">
        <f t="shared" si="31"/>
        <v>15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+'29'!J176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+'29'!J177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+'29'!J178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+'29'!J179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+'29'!J180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+'29'!J181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+'29'!J182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+'29'!J183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+'29'!J184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hidden="1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+'29'!J185</f>
        <v>15</v>
      </c>
      <c r="F185" s="71"/>
      <c r="G185" s="46">
        <f t="shared" si="30"/>
        <v>15</v>
      </c>
      <c r="H185" s="78">
        <v>0</v>
      </c>
      <c r="I185" s="76">
        <v>0</v>
      </c>
      <c r="J185" s="46">
        <f t="shared" si="31"/>
        <v>10</v>
      </c>
      <c r="K185" s="72">
        <v>5</v>
      </c>
      <c r="L185" s="20">
        <v>80</v>
      </c>
      <c r="M185" s="65">
        <f t="shared" si="34"/>
        <v>400</v>
      </c>
      <c r="N185" s="17" t="s">
        <v>16</v>
      </c>
      <c r="O185" s="18">
        <v>50</v>
      </c>
      <c r="P185" s="104">
        <f t="shared" si="35"/>
        <v>350</v>
      </c>
      <c r="Q185" s="90">
        <v>63</v>
      </c>
      <c r="R185" s="43">
        <f t="shared" si="36"/>
        <v>315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+'29'!J186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+'29'!J187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+'29'!J188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+'29'!J189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+'29'!J190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+'29'!J191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+'29'!J192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hidden="1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+'29'!J193</f>
        <v>19</v>
      </c>
      <c r="F193" s="71"/>
      <c r="G193" s="46">
        <f t="shared" si="30"/>
        <v>19</v>
      </c>
      <c r="H193" s="78">
        <v>0</v>
      </c>
      <c r="I193" s="76">
        <v>0</v>
      </c>
      <c r="J193" s="46">
        <f t="shared" si="31"/>
        <v>11</v>
      </c>
      <c r="K193" s="72">
        <v>8</v>
      </c>
      <c r="L193" s="20">
        <v>60</v>
      </c>
      <c r="M193" s="65">
        <f t="shared" si="34"/>
        <v>480</v>
      </c>
      <c r="N193" s="17" t="s">
        <v>16</v>
      </c>
      <c r="O193" s="18">
        <v>56</v>
      </c>
      <c r="P193" s="104">
        <f t="shared" si="35"/>
        <v>424</v>
      </c>
      <c r="Q193" s="90">
        <v>38</v>
      </c>
      <c r="R193" s="43">
        <f t="shared" si="36"/>
        <v>304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+'29'!J194</f>
        <v>26</v>
      </c>
      <c r="F194" s="71"/>
      <c r="G194" s="46">
        <f t="shared" si="30"/>
        <v>26</v>
      </c>
      <c r="H194" s="78">
        <v>0</v>
      </c>
      <c r="I194" s="76">
        <v>0</v>
      </c>
      <c r="J194" s="46">
        <f t="shared" si="31"/>
        <v>21</v>
      </c>
      <c r="K194" s="72">
        <v>5</v>
      </c>
      <c r="L194" s="20">
        <v>120</v>
      </c>
      <c r="M194" s="65">
        <f t="shared" si="34"/>
        <v>600</v>
      </c>
      <c r="N194" s="17" t="s">
        <v>16</v>
      </c>
      <c r="O194" s="18"/>
      <c r="P194" s="104">
        <f t="shared" si="35"/>
        <v>600</v>
      </c>
      <c r="Q194" s="90">
        <v>73</v>
      </c>
      <c r="R194" s="43">
        <f t="shared" si="36"/>
        <v>365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+'29'!J195</f>
        <v>6</v>
      </c>
      <c r="F195" s="71"/>
      <c r="G195" s="46">
        <f t="shared" si="30"/>
        <v>6</v>
      </c>
      <c r="H195" s="78">
        <v>0</v>
      </c>
      <c r="I195" s="76">
        <v>0</v>
      </c>
      <c r="J195" s="46">
        <f t="shared" si="31"/>
        <v>5</v>
      </c>
      <c r="K195" s="72">
        <v>1</v>
      </c>
      <c r="L195" s="20">
        <v>60</v>
      </c>
      <c r="M195" s="65">
        <f t="shared" si="34"/>
        <v>60</v>
      </c>
      <c r="N195" s="17" t="s">
        <v>16</v>
      </c>
      <c r="O195" s="18"/>
      <c r="P195" s="104">
        <f t="shared" si="35"/>
        <v>60</v>
      </c>
      <c r="Q195" s="90">
        <v>38</v>
      </c>
      <c r="R195" s="43">
        <f t="shared" si="36"/>
        <v>38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+'29'!J196</f>
        <v>21</v>
      </c>
      <c r="F196" s="71"/>
      <c r="G196" s="46">
        <f t="shared" si="30"/>
        <v>21</v>
      </c>
      <c r="H196" s="78">
        <v>0</v>
      </c>
      <c r="I196" s="76">
        <v>0</v>
      </c>
      <c r="J196" s="46">
        <f t="shared" si="31"/>
        <v>18</v>
      </c>
      <c r="K196" s="72">
        <v>3</v>
      </c>
      <c r="L196" s="20">
        <v>120</v>
      </c>
      <c r="M196" s="65">
        <f t="shared" si="34"/>
        <v>360</v>
      </c>
      <c r="N196" s="17" t="s">
        <v>16</v>
      </c>
      <c r="O196" s="18"/>
      <c r="P196" s="104">
        <f t="shared" si="35"/>
        <v>360</v>
      </c>
      <c r="Q196" s="90">
        <v>73</v>
      </c>
      <c r="R196" s="43">
        <f t="shared" si="36"/>
        <v>219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+'29'!J197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+'29'!J198</f>
        <v>31</v>
      </c>
      <c r="F198" s="71"/>
      <c r="G198" s="46">
        <f t="shared" si="30"/>
        <v>31</v>
      </c>
      <c r="H198" s="78">
        <v>0</v>
      </c>
      <c r="I198" s="76">
        <v>0</v>
      </c>
      <c r="J198" s="46">
        <f t="shared" si="31"/>
        <v>26</v>
      </c>
      <c r="K198" s="72">
        <v>5</v>
      </c>
      <c r="L198" s="20">
        <v>150</v>
      </c>
      <c r="M198" s="65">
        <f t="shared" si="34"/>
        <v>750</v>
      </c>
      <c r="N198" s="17" t="s">
        <v>16</v>
      </c>
      <c r="O198" s="18"/>
      <c r="P198" s="104">
        <f t="shared" si="35"/>
        <v>750</v>
      </c>
      <c r="Q198" s="90">
        <v>64.38</v>
      </c>
      <c r="R198" s="43">
        <f t="shared" si="36"/>
        <v>321.89999999999998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+'29'!J199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+'29'!J200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+'29'!J201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+'29'!J202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+'29'!J203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+'29'!J204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+'29'!J205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+'29'!J206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+'29'!J207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+'29'!J208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+'29'!J209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+'29'!J210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+'29'!J211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+'29'!J212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+'29'!J213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+'29'!J214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+'29'!J215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+'29'!J216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+'29'!J217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+'29'!J218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+'29'!J219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+'29'!J220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+'29'!J221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+'29'!J222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+'29'!J223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+'29'!J224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+'29'!J225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+'29'!J226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+'29'!J227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+'29'!J228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+'29'!J229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+'29'!J230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+'29'!J231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+'29'!J232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+'29'!J233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+'29'!J234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+'29'!J235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+'29'!J236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+'29'!J237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+'29'!J238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+'29'!J239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+'29'!J240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+'29'!J241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+'29'!J242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+'29'!J243</f>
        <v>35</v>
      </c>
      <c r="F243" s="71"/>
      <c r="G243" s="46">
        <f t="shared" ref="G243:G246" si="47">E243+F243</f>
        <v>35</v>
      </c>
      <c r="H243" s="78">
        <v>0</v>
      </c>
      <c r="I243" s="76">
        <v>0</v>
      </c>
      <c r="J243" s="46">
        <f t="shared" ref="J243:J246" si="48">+G243-H243-K243-I243</f>
        <v>33</v>
      </c>
      <c r="K243" s="72">
        <v>2</v>
      </c>
      <c r="L243" s="20">
        <v>35</v>
      </c>
      <c r="M243" s="65">
        <f t="shared" ref="M243:M246" si="49">+L243*K243</f>
        <v>70</v>
      </c>
      <c r="N243" s="17" t="s">
        <v>16</v>
      </c>
      <c r="O243" s="18"/>
      <c r="P243" s="104">
        <f t="shared" ref="P243:P246" si="50">SUM(M243-O243)</f>
        <v>70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+'29'!J244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/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/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/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/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6668.3799999999992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17258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6480</v>
      </c>
      <c r="O264" s="2">
        <v>330</v>
      </c>
      <c r="P264" s="2">
        <v>100</v>
      </c>
      <c r="Q264" s="2">
        <v>290</v>
      </c>
      <c r="R264" s="2">
        <v>230</v>
      </c>
      <c r="S264" s="2">
        <v>100</v>
      </c>
      <c r="T264" s="2">
        <v>250</v>
      </c>
      <c r="U264" s="2">
        <v>330</v>
      </c>
      <c r="V264" s="2">
        <v>1340</v>
      </c>
      <c r="W264" s="2">
        <v>3260</v>
      </c>
      <c r="X264" s="2">
        <v>250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1713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9065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9065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233.00"/>
        <filter val="100"/>
        <filter val="100.00"/>
        <filter val="120.00"/>
        <filter val="150.00"/>
        <filter val="170.00"/>
        <filter val="200.00"/>
        <filter val="250.00"/>
        <filter val="3,498.00"/>
        <filter val="300.00"/>
        <filter val="340.00"/>
        <filter val="360.00"/>
        <filter val="50.00"/>
        <filter val="550.00"/>
        <filter val="60.00"/>
        <filter val="600.00"/>
        <filter val="70.00"/>
        <filter val="750.00"/>
        <filter val="833.00"/>
        <filter val="85.00"/>
        <filter val="850.00"/>
        <filter val="96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 filterMode="1">
    <tabColor rgb="FFFFCCFF"/>
  </sheetPr>
  <dimension ref="A1:X346"/>
  <sheetViews>
    <sheetView zoomScale="70" zoomScaleNormal="70" workbookViewId="0">
      <pane xSplit="10" ySplit="4" topLeftCell="L46" activePane="bottomRight" state="frozen"/>
      <selection activeCell="L246" sqref="L246"/>
      <selection pane="topRight" activeCell="L246" sqref="L246"/>
      <selection pane="bottomLeft" activeCell="L246" sqref="L246"/>
      <selection pane="bottomRight" activeCell="P112" sqref="P112:P198"/>
    </sheetView>
  </sheetViews>
  <sheetFormatPr defaultColWidth="9" defaultRowHeight="24.75" x14ac:dyDescent="0.5"/>
  <cols>
    <col min="1" max="1" width="6.75" style="2" customWidth="1"/>
    <col min="2" max="2" width="15.5" style="1" bestFit="1" customWidth="1"/>
    <col min="3" max="3" width="45.125" style="2" bestFit="1" customWidth="1"/>
    <col min="4" max="4" width="7.375" style="1" customWidth="1"/>
    <col min="5" max="9" width="9.75" style="2" customWidth="1"/>
    <col min="10" max="10" width="9.75" style="38" customWidth="1"/>
    <col min="11" max="11" width="9.75" style="2" customWidth="1"/>
    <col min="12" max="12" width="15.25" style="39" customWidth="1"/>
    <col min="13" max="13" width="10.75" style="2" customWidth="1"/>
    <col min="14" max="14" width="20.75" style="2" customWidth="1"/>
    <col min="15" max="15" width="9.25" style="2" customWidth="1"/>
    <col min="16" max="16" width="19.125" style="2" customWidth="1"/>
    <col min="17" max="17" width="14" style="2" bestFit="1" customWidth="1"/>
    <col min="18" max="18" width="17.75" style="2" bestFit="1" customWidth="1"/>
    <col min="19" max="19" width="10.125" style="2" bestFit="1" customWidth="1"/>
    <col min="20" max="16384" width="9" style="2"/>
  </cols>
  <sheetData>
    <row r="1" spans="1:18" x14ac:dyDescent="0.5">
      <c r="A1" s="1"/>
      <c r="J1" s="2"/>
      <c r="L1" s="2"/>
    </row>
    <row r="2" spans="1:18" s="3" customFormat="1" ht="29.25" x14ac:dyDescent="0.6">
      <c r="A2" s="123" t="s">
        <v>1432</v>
      </c>
      <c r="B2" s="123"/>
      <c r="C2" s="123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Q2" s="93"/>
    </row>
    <row r="3" spans="1:18" s="5" customFormat="1" ht="26.45" customHeight="1" x14ac:dyDescent="0.55000000000000004">
      <c r="A3" s="116" t="s">
        <v>1</v>
      </c>
      <c r="B3" s="116" t="s">
        <v>1368</v>
      </c>
      <c r="C3" s="116" t="s">
        <v>2</v>
      </c>
      <c r="D3" s="116" t="s">
        <v>1369</v>
      </c>
      <c r="E3" s="118" t="s">
        <v>3</v>
      </c>
      <c r="F3" s="118" t="s">
        <v>4</v>
      </c>
      <c r="G3" s="118" t="s">
        <v>5</v>
      </c>
      <c r="H3" s="77" t="s">
        <v>6</v>
      </c>
      <c r="I3" s="107" t="s">
        <v>273</v>
      </c>
      <c r="J3" s="118" t="s">
        <v>7</v>
      </c>
      <c r="K3" s="69" t="s">
        <v>8</v>
      </c>
      <c r="L3" s="69"/>
      <c r="M3" s="69"/>
      <c r="N3" s="118" t="s">
        <v>9</v>
      </c>
      <c r="O3" s="115" t="s">
        <v>10</v>
      </c>
      <c r="Q3" s="105" t="s">
        <v>274</v>
      </c>
      <c r="R3" s="113" t="s">
        <v>275</v>
      </c>
    </row>
    <row r="4" spans="1:18" s="5" customFormat="1" ht="26.25" x14ac:dyDescent="0.55000000000000004">
      <c r="A4" s="117"/>
      <c r="B4" s="117"/>
      <c r="C4" s="117"/>
      <c r="D4" s="117"/>
      <c r="E4" s="118"/>
      <c r="F4" s="118"/>
      <c r="G4" s="118"/>
      <c r="H4" s="77" t="s">
        <v>11</v>
      </c>
      <c r="I4" s="108"/>
      <c r="J4" s="118"/>
      <c r="K4" s="69" t="s">
        <v>12</v>
      </c>
      <c r="L4" s="70" t="s">
        <v>13</v>
      </c>
      <c r="M4" s="69" t="s">
        <v>14</v>
      </c>
      <c r="N4" s="118"/>
      <c r="O4" s="115"/>
      <c r="Q4" s="106"/>
      <c r="R4" s="114"/>
    </row>
    <row r="5" spans="1:18" ht="25.5" x14ac:dyDescent="0.55000000000000004">
      <c r="A5" s="10">
        <v>1</v>
      </c>
      <c r="B5" s="10" t="s">
        <v>1065</v>
      </c>
      <c r="C5" s="19" t="s">
        <v>1066</v>
      </c>
      <c r="D5" s="10" t="s">
        <v>434</v>
      </c>
      <c r="E5" s="64">
        <f>+'30'!J5</f>
        <v>29</v>
      </c>
      <c r="F5" s="71">
        <v>50</v>
      </c>
      <c r="G5" s="46">
        <f t="shared" ref="G5:G26" si="0">E5+F5</f>
        <v>79</v>
      </c>
      <c r="H5" s="78">
        <v>0</v>
      </c>
      <c r="I5" s="76">
        <v>0</v>
      </c>
      <c r="J5" s="46">
        <f t="shared" ref="J5:J26" si="1">+G5-H5-K5-I5</f>
        <v>78</v>
      </c>
      <c r="K5" s="72">
        <v>1</v>
      </c>
      <c r="L5" s="15">
        <v>50</v>
      </c>
      <c r="M5" s="65">
        <f>+L5*K5</f>
        <v>50</v>
      </c>
      <c r="N5" s="17" t="s">
        <v>16</v>
      </c>
      <c r="O5" s="18"/>
      <c r="P5" s="104">
        <f>SUM(M5-O5)</f>
        <v>50</v>
      </c>
      <c r="Q5" s="90">
        <v>22.48</v>
      </c>
      <c r="R5" s="43">
        <f>+K5*Q5</f>
        <v>22.48</v>
      </c>
    </row>
    <row r="6" spans="1:18" ht="25.5" x14ac:dyDescent="0.55000000000000004">
      <c r="A6" s="10">
        <v>2</v>
      </c>
      <c r="B6" s="10" t="s">
        <v>1063</v>
      </c>
      <c r="C6" s="19" t="s">
        <v>1064</v>
      </c>
      <c r="D6" s="10" t="s">
        <v>434</v>
      </c>
      <c r="E6" s="64">
        <v>169</v>
      </c>
      <c r="F6" s="71">
        <v>150</v>
      </c>
      <c r="G6" s="46">
        <f t="shared" si="0"/>
        <v>319</v>
      </c>
      <c r="H6" s="78">
        <v>0</v>
      </c>
      <c r="I6" s="76">
        <v>0</v>
      </c>
      <c r="J6" s="46">
        <f t="shared" si="1"/>
        <v>234</v>
      </c>
      <c r="K6" s="72">
        <v>85</v>
      </c>
      <c r="L6" s="15">
        <v>100</v>
      </c>
      <c r="M6" s="65">
        <f t="shared" ref="M6:M80" si="2">+L6*K6</f>
        <v>8500</v>
      </c>
      <c r="N6" s="17" t="s">
        <v>16</v>
      </c>
      <c r="O6" s="18">
        <v>1259</v>
      </c>
      <c r="P6" s="104">
        <f t="shared" ref="P6:P80" si="3">SUM(M6-O6)</f>
        <v>7241</v>
      </c>
      <c r="Q6" s="90">
        <v>39.29</v>
      </c>
      <c r="R6" s="43">
        <f t="shared" ref="R6:R80" si="4">+K6*Q6</f>
        <v>3339.65</v>
      </c>
    </row>
    <row r="7" spans="1:18" ht="25.5" x14ac:dyDescent="0.55000000000000004">
      <c r="A7" s="10">
        <v>3</v>
      </c>
      <c r="B7" s="10" t="s">
        <v>1321</v>
      </c>
      <c r="C7" s="19" t="s">
        <v>300</v>
      </c>
      <c r="D7" s="10" t="s">
        <v>566</v>
      </c>
      <c r="E7" s="64">
        <f>+'30'!J7</f>
        <v>2</v>
      </c>
      <c r="F7" s="71"/>
      <c r="G7" s="46">
        <f t="shared" si="0"/>
        <v>2</v>
      </c>
      <c r="H7" s="78">
        <v>0</v>
      </c>
      <c r="I7" s="76">
        <v>0</v>
      </c>
      <c r="J7" s="46">
        <f t="shared" si="1"/>
        <v>2</v>
      </c>
      <c r="K7" s="72"/>
      <c r="L7" s="15">
        <v>50</v>
      </c>
      <c r="M7" s="65">
        <f t="shared" si="2"/>
        <v>0</v>
      </c>
      <c r="N7" s="17" t="s">
        <v>16</v>
      </c>
      <c r="O7" s="18"/>
      <c r="P7" s="23">
        <f t="shared" si="3"/>
        <v>0</v>
      </c>
      <c r="Q7" s="90">
        <v>26.11</v>
      </c>
      <c r="R7" s="43">
        <f t="shared" si="4"/>
        <v>0</v>
      </c>
    </row>
    <row r="8" spans="1:18" ht="25.5" x14ac:dyDescent="0.55000000000000004">
      <c r="A8" s="10">
        <v>4</v>
      </c>
      <c r="B8" s="10" t="s">
        <v>1318</v>
      </c>
      <c r="C8" s="19" t="s">
        <v>299</v>
      </c>
      <c r="D8" s="10" t="s">
        <v>434</v>
      </c>
      <c r="E8" s="64">
        <f>+'30'!J8</f>
        <v>0</v>
      </c>
      <c r="F8" s="71"/>
      <c r="G8" s="46">
        <f t="shared" si="0"/>
        <v>0</v>
      </c>
      <c r="H8" s="78">
        <v>0</v>
      </c>
      <c r="I8" s="76">
        <v>0</v>
      </c>
      <c r="J8" s="46">
        <f t="shared" si="1"/>
        <v>0</v>
      </c>
      <c r="K8" s="72"/>
      <c r="L8" s="15">
        <v>100</v>
      </c>
      <c r="M8" s="65">
        <f t="shared" si="2"/>
        <v>0</v>
      </c>
      <c r="N8" s="17" t="s">
        <v>16</v>
      </c>
      <c r="O8" s="18"/>
      <c r="P8" s="23">
        <f t="shared" si="3"/>
        <v>0</v>
      </c>
      <c r="Q8" s="90">
        <v>33.89</v>
      </c>
      <c r="R8" s="43">
        <f t="shared" si="4"/>
        <v>0</v>
      </c>
    </row>
    <row r="9" spans="1:18" ht="25.5" x14ac:dyDescent="0.55000000000000004">
      <c r="A9" s="10">
        <v>5</v>
      </c>
      <c r="B9" s="10" t="s">
        <v>1145</v>
      </c>
      <c r="C9" s="19" t="s">
        <v>20</v>
      </c>
      <c r="D9" s="10" t="s">
        <v>566</v>
      </c>
      <c r="E9" s="64">
        <f>+'30'!J9</f>
        <v>0</v>
      </c>
      <c r="F9" s="71"/>
      <c r="G9" s="46">
        <f t="shared" si="0"/>
        <v>0</v>
      </c>
      <c r="H9" s="78">
        <v>0</v>
      </c>
      <c r="I9" s="76">
        <v>0</v>
      </c>
      <c r="J9" s="46">
        <f t="shared" si="1"/>
        <v>0</v>
      </c>
      <c r="K9" s="72"/>
      <c r="L9" s="15">
        <v>10</v>
      </c>
      <c r="M9" s="65">
        <f t="shared" si="2"/>
        <v>0</v>
      </c>
      <c r="N9" s="17" t="s">
        <v>16</v>
      </c>
      <c r="O9" s="18"/>
      <c r="P9" s="23">
        <f t="shared" si="3"/>
        <v>0</v>
      </c>
      <c r="Q9" s="90"/>
      <c r="R9" s="43">
        <f t="shared" si="4"/>
        <v>0</v>
      </c>
    </row>
    <row r="10" spans="1:18" ht="25.5" x14ac:dyDescent="0.55000000000000004">
      <c r="A10" s="10">
        <v>6</v>
      </c>
      <c r="B10" s="10" t="s">
        <v>1146</v>
      </c>
      <c r="C10" s="19" t="s">
        <v>21</v>
      </c>
      <c r="D10" s="10" t="s">
        <v>566</v>
      </c>
      <c r="E10" s="64">
        <f>+'30'!J10</f>
        <v>0</v>
      </c>
      <c r="F10" s="71"/>
      <c r="G10" s="46">
        <f t="shared" si="0"/>
        <v>0</v>
      </c>
      <c r="H10" s="78">
        <v>0</v>
      </c>
      <c r="I10" s="76">
        <v>0</v>
      </c>
      <c r="J10" s="46">
        <f t="shared" si="1"/>
        <v>0</v>
      </c>
      <c r="K10" s="72"/>
      <c r="L10" s="15">
        <v>15</v>
      </c>
      <c r="M10" s="65">
        <f t="shared" si="2"/>
        <v>0</v>
      </c>
      <c r="N10" s="17" t="s">
        <v>16</v>
      </c>
      <c r="O10" s="18"/>
      <c r="P10" s="23">
        <f t="shared" si="3"/>
        <v>0</v>
      </c>
      <c r="Q10" s="90"/>
      <c r="R10" s="43">
        <f t="shared" si="4"/>
        <v>0</v>
      </c>
    </row>
    <row r="11" spans="1:18" ht="25.5" x14ac:dyDescent="0.55000000000000004">
      <c r="A11" s="10">
        <v>7</v>
      </c>
      <c r="B11" s="10" t="s">
        <v>1097</v>
      </c>
      <c r="C11" s="19" t="s">
        <v>296</v>
      </c>
      <c r="D11" s="10" t="s">
        <v>434</v>
      </c>
      <c r="E11" s="64">
        <f>+'30'!J11</f>
        <v>22</v>
      </c>
      <c r="F11" s="71"/>
      <c r="G11" s="46">
        <f t="shared" si="0"/>
        <v>22</v>
      </c>
      <c r="H11" s="78">
        <v>0</v>
      </c>
      <c r="I11" s="76">
        <v>0</v>
      </c>
      <c r="J11" s="46">
        <f t="shared" si="1"/>
        <v>13</v>
      </c>
      <c r="K11" s="72">
        <v>9</v>
      </c>
      <c r="L11" s="15">
        <v>50</v>
      </c>
      <c r="M11" s="65">
        <f t="shared" si="2"/>
        <v>450</v>
      </c>
      <c r="N11" s="17" t="s">
        <v>16</v>
      </c>
      <c r="O11" s="18">
        <v>50</v>
      </c>
      <c r="P11" s="104">
        <f t="shared" si="3"/>
        <v>400</v>
      </c>
      <c r="Q11" s="90">
        <v>16.940000000000001</v>
      </c>
      <c r="R11" s="43">
        <f t="shared" si="4"/>
        <v>152.46</v>
      </c>
    </row>
    <row r="12" spans="1:18" ht="25.5" x14ac:dyDescent="0.55000000000000004">
      <c r="A12" s="10">
        <v>8</v>
      </c>
      <c r="B12" s="10" t="s">
        <v>595</v>
      </c>
      <c r="C12" s="19" t="s">
        <v>301</v>
      </c>
      <c r="D12" s="10" t="s">
        <v>434</v>
      </c>
      <c r="E12" s="64">
        <f>+'30'!J12</f>
        <v>0</v>
      </c>
      <c r="F12" s="71"/>
      <c r="G12" s="46">
        <f t="shared" si="0"/>
        <v>0</v>
      </c>
      <c r="H12" s="78">
        <v>0</v>
      </c>
      <c r="I12" s="76">
        <v>0</v>
      </c>
      <c r="J12" s="46">
        <f t="shared" si="1"/>
        <v>0</v>
      </c>
      <c r="K12" s="72"/>
      <c r="L12" s="15">
        <v>50</v>
      </c>
      <c r="M12" s="65">
        <f t="shared" si="2"/>
        <v>0</v>
      </c>
      <c r="N12" s="17" t="s">
        <v>16</v>
      </c>
      <c r="O12" s="18"/>
      <c r="P12" s="23">
        <f t="shared" si="3"/>
        <v>0</v>
      </c>
      <c r="Q12" s="90"/>
      <c r="R12" s="43">
        <f t="shared" si="4"/>
        <v>0</v>
      </c>
    </row>
    <row r="13" spans="1:18" ht="25.5" x14ac:dyDescent="0.55000000000000004">
      <c r="A13" s="10">
        <v>9</v>
      </c>
      <c r="B13" s="10" t="s">
        <v>951</v>
      </c>
      <c r="C13" s="19" t="s">
        <v>288</v>
      </c>
      <c r="D13" s="10" t="s">
        <v>434</v>
      </c>
      <c r="E13" s="64">
        <f>+'30'!J13</f>
        <v>0</v>
      </c>
      <c r="F13" s="71"/>
      <c r="G13" s="46">
        <f t="shared" si="0"/>
        <v>0</v>
      </c>
      <c r="H13" s="78">
        <v>0</v>
      </c>
      <c r="I13" s="76">
        <v>0</v>
      </c>
      <c r="J13" s="46">
        <f t="shared" si="1"/>
        <v>0</v>
      </c>
      <c r="K13" s="72"/>
      <c r="L13" s="15">
        <v>50</v>
      </c>
      <c r="M13" s="65">
        <f t="shared" si="2"/>
        <v>0</v>
      </c>
      <c r="N13" s="17" t="s">
        <v>16</v>
      </c>
      <c r="O13" s="18"/>
      <c r="P13" s="23">
        <f t="shared" si="3"/>
        <v>0</v>
      </c>
      <c r="Q13" s="90">
        <v>17.32</v>
      </c>
      <c r="R13" s="43">
        <f t="shared" si="4"/>
        <v>0</v>
      </c>
    </row>
    <row r="14" spans="1:18" ht="25.5" x14ac:dyDescent="0.55000000000000004">
      <c r="A14" s="10">
        <v>10</v>
      </c>
      <c r="B14" s="10" t="s">
        <v>1027</v>
      </c>
      <c r="C14" s="19" t="s">
        <v>302</v>
      </c>
      <c r="D14" s="10" t="s">
        <v>434</v>
      </c>
      <c r="E14" s="64">
        <f>+'30'!J14</f>
        <v>0</v>
      </c>
      <c r="F14" s="71"/>
      <c r="G14" s="46">
        <f t="shared" si="0"/>
        <v>0</v>
      </c>
      <c r="H14" s="78">
        <v>0</v>
      </c>
      <c r="I14" s="76">
        <v>0</v>
      </c>
      <c r="J14" s="46">
        <f t="shared" si="1"/>
        <v>0</v>
      </c>
      <c r="K14" s="72"/>
      <c r="L14" s="15">
        <v>50</v>
      </c>
      <c r="M14" s="65">
        <f t="shared" si="2"/>
        <v>0</v>
      </c>
      <c r="N14" s="17" t="s">
        <v>16</v>
      </c>
      <c r="O14" s="18"/>
      <c r="P14" s="23">
        <f t="shared" si="3"/>
        <v>0</v>
      </c>
      <c r="Q14" s="90">
        <v>21.22</v>
      </c>
      <c r="R14" s="43">
        <f t="shared" si="4"/>
        <v>0</v>
      </c>
    </row>
    <row r="15" spans="1:18" ht="25.5" x14ac:dyDescent="0.55000000000000004">
      <c r="A15" s="10">
        <v>11</v>
      </c>
      <c r="B15" s="10" t="s">
        <v>967</v>
      </c>
      <c r="C15" s="19" t="s">
        <v>286</v>
      </c>
      <c r="D15" s="10" t="s">
        <v>434</v>
      </c>
      <c r="E15" s="64">
        <f>+'30'!J15</f>
        <v>0</v>
      </c>
      <c r="F15" s="71"/>
      <c r="G15" s="46">
        <f t="shared" si="0"/>
        <v>0</v>
      </c>
      <c r="H15" s="78">
        <v>0</v>
      </c>
      <c r="I15" s="76">
        <v>0</v>
      </c>
      <c r="J15" s="46">
        <f t="shared" si="1"/>
        <v>0</v>
      </c>
      <c r="K15" s="72"/>
      <c r="L15" s="15">
        <v>50</v>
      </c>
      <c r="M15" s="65">
        <f t="shared" si="2"/>
        <v>0</v>
      </c>
      <c r="N15" s="17" t="s">
        <v>16</v>
      </c>
      <c r="O15" s="18"/>
      <c r="P15" s="23">
        <f t="shared" si="3"/>
        <v>0</v>
      </c>
      <c r="Q15" s="90">
        <v>24.37</v>
      </c>
      <c r="R15" s="43">
        <f t="shared" si="4"/>
        <v>0</v>
      </c>
    </row>
    <row r="16" spans="1:18" ht="25.5" x14ac:dyDescent="0.55000000000000004">
      <c r="A16" s="10">
        <v>12</v>
      </c>
      <c r="B16" s="10"/>
      <c r="C16" s="19" t="s">
        <v>304</v>
      </c>
      <c r="D16" s="10" t="s">
        <v>434</v>
      </c>
      <c r="E16" s="64">
        <f>+'30'!J16</f>
        <v>0</v>
      </c>
      <c r="F16" s="71"/>
      <c r="G16" s="46">
        <f t="shared" si="0"/>
        <v>0</v>
      </c>
      <c r="H16" s="78">
        <v>0</v>
      </c>
      <c r="I16" s="76">
        <v>0</v>
      </c>
      <c r="J16" s="46">
        <f t="shared" si="1"/>
        <v>0</v>
      </c>
      <c r="K16" s="72"/>
      <c r="L16" s="15">
        <v>50</v>
      </c>
      <c r="M16" s="65">
        <f t="shared" si="2"/>
        <v>0</v>
      </c>
      <c r="N16" s="17" t="s">
        <v>16</v>
      </c>
      <c r="O16" s="18"/>
      <c r="P16" s="23">
        <f t="shared" si="3"/>
        <v>0</v>
      </c>
      <c r="Q16" s="90"/>
      <c r="R16" s="43">
        <f t="shared" si="4"/>
        <v>0</v>
      </c>
    </row>
    <row r="17" spans="1:18" ht="25.5" x14ac:dyDescent="0.55000000000000004">
      <c r="A17" s="10">
        <v>13</v>
      </c>
      <c r="B17" s="10" t="s">
        <v>947</v>
      </c>
      <c r="C17" s="19" t="s">
        <v>290</v>
      </c>
      <c r="D17" s="10" t="s">
        <v>434</v>
      </c>
      <c r="E17" s="64">
        <f>+'30'!J17</f>
        <v>0</v>
      </c>
      <c r="F17" s="71"/>
      <c r="G17" s="46">
        <f t="shared" si="0"/>
        <v>0</v>
      </c>
      <c r="H17" s="78">
        <v>0</v>
      </c>
      <c r="I17" s="76">
        <v>0</v>
      </c>
      <c r="J17" s="46">
        <f t="shared" si="1"/>
        <v>0</v>
      </c>
      <c r="K17" s="72"/>
      <c r="L17" s="15">
        <v>50</v>
      </c>
      <c r="M17" s="65">
        <f t="shared" si="2"/>
        <v>0</v>
      </c>
      <c r="N17" s="17" t="s">
        <v>16</v>
      </c>
      <c r="O17" s="18"/>
      <c r="P17" s="23">
        <f t="shared" si="3"/>
        <v>0</v>
      </c>
      <c r="Q17" s="90">
        <v>15.05</v>
      </c>
      <c r="R17" s="43">
        <f t="shared" si="4"/>
        <v>0</v>
      </c>
    </row>
    <row r="18" spans="1:18" ht="25.5" x14ac:dyDescent="0.55000000000000004">
      <c r="A18" s="10">
        <v>14</v>
      </c>
      <c r="B18" s="10" t="s">
        <v>952</v>
      </c>
      <c r="C18" s="19" t="s">
        <v>313</v>
      </c>
      <c r="D18" s="10" t="s">
        <v>434</v>
      </c>
      <c r="E18" s="64">
        <f>+'30'!J18</f>
        <v>0</v>
      </c>
      <c r="F18" s="71"/>
      <c r="G18" s="46">
        <f t="shared" si="0"/>
        <v>0</v>
      </c>
      <c r="H18" s="78">
        <v>0</v>
      </c>
      <c r="I18" s="76">
        <v>0</v>
      </c>
      <c r="J18" s="46">
        <f t="shared" si="1"/>
        <v>0</v>
      </c>
      <c r="K18" s="72"/>
      <c r="L18" s="15">
        <v>50</v>
      </c>
      <c r="M18" s="65">
        <f t="shared" si="2"/>
        <v>0</v>
      </c>
      <c r="N18" s="17" t="s">
        <v>16</v>
      </c>
      <c r="O18" s="18"/>
      <c r="P18" s="23">
        <f t="shared" si="3"/>
        <v>0</v>
      </c>
      <c r="Q18" s="90">
        <v>18.77</v>
      </c>
      <c r="R18" s="43">
        <f t="shared" si="4"/>
        <v>0</v>
      </c>
    </row>
    <row r="19" spans="1:18" ht="25.5" x14ac:dyDescent="0.55000000000000004">
      <c r="A19" s="10">
        <v>15</v>
      </c>
      <c r="B19" s="10" t="s">
        <v>966</v>
      </c>
      <c r="C19" s="19" t="s">
        <v>293</v>
      </c>
      <c r="D19" s="10" t="s">
        <v>434</v>
      </c>
      <c r="E19" s="64">
        <f>+'30'!J19</f>
        <v>0</v>
      </c>
      <c r="F19" s="71"/>
      <c r="G19" s="46">
        <f t="shared" si="0"/>
        <v>0</v>
      </c>
      <c r="H19" s="78">
        <v>0</v>
      </c>
      <c r="I19" s="76">
        <v>0</v>
      </c>
      <c r="J19" s="46">
        <f t="shared" si="1"/>
        <v>0</v>
      </c>
      <c r="K19" s="72"/>
      <c r="L19" s="15">
        <v>50</v>
      </c>
      <c r="M19" s="65">
        <f t="shared" si="2"/>
        <v>0</v>
      </c>
      <c r="N19" s="17" t="s">
        <v>16</v>
      </c>
      <c r="O19" s="18"/>
      <c r="P19" s="23">
        <f t="shared" si="3"/>
        <v>0</v>
      </c>
      <c r="Q19" s="90">
        <v>19.04</v>
      </c>
      <c r="R19" s="43">
        <f t="shared" si="4"/>
        <v>0</v>
      </c>
    </row>
    <row r="20" spans="1:18" ht="25.5" x14ac:dyDescent="0.55000000000000004">
      <c r="A20" s="10">
        <v>16</v>
      </c>
      <c r="B20" s="10" t="s">
        <v>1096</v>
      </c>
      <c r="C20" s="19" t="s">
        <v>25</v>
      </c>
      <c r="D20" s="10" t="s">
        <v>434</v>
      </c>
      <c r="E20" s="64">
        <f>+'30'!J20</f>
        <v>7</v>
      </c>
      <c r="F20" s="71">
        <v>10</v>
      </c>
      <c r="G20" s="46">
        <f t="shared" si="0"/>
        <v>17</v>
      </c>
      <c r="H20" s="78">
        <v>0</v>
      </c>
      <c r="I20" s="76">
        <v>0</v>
      </c>
      <c r="J20" s="46">
        <f t="shared" si="1"/>
        <v>15</v>
      </c>
      <c r="K20" s="72">
        <v>2</v>
      </c>
      <c r="L20" s="15">
        <v>65</v>
      </c>
      <c r="M20" s="65">
        <f t="shared" si="2"/>
        <v>130</v>
      </c>
      <c r="N20" s="17" t="s">
        <v>16</v>
      </c>
      <c r="O20" s="18"/>
      <c r="P20" s="104">
        <f t="shared" si="3"/>
        <v>130</v>
      </c>
      <c r="Q20" s="90">
        <v>22.25</v>
      </c>
      <c r="R20" s="43">
        <f t="shared" si="4"/>
        <v>44.5</v>
      </c>
    </row>
    <row r="21" spans="1:18" ht="25.5" x14ac:dyDescent="0.55000000000000004">
      <c r="A21" s="10">
        <v>17</v>
      </c>
      <c r="B21" s="10" t="s">
        <v>1030</v>
      </c>
      <c r="C21" s="19" t="s">
        <v>305</v>
      </c>
      <c r="D21" s="10" t="s">
        <v>434</v>
      </c>
      <c r="E21" s="64">
        <v>1</v>
      </c>
      <c r="F21" s="71">
        <v>10</v>
      </c>
      <c r="G21" s="46">
        <f t="shared" si="0"/>
        <v>11</v>
      </c>
      <c r="H21" s="78">
        <v>0</v>
      </c>
      <c r="I21" s="76">
        <v>0</v>
      </c>
      <c r="J21" s="46">
        <f t="shared" si="1"/>
        <v>11</v>
      </c>
      <c r="K21" s="72"/>
      <c r="L21" s="15">
        <v>85</v>
      </c>
      <c r="M21" s="65">
        <f t="shared" si="2"/>
        <v>0</v>
      </c>
      <c r="N21" s="17" t="s">
        <v>16</v>
      </c>
      <c r="O21" s="18"/>
      <c r="P21" s="23">
        <f t="shared" si="3"/>
        <v>0</v>
      </c>
      <c r="Q21" s="90">
        <v>22.85</v>
      </c>
      <c r="R21" s="43">
        <f t="shared" si="4"/>
        <v>0</v>
      </c>
    </row>
    <row r="22" spans="1:18" ht="25.5" x14ac:dyDescent="0.55000000000000004">
      <c r="A22" s="10">
        <v>18</v>
      </c>
      <c r="B22" s="10" t="s">
        <v>1024</v>
      </c>
      <c r="C22" s="19" t="s">
        <v>297</v>
      </c>
      <c r="D22" s="10" t="s">
        <v>434</v>
      </c>
      <c r="E22" s="64">
        <f>+'30'!J22</f>
        <v>49</v>
      </c>
      <c r="F22" s="71">
        <v>100</v>
      </c>
      <c r="G22" s="46">
        <f t="shared" si="0"/>
        <v>149</v>
      </c>
      <c r="H22" s="78">
        <v>0</v>
      </c>
      <c r="I22" s="76">
        <v>0</v>
      </c>
      <c r="J22" s="46">
        <f t="shared" si="1"/>
        <v>136</v>
      </c>
      <c r="K22" s="72">
        <v>13</v>
      </c>
      <c r="L22" s="20">
        <v>100</v>
      </c>
      <c r="M22" s="65">
        <f t="shared" si="2"/>
        <v>1300</v>
      </c>
      <c r="N22" s="17" t="s">
        <v>16</v>
      </c>
      <c r="O22" s="18">
        <v>134</v>
      </c>
      <c r="P22" s="104">
        <f t="shared" si="3"/>
        <v>1166</v>
      </c>
      <c r="Q22" s="90">
        <v>26.6</v>
      </c>
      <c r="R22" s="43">
        <f t="shared" si="4"/>
        <v>345.8</v>
      </c>
    </row>
    <row r="23" spans="1:18" ht="25.5" x14ac:dyDescent="0.55000000000000004">
      <c r="A23" s="10">
        <v>19</v>
      </c>
      <c r="B23" s="10" t="s">
        <v>1020</v>
      </c>
      <c r="C23" s="19" t="s">
        <v>303</v>
      </c>
      <c r="D23" s="10" t="s">
        <v>434</v>
      </c>
      <c r="E23" s="64">
        <f>+'30'!J23</f>
        <v>0</v>
      </c>
      <c r="F23" s="71"/>
      <c r="G23" s="46">
        <f t="shared" si="0"/>
        <v>0</v>
      </c>
      <c r="H23" s="78">
        <v>0</v>
      </c>
      <c r="I23" s="76">
        <v>0</v>
      </c>
      <c r="J23" s="46">
        <f t="shared" si="1"/>
        <v>0</v>
      </c>
      <c r="K23" s="72"/>
      <c r="L23" s="15">
        <v>100</v>
      </c>
      <c r="M23" s="65">
        <f t="shared" si="2"/>
        <v>0</v>
      </c>
      <c r="N23" s="17" t="s">
        <v>16</v>
      </c>
      <c r="O23" s="18"/>
      <c r="P23" s="23">
        <f t="shared" si="3"/>
        <v>0</v>
      </c>
      <c r="Q23" s="90">
        <v>42.24</v>
      </c>
      <c r="R23" s="43">
        <f t="shared" si="4"/>
        <v>0</v>
      </c>
    </row>
    <row r="24" spans="1:18" ht="25.5" x14ac:dyDescent="0.55000000000000004">
      <c r="A24" s="10">
        <v>20</v>
      </c>
      <c r="B24" s="87">
        <v>8857125000970</v>
      </c>
      <c r="C24" s="19" t="s">
        <v>287</v>
      </c>
      <c r="D24" s="10" t="s">
        <v>434</v>
      </c>
      <c r="E24" s="64">
        <f>+'30'!J24</f>
        <v>25</v>
      </c>
      <c r="F24" s="71"/>
      <c r="G24" s="46">
        <f t="shared" si="0"/>
        <v>25</v>
      </c>
      <c r="H24" s="78">
        <v>0</v>
      </c>
      <c r="I24" s="76">
        <v>0</v>
      </c>
      <c r="J24" s="46">
        <f t="shared" si="1"/>
        <v>17</v>
      </c>
      <c r="K24" s="72">
        <v>8</v>
      </c>
      <c r="L24" s="15">
        <v>100</v>
      </c>
      <c r="M24" s="65">
        <f t="shared" si="2"/>
        <v>800</v>
      </c>
      <c r="N24" s="17" t="s">
        <v>16</v>
      </c>
      <c r="O24" s="18">
        <v>134</v>
      </c>
      <c r="P24" s="104">
        <f t="shared" si="3"/>
        <v>666</v>
      </c>
      <c r="Q24" s="90">
        <v>40.51</v>
      </c>
      <c r="R24" s="43">
        <f t="shared" si="4"/>
        <v>324.08</v>
      </c>
    </row>
    <row r="25" spans="1:18" ht="25.5" x14ac:dyDescent="0.55000000000000004">
      <c r="A25" s="10">
        <v>21</v>
      </c>
      <c r="B25" s="87">
        <v>8857125003810</v>
      </c>
      <c r="C25" s="19" t="s">
        <v>292</v>
      </c>
      <c r="D25" s="10" t="s">
        <v>434</v>
      </c>
      <c r="E25" s="64">
        <f>+'30'!J25</f>
        <v>0</v>
      </c>
      <c r="F25" s="71"/>
      <c r="G25" s="46">
        <f t="shared" si="0"/>
        <v>0</v>
      </c>
      <c r="H25" s="78">
        <v>0</v>
      </c>
      <c r="I25" s="76">
        <v>0</v>
      </c>
      <c r="J25" s="46">
        <f t="shared" si="1"/>
        <v>0</v>
      </c>
      <c r="K25" s="72"/>
      <c r="L25" s="15">
        <v>100</v>
      </c>
      <c r="M25" s="65">
        <f t="shared" si="2"/>
        <v>0</v>
      </c>
      <c r="N25" s="17" t="s">
        <v>16</v>
      </c>
      <c r="O25" s="18"/>
      <c r="P25" s="23">
        <f t="shared" si="3"/>
        <v>0</v>
      </c>
      <c r="Q25" s="90">
        <v>39.770000000000003</v>
      </c>
      <c r="R25" s="43">
        <f t="shared" si="4"/>
        <v>0</v>
      </c>
    </row>
    <row r="26" spans="1:18" ht="25.5" x14ac:dyDescent="0.55000000000000004">
      <c r="A26" s="10">
        <v>22</v>
      </c>
      <c r="B26" s="10" t="s">
        <v>1025</v>
      </c>
      <c r="C26" s="19" t="s">
        <v>294</v>
      </c>
      <c r="D26" s="10" t="s">
        <v>434</v>
      </c>
      <c r="E26" s="64">
        <f>+'30'!J26</f>
        <v>0</v>
      </c>
      <c r="F26" s="71"/>
      <c r="G26" s="46">
        <f t="shared" si="0"/>
        <v>0</v>
      </c>
      <c r="H26" s="78">
        <v>0</v>
      </c>
      <c r="I26" s="76">
        <v>0</v>
      </c>
      <c r="J26" s="46">
        <f t="shared" si="1"/>
        <v>0</v>
      </c>
      <c r="K26" s="72"/>
      <c r="L26" s="15">
        <v>100</v>
      </c>
      <c r="M26" s="65">
        <f t="shared" si="2"/>
        <v>0</v>
      </c>
      <c r="N26" s="17" t="s">
        <v>16</v>
      </c>
      <c r="O26" s="18"/>
      <c r="P26" s="23">
        <f t="shared" si="3"/>
        <v>0</v>
      </c>
      <c r="Q26" s="90">
        <v>35.39</v>
      </c>
      <c r="R26" s="43">
        <f t="shared" si="4"/>
        <v>0</v>
      </c>
    </row>
    <row r="27" spans="1:18" ht="25.5" x14ac:dyDescent="0.55000000000000004">
      <c r="A27" s="10">
        <v>23</v>
      </c>
      <c r="B27" s="10" t="s">
        <v>1023</v>
      </c>
      <c r="C27" s="19" t="s">
        <v>289</v>
      </c>
      <c r="D27" s="10" t="s">
        <v>434</v>
      </c>
      <c r="E27" s="64">
        <f>+'30'!J27</f>
        <v>0</v>
      </c>
      <c r="F27" s="71"/>
      <c r="G27" s="46">
        <f t="shared" ref="G27:G93" si="5">E27+F27</f>
        <v>0</v>
      </c>
      <c r="H27" s="78">
        <v>0</v>
      </c>
      <c r="I27" s="76">
        <v>0</v>
      </c>
      <c r="J27" s="46">
        <f t="shared" ref="J27:J93" si="6">+G27-H27-K27-I27</f>
        <v>0</v>
      </c>
      <c r="K27" s="72"/>
      <c r="L27" s="15">
        <v>100</v>
      </c>
      <c r="M27" s="65">
        <f t="shared" si="2"/>
        <v>0</v>
      </c>
      <c r="N27" s="17" t="s">
        <v>16</v>
      </c>
      <c r="O27" s="18"/>
      <c r="P27" s="23">
        <f t="shared" si="3"/>
        <v>0</v>
      </c>
      <c r="Q27" s="90">
        <v>31.62</v>
      </c>
      <c r="R27" s="43">
        <f t="shared" si="4"/>
        <v>0</v>
      </c>
    </row>
    <row r="28" spans="1:18" ht="25.5" x14ac:dyDescent="0.55000000000000004">
      <c r="A28" s="10">
        <v>24</v>
      </c>
      <c r="B28" s="10" t="s">
        <v>1018</v>
      </c>
      <c r="C28" s="19" t="s">
        <v>314</v>
      </c>
      <c r="D28" s="10" t="s">
        <v>434</v>
      </c>
      <c r="E28" s="64">
        <f>+'30'!J28</f>
        <v>13</v>
      </c>
      <c r="F28" s="71">
        <v>40</v>
      </c>
      <c r="G28" s="46">
        <f t="shared" si="5"/>
        <v>53</v>
      </c>
      <c r="H28" s="78">
        <v>0</v>
      </c>
      <c r="I28" s="76">
        <v>0</v>
      </c>
      <c r="J28" s="46">
        <f t="shared" si="6"/>
        <v>47</v>
      </c>
      <c r="K28" s="72">
        <v>6</v>
      </c>
      <c r="L28" s="15">
        <v>100</v>
      </c>
      <c r="M28" s="65">
        <f t="shared" si="2"/>
        <v>600</v>
      </c>
      <c r="N28" s="17" t="s">
        <v>16</v>
      </c>
      <c r="O28" s="18">
        <v>516</v>
      </c>
      <c r="P28" s="104">
        <f t="shared" si="3"/>
        <v>84</v>
      </c>
      <c r="Q28" s="90">
        <v>31.97</v>
      </c>
      <c r="R28" s="43">
        <f t="shared" si="4"/>
        <v>191.82</v>
      </c>
    </row>
    <row r="29" spans="1:18" ht="25.5" x14ac:dyDescent="0.55000000000000004">
      <c r="A29" s="10">
        <v>25</v>
      </c>
      <c r="B29" s="10" t="s">
        <v>1019</v>
      </c>
      <c r="C29" s="19" t="s">
        <v>291</v>
      </c>
      <c r="D29" s="10" t="s">
        <v>434</v>
      </c>
      <c r="E29" s="64">
        <f>+'30'!J29</f>
        <v>0</v>
      </c>
      <c r="F29" s="71"/>
      <c r="G29" s="46">
        <f t="shared" si="5"/>
        <v>0</v>
      </c>
      <c r="H29" s="78">
        <v>0</v>
      </c>
      <c r="I29" s="76">
        <v>0</v>
      </c>
      <c r="J29" s="46">
        <f t="shared" si="6"/>
        <v>0</v>
      </c>
      <c r="K29" s="72"/>
      <c r="L29" s="15">
        <v>100</v>
      </c>
      <c r="M29" s="65">
        <f t="shared" si="2"/>
        <v>0</v>
      </c>
      <c r="N29" s="17" t="s">
        <v>16</v>
      </c>
      <c r="O29" s="18"/>
      <c r="P29" s="23">
        <f t="shared" si="3"/>
        <v>0</v>
      </c>
      <c r="Q29" s="90">
        <v>21.27</v>
      </c>
      <c r="R29" s="43">
        <f t="shared" si="4"/>
        <v>0</v>
      </c>
    </row>
    <row r="30" spans="1:18" ht="25.5" x14ac:dyDescent="0.55000000000000004">
      <c r="A30" s="10">
        <v>26</v>
      </c>
      <c r="B30" s="10" t="s">
        <v>1084</v>
      </c>
      <c r="C30" s="19" t="s">
        <v>295</v>
      </c>
      <c r="D30" s="10" t="s">
        <v>434</v>
      </c>
      <c r="E30" s="64">
        <f>+'30'!J30</f>
        <v>0</v>
      </c>
      <c r="F30" s="71"/>
      <c r="G30" s="46">
        <f t="shared" si="5"/>
        <v>0</v>
      </c>
      <c r="H30" s="78">
        <v>0</v>
      </c>
      <c r="I30" s="76">
        <v>0</v>
      </c>
      <c r="J30" s="46">
        <f t="shared" si="6"/>
        <v>0</v>
      </c>
      <c r="K30" s="72"/>
      <c r="L30" s="15">
        <v>100</v>
      </c>
      <c r="M30" s="65">
        <f t="shared" si="2"/>
        <v>0</v>
      </c>
      <c r="N30" s="17" t="s">
        <v>16</v>
      </c>
      <c r="O30" s="18"/>
      <c r="P30" s="23">
        <f t="shared" si="3"/>
        <v>0</v>
      </c>
      <c r="Q30" s="90">
        <v>34.26</v>
      </c>
      <c r="R30" s="43">
        <f t="shared" si="4"/>
        <v>0</v>
      </c>
    </row>
    <row r="31" spans="1:18" ht="25.5" x14ac:dyDescent="0.55000000000000004">
      <c r="A31" s="10">
        <v>27</v>
      </c>
      <c r="B31" s="10" t="s">
        <v>1133</v>
      </c>
      <c r="C31" s="19" t="s">
        <v>322</v>
      </c>
      <c r="D31" s="10" t="s">
        <v>434</v>
      </c>
      <c r="E31" s="64">
        <f>+'30'!J31</f>
        <v>48</v>
      </c>
      <c r="F31" s="71">
        <v>100</v>
      </c>
      <c r="G31" s="46">
        <f t="shared" si="5"/>
        <v>148</v>
      </c>
      <c r="H31" s="78">
        <v>0</v>
      </c>
      <c r="I31" s="76">
        <v>0</v>
      </c>
      <c r="J31" s="46">
        <f t="shared" si="6"/>
        <v>141</v>
      </c>
      <c r="K31" s="72">
        <v>7</v>
      </c>
      <c r="L31" s="15">
        <v>100</v>
      </c>
      <c r="M31" s="65">
        <f t="shared" si="2"/>
        <v>700</v>
      </c>
      <c r="N31" s="17" t="s">
        <v>16</v>
      </c>
      <c r="O31" s="18"/>
      <c r="P31" s="104">
        <f t="shared" si="3"/>
        <v>700</v>
      </c>
      <c r="Q31" s="90">
        <v>38.46</v>
      </c>
      <c r="R31" s="43">
        <f t="shared" si="4"/>
        <v>269.22000000000003</v>
      </c>
    </row>
    <row r="32" spans="1:18" ht="25.5" x14ac:dyDescent="0.55000000000000004">
      <c r="A32" s="10">
        <v>28</v>
      </c>
      <c r="B32" s="10" t="s">
        <v>957</v>
      </c>
      <c r="C32" s="19" t="s">
        <v>298</v>
      </c>
      <c r="D32" s="10" t="s">
        <v>434</v>
      </c>
      <c r="E32" s="64">
        <f>+'30'!J32</f>
        <v>3</v>
      </c>
      <c r="F32" s="71">
        <v>20</v>
      </c>
      <c r="G32" s="46">
        <f t="shared" si="5"/>
        <v>23</v>
      </c>
      <c r="H32" s="78">
        <v>0</v>
      </c>
      <c r="I32" s="76">
        <v>0</v>
      </c>
      <c r="J32" s="46">
        <f t="shared" si="6"/>
        <v>22</v>
      </c>
      <c r="K32" s="72">
        <v>1</v>
      </c>
      <c r="L32" s="15">
        <v>130</v>
      </c>
      <c r="M32" s="65">
        <f t="shared" si="2"/>
        <v>130</v>
      </c>
      <c r="N32" s="17" t="s">
        <v>16</v>
      </c>
      <c r="O32" s="18"/>
      <c r="P32" s="104">
        <f t="shared" si="3"/>
        <v>130</v>
      </c>
      <c r="Q32" s="90">
        <v>46.37</v>
      </c>
      <c r="R32" s="43">
        <f t="shared" si="4"/>
        <v>46.37</v>
      </c>
    </row>
    <row r="33" spans="1:18" ht="25.5" x14ac:dyDescent="0.55000000000000004">
      <c r="A33" s="10">
        <v>29</v>
      </c>
      <c r="B33" s="10" t="s">
        <v>1310</v>
      </c>
      <c r="C33" s="19" t="s">
        <v>306</v>
      </c>
      <c r="D33" s="10" t="s">
        <v>434</v>
      </c>
      <c r="E33" s="64">
        <f>+'30'!J33</f>
        <v>5</v>
      </c>
      <c r="F33" s="71">
        <v>20</v>
      </c>
      <c r="G33" s="46">
        <f t="shared" si="5"/>
        <v>25</v>
      </c>
      <c r="H33" s="78">
        <v>0</v>
      </c>
      <c r="I33" s="76">
        <v>0</v>
      </c>
      <c r="J33" s="46">
        <f t="shared" si="6"/>
        <v>23</v>
      </c>
      <c r="K33" s="72">
        <v>2</v>
      </c>
      <c r="L33" s="15">
        <v>130</v>
      </c>
      <c r="M33" s="65">
        <f t="shared" si="2"/>
        <v>260</v>
      </c>
      <c r="N33" s="17" t="s">
        <v>16</v>
      </c>
      <c r="O33" s="18"/>
      <c r="P33" s="104">
        <f t="shared" si="3"/>
        <v>260</v>
      </c>
      <c r="Q33" s="90">
        <v>38.9</v>
      </c>
      <c r="R33" s="43">
        <f t="shared" si="4"/>
        <v>77.8</v>
      </c>
    </row>
    <row r="34" spans="1:18" ht="25.5" x14ac:dyDescent="0.55000000000000004">
      <c r="A34" s="10">
        <v>30</v>
      </c>
      <c r="B34" s="10" t="s">
        <v>1072</v>
      </c>
      <c r="C34" s="19" t="s">
        <v>315</v>
      </c>
      <c r="D34" s="10" t="s">
        <v>434</v>
      </c>
      <c r="E34" s="64">
        <f>+'30'!J34</f>
        <v>0</v>
      </c>
      <c r="F34" s="71"/>
      <c r="G34" s="46">
        <f t="shared" si="5"/>
        <v>0</v>
      </c>
      <c r="H34" s="78">
        <v>0</v>
      </c>
      <c r="I34" s="76">
        <v>0</v>
      </c>
      <c r="J34" s="46">
        <f t="shared" si="6"/>
        <v>0</v>
      </c>
      <c r="K34" s="72"/>
      <c r="L34" s="15">
        <v>130</v>
      </c>
      <c r="M34" s="65">
        <f t="shared" si="2"/>
        <v>0</v>
      </c>
      <c r="N34" s="17" t="s">
        <v>16</v>
      </c>
      <c r="O34" s="18"/>
      <c r="P34" s="23">
        <f t="shared" si="3"/>
        <v>0</v>
      </c>
      <c r="Q34" s="90">
        <v>38.07</v>
      </c>
      <c r="R34" s="43">
        <f t="shared" si="4"/>
        <v>0</v>
      </c>
    </row>
    <row r="35" spans="1:18" ht="25.5" x14ac:dyDescent="0.55000000000000004">
      <c r="A35" s="10">
        <v>31</v>
      </c>
      <c r="B35" s="10" t="s">
        <v>1074</v>
      </c>
      <c r="C35" s="19" t="s">
        <v>323</v>
      </c>
      <c r="D35" s="10" t="s">
        <v>434</v>
      </c>
      <c r="E35" s="64">
        <f>+'30'!J35</f>
        <v>4</v>
      </c>
      <c r="F35" s="71">
        <v>5</v>
      </c>
      <c r="G35" s="46">
        <f t="shared" si="5"/>
        <v>9</v>
      </c>
      <c r="H35" s="78">
        <v>0</v>
      </c>
      <c r="I35" s="76">
        <v>0</v>
      </c>
      <c r="J35" s="46">
        <f t="shared" si="6"/>
        <v>9</v>
      </c>
      <c r="K35" s="72"/>
      <c r="L35" s="15">
        <v>130</v>
      </c>
      <c r="M35" s="65">
        <f t="shared" si="2"/>
        <v>0</v>
      </c>
      <c r="N35" s="17" t="s">
        <v>16</v>
      </c>
      <c r="O35" s="18"/>
      <c r="P35" s="23">
        <f t="shared" si="3"/>
        <v>0</v>
      </c>
      <c r="Q35" s="90">
        <v>40.799999999999997</v>
      </c>
      <c r="R35" s="43">
        <f t="shared" si="4"/>
        <v>0</v>
      </c>
    </row>
    <row r="36" spans="1:18" ht="25.5" x14ac:dyDescent="0.55000000000000004">
      <c r="A36" s="10">
        <v>32</v>
      </c>
      <c r="B36" s="10" t="s">
        <v>911</v>
      </c>
      <c r="C36" s="19" t="s">
        <v>418</v>
      </c>
      <c r="D36" s="10" t="s">
        <v>566</v>
      </c>
      <c r="E36" s="64">
        <f>+'30'!J36</f>
        <v>0</v>
      </c>
      <c r="F36" s="71"/>
      <c r="G36" s="46">
        <f t="shared" si="5"/>
        <v>0</v>
      </c>
      <c r="H36" s="78">
        <v>0</v>
      </c>
      <c r="I36" s="76">
        <v>0</v>
      </c>
      <c r="J36" s="46">
        <f t="shared" si="6"/>
        <v>0</v>
      </c>
      <c r="K36" s="72"/>
      <c r="L36" s="15">
        <v>35</v>
      </c>
      <c r="M36" s="65">
        <f t="shared" si="2"/>
        <v>0</v>
      </c>
      <c r="N36" s="17" t="s">
        <v>16</v>
      </c>
      <c r="O36" s="18"/>
      <c r="P36" s="23">
        <f t="shared" si="3"/>
        <v>0</v>
      </c>
      <c r="Q36" s="90"/>
      <c r="R36" s="43">
        <f t="shared" si="4"/>
        <v>0</v>
      </c>
    </row>
    <row r="37" spans="1:18" ht="25.5" x14ac:dyDescent="0.55000000000000004">
      <c r="A37" s="10">
        <v>33</v>
      </c>
      <c r="B37" s="10" t="s">
        <v>862</v>
      </c>
      <c r="C37" s="19" t="s">
        <v>419</v>
      </c>
      <c r="D37" s="10" t="s">
        <v>434</v>
      </c>
      <c r="E37" s="64">
        <f>+'30'!J37</f>
        <v>0</v>
      </c>
      <c r="F37" s="71"/>
      <c r="G37" s="46">
        <f t="shared" si="5"/>
        <v>0</v>
      </c>
      <c r="H37" s="78">
        <v>0</v>
      </c>
      <c r="I37" s="76">
        <v>0</v>
      </c>
      <c r="J37" s="46">
        <f t="shared" si="6"/>
        <v>0</v>
      </c>
      <c r="K37" s="72"/>
      <c r="L37" s="15">
        <v>35</v>
      </c>
      <c r="M37" s="65">
        <f t="shared" si="2"/>
        <v>0</v>
      </c>
      <c r="N37" s="17" t="s">
        <v>16</v>
      </c>
      <c r="O37" s="18"/>
      <c r="P37" s="23">
        <f t="shared" si="3"/>
        <v>0</v>
      </c>
      <c r="Q37" s="90"/>
      <c r="R37" s="43">
        <f t="shared" si="4"/>
        <v>0</v>
      </c>
    </row>
    <row r="38" spans="1:18" ht="25.5" x14ac:dyDescent="0.55000000000000004">
      <c r="A38" s="10">
        <v>34</v>
      </c>
      <c r="B38" s="87">
        <v>8857125001267</v>
      </c>
      <c r="C38" s="19" t="s">
        <v>1370</v>
      </c>
      <c r="D38" s="10" t="s">
        <v>434</v>
      </c>
      <c r="E38" s="64">
        <f>+'30'!J38</f>
        <v>0</v>
      </c>
      <c r="F38" s="71"/>
      <c r="G38" s="46">
        <f t="shared" si="5"/>
        <v>0</v>
      </c>
      <c r="H38" s="78">
        <v>0</v>
      </c>
      <c r="I38" s="76">
        <v>0</v>
      </c>
      <c r="J38" s="46">
        <f t="shared" si="6"/>
        <v>0</v>
      </c>
      <c r="K38" s="72"/>
      <c r="L38" s="20">
        <v>35</v>
      </c>
      <c r="M38" s="65">
        <f>+L38*K38</f>
        <v>0</v>
      </c>
      <c r="N38" s="17" t="s">
        <v>16</v>
      </c>
      <c r="O38" s="18"/>
      <c r="P38" s="23">
        <f>SUM(M38-O38)</f>
        <v>0</v>
      </c>
      <c r="Q38" s="121">
        <v>30.43</v>
      </c>
      <c r="R38" s="43">
        <f>+K38*Q38</f>
        <v>0</v>
      </c>
    </row>
    <row r="39" spans="1:18" ht="25.5" x14ac:dyDescent="0.55000000000000004">
      <c r="A39" s="10">
        <v>35</v>
      </c>
      <c r="B39" s="10" t="s">
        <v>996</v>
      </c>
      <c r="C39" s="19" t="s">
        <v>49</v>
      </c>
      <c r="D39" s="10" t="s">
        <v>434</v>
      </c>
      <c r="E39" s="64">
        <f>+'30'!J39</f>
        <v>6</v>
      </c>
      <c r="F39" s="71"/>
      <c r="G39" s="46">
        <f t="shared" si="5"/>
        <v>6</v>
      </c>
      <c r="H39" s="78">
        <v>0</v>
      </c>
      <c r="I39" s="76">
        <v>0</v>
      </c>
      <c r="J39" s="46">
        <f t="shared" si="6"/>
        <v>5</v>
      </c>
      <c r="K39" s="72">
        <v>1</v>
      </c>
      <c r="L39" s="15">
        <v>50</v>
      </c>
      <c r="M39" s="65">
        <f t="shared" si="2"/>
        <v>50</v>
      </c>
      <c r="N39" s="17" t="s">
        <v>16</v>
      </c>
      <c r="O39" s="18"/>
      <c r="P39" s="104">
        <f t="shared" si="3"/>
        <v>50</v>
      </c>
      <c r="Q39" s="90">
        <v>27.84</v>
      </c>
      <c r="R39" s="43">
        <f t="shared" si="4"/>
        <v>27.84</v>
      </c>
    </row>
    <row r="40" spans="1:18" ht="25.5" x14ac:dyDescent="0.55000000000000004">
      <c r="A40" s="10">
        <v>36</v>
      </c>
      <c r="B40" s="10" t="s">
        <v>995</v>
      </c>
      <c r="C40" s="19" t="s">
        <v>50</v>
      </c>
      <c r="D40" s="10" t="s">
        <v>434</v>
      </c>
      <c r="E40" s="64">
        <f>+'30'!J40</f>
        <v>20</v>
      </c>
      <c r="F40" s="71"/>
      <c r="G40" s="46">
        <f t="shared" si="5"/>
        <v>20</v>
      </c>
      <c r="H40" s="78">
        <v>0</v>
      </c>
      <c r="I40" s="76">
        <v>0</v>
      </c>
      <c r="J40" s="46">
        <f t="shared" si="6"/>
        <v>15</v>
      </c>
      <c r="K40" s="72">
        <v>5</v>
      </c>
      <c r="L40" s="15">
        <v>50</v>
      </c>
      <c r="M40" s="65">
        <f t="shared" si="2"/>
        <v>250</v>
      </c>
      <c r="N40" s="17" t="s">
        <v>16</v>
      </c>
      <c r="O40" s="18"/>
      <c r="P40" s="104">
        <f t="shared" si="3"/>
        <v>250</v>
      </c>
      <c r="Q40" s="90">
        <v>27.12</v>
      </c>
      <c r="R40" s="43">
        <f t="shared" si="4"/>
        <v>135.6</v>
      </c>
    </row>
    <row r="41" spans="1:18" ht="25.5" x14ac:dyDescent="0.55000000000000004">
      <c r="A41" s="10">
        <v>37</v>
      </c>
      <c r="B41" s="10" t="s">
        <v>994</v>
      </c>
      <c r="C41" s="19" t="s">
        <v>51</v>
      </c>
      <c r="D41" s="10" t="s">
        <v>434</v>
      </c>
      <c r="E41" s="64">
        <f>+'30'!J41</f>
        <v>12</v>
      </c>
      <c r="F41" s="71"/>
      <c r="G41" s="46">
        <f t="shared" si="5"/>
        <v>12</v>
      </c>
      <c r="H41" s="78">
        <v>0</v>
      </c>
      <c r="I41" s="76">
        <v>0</v>
      </c>
      <c r="J41" s="46">
        <f t="shared" si="6"/>
        <v>7</v>
      </c>
      <c r="K41" s="72">
        <v>5</v>
      </c>
      <c r="L41" s="15">
        <v>50</v>
      </c>
      <c r="M41" s="65">
        <f t="shared" si="2"/>
        <v>250</v>
      </c>
      <c r="N41" s="17" t="s">
        <v>16</v>
      </c>
      <c r="O41" s="18"/>
      <c r="P41" s="104">
        <f t="shared" si="3"/>
        <v>250</v>
      </c>
      <c r="Q41" s="90">
        <v>15.42</v>
      </c>
      <c r="R41" s="43">
        <f t="shared" si="4"/>
        <v>77.099999999999994</v>
      </c>
    </row>
    <row r="42" spans="1:18" ht="25.5" x14ac:dyDescent="0.55000000000000004">
      <c r="A42" s="10">
        <v>38</v>
      </c>
      <c r="B42" s="10" t="s">
        <v>1326</v>
      </c>
      <c r="C42" s="19" t="s">
        <v>308</v>
      </c>
      <c r="D42" s="10" t="s">
        <v>566</v>
      </c>
      <c r="E42" s="64">
        <f>+'30'!J42</f>
        <v>0</v>
      </c>
      <c r="F42" s="71"/>
      <c r="G42" s="46">
        <f t="shared" si="5"/>
        <v>0</v>
      </c>
      <c r="H42" s="78">
        <v>0</v>
      </c>
      <c r="I42" s="76">
        <v>0</v>
      </c>
      <c r="J42" s="46">
        <f t="shared" si="6"/>
        <v>0</v>
      </c>
      <c r="K42" s="72"/>
      <c r="L42" s="15">
        <v>25</v>
      </c>
      <c r="M42" s="65">
        <f t="shared" si="2"/>
        <v>0</v>
      </c>
      <c r="N42" s="17" t="s">
        <v>16</v>
      </c>
      <c r="O42" s="18"/>
      <c r="P42" s="23">
        <f t="shared" si="3"/>
        <v>0</v>
      </c>
      <c r="Q42" s="90">
        <v>15.55</v>
      </c>
      <c r="R42" s="43">
        <f t="shared" si="4"/>
        <v>0</v>
      </c>
    </row>
    <row r="43" spans="1:18" ht="25.5" x14ac:dyDescent="0.55000000000000004">
      <c r="A43" s="10">
        <v>39</v>
      </c>
      <c r="B43" s="10" t="s">
        <v>1327</v>
      </c>
      <c r="C43" s="19" t="s">
        <v>309</v>
      </c>
      <c r="D43" s="10" t="s">
        <v>566</v>
      </c>
      <c r="E43" s="64">
        <f>+'30'!J43</f>
        <v>0</v>
      </c>
      <c r="F43" s="71"/>
      <c r="G43" s="46">
        <f t="shared" si="5"/>
        <v>0</v>
      </c>
      <c r="H43" s="78">
        <v>0</v>
      </c>
      <c r="I43" s="76">
        <v>0</v>
      </c>
      <c r="J43" s="46">
        <f t="shared" si="6"/>
        <v>0</v>
      </c>
      <c r="K43" s="72"/>
      <c r="L43" s="15">
        <v>25</v>
      </c>
      <c r="M43" s="65">
        <f>+L43*K43</f>
        <v>0</v>
      </c>
      <c r="N43" s="17" t="s">
        <v>16</v>
      </c>
      <c r="O43" s="18"/>
      <c r="P43" s="23">
        <f>SUM(M43-O43)</f>
        <v>0</v>
      </c>
      <c r="Q43" s="90">
        <v>15.31</v>
      </c>
      <c r="R43" s="43">
        <f>+K43*Q43</f>
        <v>0</v>
      </c>
    </row>
    <row r="44" spans="1:18" ht="25.5" x14ac:dyDescent="0.55000000000000004">
      <c r="A44" s="10">
        <v>40</v>
      </c>
      <c r="B44" s="10" t="s">
        <v>1339</v>
      </c>
      <c r="C44" s="19" t="s">
        <v>310</v>
      </c>
      <c r="D44" s="10" t="s">
        <v>566</v>
      </c>
      <c r="E44" s="64">
        <f>+'30'!J44</f>
        <v>0</v>
      </c>
      <c r="F44" s="71"/>
      <c r="G44" s="46">
        <f t="shared" si="5"/>
        <v>0</v>
      </c>
      <c r="H44" s="78">
        <v>0</v>
      </c>
      <c r="I44" s="76">
        <v>0</v>
      </c>
      <c r="J44" s="46">
        <f t="shared" si="6"/>
        <v>0</v>
      </c>
      <c r="K44" s="72"/>
      <c r="L44" s="15">
        <v>25</v>
      </c>
      <c r="M44" s="65">
        <f t="shared" si="2"/>
        <v>0</v>
      </c>
      <c r="N44" s="17" t="s">
        <v>16</v>
      </c>
      <c r="O44" s="18"/>
      <c r="P44" s="23">
        <f t="shared" si="3"/>
        <v>0</v>
      </c>
      <c r="Q44" s="90">
        <v>15.31</v>
      </c>
      <c r="R44" s="43">
        <f t="shared" si="4"/>
        <v>0</v>
      </c>
    </row>
    <row r="45" spans="1:18" ht="25.5" x14ac:dyDescent="0.55000000000000004">
      <c r="A45" s="10">
        <v>41</v>
      </c>
      <c r="B45" s="10" t="s">
        <v>860</v>
      </c>
      <c r="C45" s="19" t="s">
        <v>417</v>
      </c>
      <c r="D45" s="10" t="s">
        <v>434</v>
      </c>
      <c r="E45" s="64">
        <f>+'30'!J45</f>
        <v>0</v>
      </c>
      <c r="F45" s="71"/>
      <c r="G45" s="46">
        <f t="shared" si="5"/>
        <v>0</v>
      </c>
      <c r="H45" s="78">
        <v>0</v>
      </c>
      <c r="I45" s="76">
        <v>0</v>
      </c>
      <c r="J45" s="46">
        <f t="shared" si="6"/>
        <v>0</v>
      </c>
      <c r="K45" s="72"/>
      <c r="L45" s="15">
        <v>35</v>
      </c>
      <c r="M45" s="65">
        <f t="shared" si="2"/>
        <v>0</v>
      </c>
      <c r="N45" s="17" t="s">
        <v>16</v>
      </c>
      <c r="O45" s="18"/>
      <c r="P45" s="23">
        <f t="shared" si="3"/>
        <v>0</v>
      </c>
      <c r="Q45" s="90"/>
      <c r="R45" s="43"/>
    </row>
    <row r="46" spans="1:18" ht="25.5" x14ac:dyDescent="0.55000000000000004">
      <c r="A46" s="10">
        <v>42</v>
      </c>
      <c r="B46" s="10" t="s">
        <v>982</v>
      </c>
      <c r="C46" s="19" t="s">
        <v>335</v>
      </c>
      <c r="D46" s="10" t="s">
        <v>434</v>
      </c>
      <c r="E46" s="64">
        <v>16</v>
      </c>
      <c r="F46" s="71"/>
      <c r="G46" s="46">
        <f t="shared" si="5"/>
        <v>16</v>
      </c>
      <c r="H46" s="78">
        <v>0</v>
      </c>
      <c r="I46" s="76">
        <v>0</v>
      </c>
      <c r="J46" s="46">
        <f t="shared" si="6"/>
        <v>14</v>
      </c>
      <c r="K46" s="72">
        <v>2</v>
      </c>
      <c r="L46" s="15">
        <v>50</v>
      </c>
      <c r="M46" s="65">
        <f t="shared" si="2"/>
        <v>100</v>
      </c>
      <c r="N46" s="17" t="s">
        <v>16</v>
      </c>
      <c r="O46" s="18"/>
      <c r="P46" s="104">
        <f t="shared" si="3"/>
        <v>100</v>
      </c>
      <c r="Q46" s="90">
        <v>19.05</v>
      </c>
      <c r="R46" s="43">
        <f t="shared" si="4"/>
        <v>38.1</v>
      </c>
    </row>
    <row r="47" spans="1:18" ht="25.5" x14ac:dyDescent="0.55000000000000004">
      <c r="A47" s="10">
        <v>43</v>
      </c>
      <c r="B47" s="10" t="s">
        <v>1040</v>
      </c>
      <c r="C47" s="19" t="s">
        <v>340</v>
      </c>
      <c r="D47" s="10" t="s">
        <v>434</v>
      </c>
      <c r="E47" s="64">
        <f>+'30'!J47</f>
        <v>3</v>
      </c>
      <c r="F47" s="71"/>
      <c r="G47" s="46">
        <f t="shared" si="5"/>
        <v>3</v>
      </c>
      <c r="H47" s="78">
        <v>0</v>
      </c>
      <c r="I47" s="76">
        <v>0</v>
      </c>
      <c r="J47" s="46">
        <f t="shared" si="6"/>
        <v>3</v>
      </c>
      <c r="K47" s="72"/>
      <c r="L47" s="15">
        <v>50</v>
      </c>
      <c r="M47" s="65">
        <f t="shared" si="2"/>
        <v>0</v>
      </c>
      <c r="N47" s="17" t="s">
        <v>16</v>
      </c>
      <c r="O47" s="18"/>
      <c r="P47" s="23">
        <f t="shared" si="3"/>
        <v>0</v>
      </c>
      <c r="Q47" s="90">
        <v>19.21</v>
      </c>
      <c r="R47" s="43">
        <f t="shared" si="4"/>
        <v>0</v>
      </c>
    </row>
    <row r="48" spans="1:18" ht="25.5" x14ac:dyDescent="0.55000000000000004">
      <c r="A48" s="10">
        <v>44</v>
      </c>
      <c r="B48" s="10" t="s">
        <v>959</v>
      </c>
      <c r="C48" s="19" t="s">
        <v>329</v>
      </c>
      <c r="D48" s="10" t="s">
        <v>434</v>
      </c>
      <c r="E48" s="64">
        <f>+'30'!J48</f>
        <v>11</v>
      </c>
      <c r="F48" s="71">
        <v>10</v>
      </c>
      <c r="G48" s="46">
        <f t="shared" si="5"/>
        <v>21</v>
      </c>
      <c r="H48" s="78">
        <v>0</v>
      </c>
      <c r="I48" s="76">
        <v>0</v>
      </c>
      <c r="J48" s="46">
        <f t="shared" si="6"/>
        <v>16</v>
      </c>
      <c r="K48" s="72">
        <v>5</v>
      </c>
      <c r="L48" s="20">
        <v>50</v>
      </c>
      <c r="M48" s="65">
        <f>+L48*K48</f>
        <v>250</v>
      </c>
      <c r="N48" s="17" t="s">
        <v>16</v>
      </c>
      <c r="O48" s="18">
        <v>50</v>
      </c>
      <c r="P48" s="104">
        <f>SUM(M48-O48)</f>
        <v>200</v>
      </c>
      <c r="Q48" s="90">
        <v>18.88</v>
      </c>
      <c r="R48" s="43">
        <f>+K48*Q48</f>
        <v>94.399999999999991</v>
      </c>
    </row>
    <row r="49" spans="1:18" ht="24" customHeight="1" x14ac:dyDescent="0.55000000000000004">
      <c r="A49" s="10">
        <v>45</v>
      </c>
      <c r="B49" s="10" t="s">
        <v>962</v>
      </c>
      <c r="C49" s="19" t="s">
        <v>332</v>
      </c>
      <c r="D49" s="10" t="s">
        <v>434</v>
      </c>
      <c r="E49" s="64">
        <f>+'30'!J49</f>
        <v>12</v>
      </c>
      <c r="F49" s="71"/>
      <c r="G49" s="46">
        <f t="shared" si="5"/>
        <v>12</v>
      </c>
      <c r="H49" s="78">
        <v>0</v>
      </c>
      <c r="I49" s="76">
        <v>0</v>
      </c>
      <c r="J49" s="46">
        <f t="shared" si="6"/>
        <v>8</v>
      </c>
      <c r="K49" s="72">
        <v>4</v>
      </c>
      <c r="L49" s="20">
        <v>50</v>
      </c>
      <c r="M49" s="65">
        <f>+L49*K49</f>
        <v>200</v>
      </c>
      <c r="N49" s="17" t="s">
        <v>16</v>
      </c>
      <c r="O49" s="18">
        <v>50</v>
      </c>
      <c r="P49" s="104">
        <f>SUM(M49-O49)</f>
        <v>150</v>
      </c>
      <c r="Q49" s="90">
        <v>20.43</v>
      </c>
      <c r="R49" s="43">
        <f>+K49*Q49</f>
        <v>81.72</v>
      </c>
    </row>
    <row r="50" spans="1:18" ht="25.5" x14ac:dyDescent="0.55000000000000004">
      <c r="A50" s="10">
        <v>46</v>
      </c>
      <c r="B50" s="10" t="s">
        <v>961</v>
      </c>
      <c r="C50" s="19" t="s">
        <v>331</v>
      </c>
      <c r="D50" s="10" t="s">
        <v>434</v>
      </c>
      <c r="E50" s="64">
        <f>+'30'!J50</f>
        <v>9</v>
      </c>
      <c r="F50" s="71"/>
      <c r="G50" s="46">
        <f t="shared" si="5"/>
        <v>9</v>
      </c>
      <c r="H50" s="78">
        <v>0</v>
      </c>
      <c r="I50" s="76">
        <v>0</v>
      </c>
      <c r="J50" s="46">
        <f t="shared" si="6"/>
        <v>8</v>
      </c>
      <c r="K50" s="72">
        <v>1</v>
      </c>
      <c r="L50" s="15">
        <v>50</v>
      </c>
      <c r="M50" s="65">
        <f t="shared" si="2"/>
        <v>50</v>
      </c>
      <c r="N50" s="17" t="s">
        <v>16</v>
      </c>
      <c r="O50" s="18"/>
      <c r="P50" s="104">
        <f t="shared" si="3"/>
        <v>50</v>
      </c>
      <c r="Q50" s="90">
        <v>21.81</v>
      </c>
      <c r="R50" s="43">
        <f t="shared" si="4"/>
        <v>21.81</v>
      </c>
    </row>
    <row r="51" spans="1:18" ht="25.5" x14ac:dyDescent="0.55000000000000004">
      <c r="A51" s="10">
        <v>47</v>
      </c>
      <c r="B51" s="10" t="s">
        <v>960</v>
      </c>
      <c r="C51" s="19" t="s">
        <v>330</v>
      </c>
      <c r="D51" s="10" t="s">
        <v>434</v>
      </c>
      <c r="E51" s="64">
        <f>+'30'!J51</f>
        <v>4</v>
      </c>
      <c r="F51" s="71"/>
      <c r="G51" s="46">
        <f t="shared" si="5"/>
        <v>4</v>
      </c>
      <c r="H51" s="78">
        <v>0</v>
      </c>
      <c r="I51" s="76">
        <v>0</v>
      </c>
      <c r="J51" s="46">
        <f t="shared" si="6"/>
        <v>4</v>
      </c>
      <c r="K51" s="72"/>
      <c r="L51" s="15">
        <v>50</v>
      </c>
      <c r="M51" s="65">
        <f>+L51*K51</f>
        <v>0</v>
      </c>
      <c r="N51" s="17" t="s">
        <v>16</v>
      </c>
      <c r="O51" s="18"/>
      <c r="P51" s="23">
        <f>SUM(M51-O51)</f>
        <v>0</v>
      </c>
      <c r="Q51" s="90">
        <v>14.65</v>
      </c>
      <c r="R51" s="43">
        <f>+K51*Q51</f>
        <v>0</v>
      </c>
    </row>
    <row r="52" spans="1:18" ht="24" customHeight="1" x14ac:dyDescent="0.55000000000000004">
      <c r="A52" s="10">
        <v>48</v>
      </c>
      <c r="B52" s="10" t="s">
        <v>1029</v>
      </c>
      <c r="C52" s="19" t="s">
        <v>339</v>
      </c>
      <c r="D52" s="10" t="s">
        <v>434</v>
      </c>
      <c r="E52" s="64">
        <f>+'30'!J52</f>
        <v>0</v>
      </c>
      <c r="F52" s="71"/>
      <c r="G52" s="46">
        <f t="shared" si="5"/>
        <v>0</v>
      </c>
      <c r="H52" s="78">
        <v>0</v>
      </c>
      <c r="I52" s="76">
        <v>0</v>
      </c>
      <c r="J52" s="46">
        <f t="shared" si="6"/>
        <v>0</v>
      </c>
      <c r="K52" s="72"/>
      <c r="L52" s="20">
        <v>50</v>
      </c>
      <c r="M52" s="65">
        <f>+L52*K52</f>
        <v>0</v>
      </c>
      <c r="N52" s="17" t="s">
        <v>16</v>
      </c>
      <c r="O52" s="18"/>
      <c r="P52" s="23">
        <f>SUM(M52-O52)</f>
        <v>0</v>
      </c>
      <c r="Q52" s="90">
        <v>18.36</v>
      </c>
      <c r="R52" s="43">
        <f>+K52*Q52</f>
        <v>0</v>
      </c>
    </row>
    <row r="53" spans="1:18" ht="25.5" x14ac:dyDescent="0.55000000000000004">
      <c r="A53" s="10">
        <v>49</v>
      </c>
      <c r="B53" s="10" t="s">
        <v>1008</v>
      </c>
      <c r="C53" s="19" t="s">
        <v>337</v>
      </c>
      <c r="D53" s="10" t="s">
        <v>434</v>
      </c>
      <c r="E53" s="64">
        <f>+'30'!J53</f>
        <v>10</v>
      </c>
      <c r="F53" s="71">
        <v>20</v>
      </c>
      <c r="G53" s="46">
        <f t="shared" si="5"/>
        <v>30</v>
      </c>
      <c r="H53" s="78">
        <v>0</v>
      </c>
      <c r="I53" s="76">
        <v>0</v>
      </c>
      <c r="J53" s="46">
        <f t="shared" si="6"/>
        <v>30</v>
      </c>
      <c r="K53" s="72"/>
      <c r="L53" s="20">
        <v>50</v>
      </c>
      <c r="M53" s="65">
        <f>+L53*K53</f>
        <v>0</v>
      </c>
      <c r="N53" s="17" t="s">
        <v>16</v>
      </c>
      <c r="O53" s="18"/>
      <c r="P53" s="23">
        <f>SUM(M53-O53)</f>
        <v>0</v>
      </c>
      <c r="Q53" s="90">
        <v>17.53</v>
      </c>
      <c r="R53" s="43">
        <f>+K53*Q53</f>
        <v>0</v>
      </c>
    </row>
    <row r="54" spans="1:18" ht="25.5" x14ac:dyDescent="0.55000000000000004">
      <c r="A54" s="10">
        <v>50</v>
      </c>
      <c r="B54" s="10" t="s">
        <v>1015</v>
      </c>
      <c r="C54" s="19" t="s">
        <v>338</v>
      </c>
      <c r="D54" s="10" t="s">
        <v>434</v>
      </c>
      <c r="E54" s="64">
        <f>+'30'!J54</f>
        <v>0</v>
      </c>
      <c r="F54" s="71"/>
      <c r="G54" s="46">
        <f t="shared" si="5"/>
        <v>0</v>
      </c>
      <c r="H54" s="78">
        <v>0</v>
      </c>
      <c r="I54" s="76">
        <v>0</v>
      </c>
      <c r="J54" s="46">
        <f t="shared" si="6"/>
        <v>0</v>
      </c>
      <c r="K54" s="72"/>
      <c r="L54" s="15">
        <v>50</v>
      </c>
      <c r="M54" s="65">
        <f t="shared" si="2"/>
        <v>0</v>
      </c>
      <c r="N54" s="17" t="s">
        <v>16</v>
      </c>
      <c r="O54" s="18"/>
      <c r="P54" s="23">
        <f t="shared" si="3"/>
        <v>0</v>
      </c>
      <c r="Q54" s="90">
        <v>14.38</v>
      </c>
      <c r="R54" s="43">
        <f t="shared" si="4"/>
        <v>0</v>
      </c>
    </row>
    <row r="55" spans="1:18" ht="25.5" hidden="1" x14ac:dyDescent="0.55000000000000004">
      <c r="A55" s="10">
        <v>51</v>
      </c>
      <c r="B55" s="10" t="s">
        <v>941</v>
      </c>
      <c r="C55" s="19" t="s">
        <v>324</v>
      </c>
      <c r="D55" s="10" t="s">
        <v>434</v>
      </c>
      <c r="E55" s="64">
        <f>+'30'!J55</f>
        <v>20</v>
      </c>
      <c r="F55" s="71">
        <v>3</v>
      </c>
      <c r="G55" s="46">
        <f t="shared" si="5"/>
        <v>23</v>
      </c>
      <c r="H55" s="78">
        <v>0</v>
      </c>
      <c r="I55" s="76">
        <v>0</v>
      </c>
      <c r="J55" s="46">
        <f t="shared" si="6"/>
        <v>15</v>
      </c>
      <c r="K55" s="72">
        <v>8</v>
      </c>
      <c r="L55" s="15">
        <v>120</v>
      </c>
      <c r="M55" s="65">
        <f>+L55*K55</f>
        <v>960</v>
      </c>
      <c r="N55" s="17" t="s">
        <v>16</v>
      </c>
      <c r="O55" s="18">
        <v>52</v>
      </c>
      <c r="P55" s="104">
        <f>SUM(M55-O55)</f>
        <v>908</v>
      </c>
      <c r="Q55" s="90">
        <v>29.34</v>
      </c>
      <c r="R55" s="43">
        <f>+K55*Q55</f>
        <v>234.72</v>
      </c>
    </row>
    <row r="56" spans="1:18" ht="25.5" x14ac:dyDescent="0.55000000000000004">
      <c r="A56" s="10">
        <v>52</v>
      </c>
      <c r="B56" s="10" t="s">
        <v>968</v>
      </c>
      <c r="C56" s="19" t="s">
        <v>333</v>
      </c>
      <c r="D56" s="10" t="s">
        <v>434</v>
      </c>
      <c r="E56" s="64">
        <f>+'30'!J56</f>
        <v>0</v>
      </c>
      <c r="F56" s="71"/>
      <c r="G56" s="46">
        <f t="shared" si="5"/>
        <v>0</v>
      </c>
      <c r="H56" s="78">
        <v>0</v>
      </c>
      <c r="I56" s="76">
        <v>0</v>
      </c>
      <c r="J56" s="46">
        <f t="shared" si="6"/>
        <v>0</v>
      </c>
      <c r="K56" s="72"/>
      <c r="L56" s="15">
        <v>120</v>
      </c>
      <c r="M56" s="65">
        <f>+L56*K56</f>
        <v>0</v>
      </c>
      <c r="N56" s="17" t="s">
        <v>16</v>
      </c>
      <c r="O56" s="18"/>
      <c r="P56" s="23">
        <f>SUM(M56-O56)</f>
        <v>0</v>
      </c>
      <c r="Q56" s="90">
        <v>33.409999999999997</v>
      </c>
      <c r="R56" s="43">
        <f>+K56*Q56</f>
        <v>0</v>
      </c>
    </row>
    <row r="57" spans="1:18" ht="25.5" x14ac:dyDescent="0.55000000000000004">
      <c r="A57" s="10">
        <v>53</v>
      </c>
      <c r="B57" s="10" t="s">
        <v>955</v>
      </c>
      <c r="C57" s="19" t="s">
        <v>327</v>
      </c>
      <c r="D57" s="10" t="s">
        <v>434</v>
      </c>
      <c r="E57" s="64">
        <f>+'30'!J57</f>
        <v>6</v>
      </c>
      <c r="F57" s="71">
        <v>20</v>
      </c>
      <c r="G57" s="46">
        <f t="shared" si="5"/>
        <v>26</v>
      </c>
      <c r="H57" s="78">
        <v>0</v>
      </c>
      <c r="I57" s="76">
        <v>0</v>
      </c>
      <c r="J57" s="46">
        <f t="shared" si="6"/>
        <v>25</v>
      </c>
      <c r="K57" s="72">
        <v>1</v>
      </c>
      <c r="L57" s="15">
        <v>120</v>
      </c>
      <c r="M57" s="65">
        <f t="shared" si="2"/>
        <v>120</v>
      </c>
      <c r="N57" s="17" t="s">
        <v>16</v>
      </c>
      <c r="O57" s="18"/>
      <c r="P57" s="104">
        <f t="shared" si="3"/>
        <v>120</v>
      </c>
      <c r="Q57" s="90">
        <v>31.46</v>
      </c>
      <c r="R57" s="43">
        <f t="shared" si="4"/>
        <v>31.46</v>
      </c>
    </row>
    <row r="58" spans="1:18" ht="25.5" x14ac:dyDescent="0.55000000000000004">
      <c r="A58" s="10">
        <v>54</v>
      </c>
      <c r="B58" s="10" t="s">
        <v>956</v>
      </c>
      <c r="C58" s="19" t="s">
        <v>328</v>
      </c>
      <c r="D58" s="10" t="s">
        <v>434</v>
      </c>
      <c r="E58" s="64">
        <f>+'30'!J58</f>
        <v>17</v>
      </c>
      <c r="F58" s="71"/>
      <c r="G58" s="46">
        <f t="shared" si="5"/>
        <v>17</v>
      </c>
      <c r="H58" s="78">
        <v>0</v>
      </c>
      <c r="I58" s="76">
        <v>0</v>
      </c>
      <c r="J58" s="46">
        <f t="shared" si="6"/>
        <v>7</v>
      </c>
      <c r="K58" s="72">
        <v>10</v>
      </c>
      <c r="L58" s="15">
        <v>120</v>
      </c>
      <c r="M58" s="65">
        <f t="shared" si="2"/>
        <v>1200</v>
      </c>
      <c r="N58" s="17" t="s">
        <v>16</v>
      </c>
      <c r="O58" s="18">
        <v>350</v>
      </c>
      <c r="P58" s="104">
        <f t="shared" si="3"/>
        <v>850</v>
      </c>
      <c r="Q58" s="90">
        <v>34.56</v>
      </c>
      <c r="R58" s="43">
        <f t="shared" si="4"/>
        <v>345.6</v>
      </c>
    </row>
    <row r="59" spans="1:18" ht="25.5" x14ac:dyDescent="0.55000000000000004">
      <c r="A59" s="10">
        <v>55</v>
      </c>
      <c r="B59" s="10" t="s">
        <v>953</v>
      </c>
      <c r="C59" s="19" t="s">
        <v>325</v>
      </c>
      <c r="D59" s="10" t="s">
        <v>434</v>
      </c>
      <c r="E59" s="64">
        <f>+'30'!J59</f>
        <v>5</v>
      </c>
      <c r="F59" s="71"/>
      <c r="G59" s="46">
        <f t="shared" si="5"/>
        <v>5</v>
      </c>
      <c r="H59" s="78">
        <v>0</v>
      </c>
      <c r="I59" s="76">
        <v>0</v>
      </c>
      <c r="J59" s="46">
        <f t="shared" si="6"/>
        <v>5</v>
      </c>
      <c r="K59" s="72"/>
      <c r="L59" s="15">
        <v>120</v>
      </c>
      <c r="M59" s="65">
        <f t="shared" si="2"/>
        <v>0</v>
      </c>
      <c r="N59" s="17" t="s">
        <v>16</v>
      </c>
      <c r="O59" s="18"/>
      <c r="P59" s="23">
        <f t="shared" si="3"/>
        <v>0</v>
      </c>
      <c r="Q59" s="90">
        <v>32.96</v>
      </c>
      <c r="R59" s="43">
        <f t="shared" si="4"/>
        <v>0</v>
      </c>
    </row>
    <row r="60" spans="1:18" ht="25.5" x14ac:dyDescent="0.55000000000000004">
      <c r="A60" s="10">
        <v>56</v>
      </c>
      <c r="B60" s="10" t="s">
        <v>974</v>
      </c>
      <c r="C60" s="19" t="s">
        <v>334</v>
      </c>
      <c r="D60" s="10" t="s">
        <v>434</v>
      </c>
      <c r="E60" s="64">
        <f>+'30'!J60</f>
        <v>0</v>
      </c>
      <c r="F60" s="71"/>
      <c r="G60" s="46">
        <f t="shared" si="5"/>
        <v>0</v>
      </c>
      <c r="H60" s="78">
        <v>0</v>
      </c>
      <c r="I60" s="76">
        <v>0</v>
      </c>
      <c r="J60" s="46">
        <f t="shared" si="6"/>
        <v>0</v>
      </c>
      <c r="K60" s="72"/>
      <c r="L60" s="15">
        <v>120</v>
      </c>
      <c r="M60" s="65">
        <f t="shared" si="2"/>
        <v>0</v>
      </c>
      <c r="N60" s="17" t="s">
        <v>16</v>
      </c>
      <c r="O60" s="18"/>
      <c r="P60" s="23">
        <f t="shared" si="3"/>
        <v>0</v>
      </c>
      <c r="Q60" s="90">
        <v>27.25</v>
      </c>
      <c r="R60" s="43">
        <f t="shared" si="4"/>
        <v>0</v>
      </c>
    </row>
    <row r="61" spans="1:18" ht="25.15" customHeight="1" x14ac:dyDescent="0.55000000000000004">
      <c r="A61" s="10">
        <v>57</v>
      </c>
      <c r="B61" s="10" t="s">
        <v>954</v>
      </c>
      <c r="C61" s="19" t="s">
        <v>326</v>
      </c>
      <c r="D61" s="10" t="s">
        <v>434</v>
      </c>
      <c r="E61" s="64">
        <f>+'30'!J61</f>
        <v>7</v>
      </c>
      <c r="F61" s="71"/>
      <c r="G61" s="46">
        <f t="shared" si="5"/>
        <v>7</v>
      </c>
      <c r="H61" s="78">
        <v>0</v>
      </c>
      <c r="I61" s="76">
        <v>0</v>
      </c>
      <c r="J61" s="46">
        <f t="shared" si="6"/>
        <v>7</v>
      </c>
      <c r="K61" s="72"/>
      <c r="L61" s="15">
        <v>120</v>
      </c>
      <c r="M61" s="65">
        <f t="shared" si="2"/>
        <v>0</v>
      </c>
      <c r="N61" s="17" t="s">
        <v>16</v>
      </c>
      <c r="O61" s="18"/>
      <c r="P61" s="23">
        <f t="shared" si="3"/>
        <v>0</v>
      </c>
      <c r="Q61" s="90">
        <v>24.82</v>
      </c>
      <c r="R61" s="43">
        <f t="shared" si="4"/>
        <v>0</v>
      </c>
    </row>
    <row r="62" spans="1:18" ht="25.5" x14ac:dyDescent="0.55000000000000004">
      <c r="A62" s="10">
        <v>58</v>
      </c>
      <c r="B62" s="10" t="s">
        <v>984</v>
      </c>
      <c r="C62" s="19" t="s">
        <v>336</v>
      </c>
      <c r="D62" s="10" t="s">
        <v>434</v>
      </c>
      <c r="E62" s="64">
        <f>+'30'!J62</f>
        <v>15</v>
      </c>
      <c r="F62" s="71">
        <v>20</v>
      </c>
      <c r="G62" s="46">
        <f t="shared" si="5"/>
        <v>35</v>
      </c>
      <c r="H62" s="78">
        <v>0</v>
      </c>
      <c r="I62" s="76">
        <v>0</v>
      </c>
      <c r="J62" s="46">
        <f t="shared" si="6"/>
        <v>32</v>
      </c>
      <c r="K62" s="72">
        <v>3</v>
      </c>
      <c r="L62" s="15">
        <v>120</v>
      </c>
      <c r="M62" s="65">
        <f t="shared" si="2"/>
        <v>360</v>
      </c>
      <c r="N62" s="17" t="s">
        <v>16</v>
      </c>
      <c r="O62" s="18">
        <v>105</v>
      </c>
      <c r="P62" s="104">
        <f t="shared" si="3"/>
        <v>255</v>
      </c>
      <c r="Q62" s="90">
        <v>29.82</v>
      </c>
      <c r="R62" s="43">
        <f t="shared" si="4"/>
        <v>89.460000000000008</v>
      </c>
    </row>
    <row r="63" spans="1:18" ht="25.5" x14ac:dyDescent="0.55000000000000004">
      <c r="A63" s="10">
        <v>59</v>
      </c>
      <c r="B63" s="10">
        <v>1112018</v>
      </c>
      <c r="C63" s="19" t="s">
        <v>1150</v>
      </c>
      <c r="D63" s="10" t="s">
        <v>434</v>
      </c>
      <c r="E63" s="64">
        <f>+'30'!J63</f>
        <v>0</v>
      </c>
      <c r="F63" s="71"/>
      <c r="G63" s="46">
        <f t="shared" si="5"/>
        <v>0</v>
      </c>
      <c r="H63" s="78">
        <v>0</v>
      </c>
      <c r="I63" s="76">
        <v>0</v>
      </c>
      <c r="J63" s="46">
        <f t="shared" si="6"/>
        <v>0</v>
      </c>
      <c r="K63" s="72"/>
      <c r="L63" s="15">
        <v>120</v>
      </c>
      <c r="M63" s="65">
        <f t="shared" si="2"/>
        <v>0</v>
      </c>
      <c r="N63" s="17" t="s">
        <v>16</v>
      </c>
      <c r="O63" s="18"/>
      <c r="P63" s="23">
        <f t="shared" si="3"/>
        <v>0</v>
      </c>
      <c r="Q63" s="90">
        <v>27.72</v>
      </c>
      <c r="R63" s="43">
        <f t="shared" si="4"/>
        <v>0</v>
      </c>
    </row>
    <row r="64" spans="1:18" ht="25.5" x14ac:dyDescent="0.55000000000000004">
      <c r="A64" s="10">
        <v>60</v>
      </c>
      <c r="B64" s="10" t="s">
        <v>1304</v>
      </c>
      <c r="C64" s="19" t="s">
        <v>343</v>
      </c>
      <c r="D64" s="10" t="s">
        <v>434</v>
      </c>
      <c r="E64" s="64">
        <f>+'30'!J64</f>
        <v>0</v>
      </c>
      <c r="F64" s="71"/>
      <c r="G64" s="46">
        <f t="shared" si="5"/>
        <v>0</v>
      </c>
      <c r="H64" s="78">
        <v>0</v>
      </c>
      <c r="I64" s="76">
        <v>0</v>
      </c>
      <c r="J64" s="46">
        <f t="shared" si="6"/>
        <v>0</v>
      </c>
      <c r="K64" s="72"/>
      <c r="L64" s="15">
        <v>50</v>
      </c>
      <c r="M64" s="65">
        <f t="shared" si="2"/>
        <v>0</v>
      </c>
      <c r="N64" s="17" t="s">
        <v>16</v>
      </c>
      <c r="O64" s="18"/>
      <c r="P64" s="23">
        <f t="shared" si="3"/>
        <v>0</v>
      </c>
      <c r="Q64" s="90">
        <v>23.69</v>
      </c>
      <c r="R64" s="43">
        <f t="shared" si="4"/>
        <v>0</v>
      </c>
    </row>
    <row r="65" spans="1:18" ht="25.5" x14ac:dyDescent="0.55000000000000004">
      <c r="A65" s="10">
        <v>61</v>
      </c>
      <c r="B65" s="10" t="s">
        <v>964</v>
      </c>
      <c r="C65" s="19" t="s">
        <v>342</v>
      </c>
      <c r="D65" s="10" t="s">
        <v>434</v>
      </c>
      <c r="E65" s="64">
        <f>+'30'!J65</f>
        <v>0</v>
      </c>
      <c r="F65" s="71"/>
      <c r="G65" s="46">
        <f t="shared" si="5"/>
        <v>0</v>
      </c>
      <c r="H65" s="78">
        <v>0</v>
      </c>
      <c r="I65" s="76">
        <v>0</v>
      </c>
      <c r="J65" s="46">
        <f t="shared" si="6"/>
        <v>0</v>
      </c>
      <c r="K65" s="72"/>
      <c r="L65" s="15">
        <v>50</v>
      </c>
      <c r="M65" s="65">
        <f t="shared" si="2"/>
        <v>0</v>
      </c>
      <c r="N65" s="17" t="s">
        <v>16</v>
      </c>
      <c r="O65" s="18"/>
      <c r="P65" s="23">
        <f t="shared" si="3"/>
        <v>0</v>
      </c>
      <c r="Q65" s="90">
        <v>22.49</v>
      </c>
      <c r="R65" s="43">
        <f t="shared" si="4"/>
        <v>0</v>
      </c>
    </row>
    <row r="66" spans="1:18" ht="25.5" x14ac:dyDescent="0.55000000000000004">
      <c r="A66" s="10">
        <v>62</v>
      </c>
      <c r="B66" s="10" t="s">
        <v>1303</v>
      </c>
      <c r="C66" s="19" t="s">
        <v>341</v>
      </c>
      <c r="D66" s="10" t="s">
        <v>434</v>
      </c>
      <c r="E66" s="64">
        <f>+'30'!J66</f>
        <v>0</v>
      </c>
      <c r="F66" s="71"/>
      <c r="G66" s="46">
        <f t="shared" si="5"/>
        <v>0</v>
      </c>
      <c r="H66" s="78">
        <v>0</v>
      </c>
      <c r="I66" s="76">
        <v>0</v>
      </c>
      <c r="J66" s="46">
        <f t="shared" si="6"/>
        <v>0</v>
      </c>
      <c r="K66" s="72"/>
      <c r="L66" s="15">
        <v>50</v>
      </c>
      <c r="M66" s="65">
        <f t="shared" si="2"/>
        <v>0</v>
      </c>
      <c r="N66" s="17" t="s">
        <v>16</v>
      </c>
      <c r="O66" s="18"/>
      <c r="P66" s="23">
        <f t="shared" si="3"/>
        <v>0</v>
      </c>
      <c r="Q66" s="90">
        <v>23.12</v>
      </c>
      <c r="R66" s="43">
        <f t="shared" si="4"/>
        <v>0</v>
      </c>
    </row>
    <row r="67" spans="1:18" ht="25.5" x14ac:dyDescent="0.55000000000000004">
      <c r="A67" s="10">
        <v>63</v>
      </c>
      <c r="B67" s="10" t="s">
        <v>1342</v>
      </c>
      <c r="C67" s="19" t="s">
        <v>344</v>
      </c>
      <c r="D67" s="10" t="s">
        <v>434</v>
      </c>
      <c r="E67" s="64">
        <f>+'30'!J67</f>
        <v>0</v>
      </c>
      <c r="F67" s="71"/>
      <c r="G67" s="46">
        <f t="shared" si="5"/>
        <v>0</v>
      </c>
      <c r="H67" s="78">
        <v>0</v>
      </c>
      <c r="I67" s="76">
        <v>0</v>
      </c>
      <c r="J67" s="46">
        <f t="shared" si="6"/>
        <v>0</v>
      </c>
      <c r="K67" s="72"/>
      <c r="L67" s="15">
        <v>70</v>
      </c>
      <c r="M67" s="65">
        <f t="shared" si="2"/>
        <v>0</v>
      </c>
      <c r="N67" s="17" t="s">
        <v>16</v>
      </c>
      <c r="O67" s="18"/>
      <c r="P67" s="23">
        <f t="shared" si="3"/>
        <v>0</v>
      </c>
      <c r="Q67" s="90"/>
      <c r="R67" s="43">
        <f t="shared" si="4"/>
        <v>0</v>
      </c>
    </row>
    <row r="68" spans="1:18" ht="25.5" x14ac:dyDescent="0.55000000000000004">
      <c r="A68" s="10">
        <v>64</v>
      </c>
      <c r="B68" s="10" t="s">
        <v>1343</v>
      </c>
      <c r="C68" s="19" t="s">
        <v>345</v>
      </c>
      <c r="D68" s="10" t="s">
        <v>434</v>
      </c>
      <c r="E68" s="64">
        <f>+'30'!J68</f>
        <v>0</v>
      </c>
      <c r="F68" s="71"/>
      <c r="G68" s="46">
        <f t="shared" si="5"/>
        <v>0</v>
      </c>
      <c r="H68" s="78">
        <v>0</v>
      </c>
      <c r="I68" s="76">
        <v>0</v>
      </c>
      <c r="J68" s="46">
        <f t="shared" si="6"/>
        <v>0</v>
      </c>
      <c r="K68" s="72"/>
      <c r="L68" s="15">
        <v>80</v>
      </c>
      <c r="M68" s="65">
        <f t="shared" si="2"/>
        <v>0</v>
      </c>
      <c r="N68" s="17" t="s">
        <v>16</v>
      </c>
      <c r="O68" s="18"/>
      <c r="P68" s="23">
        <f t="shared" si="3"/>
        <v>0</v>
      </c>
      <c r="Q68" s="90"/>
      <c r="R68" s="43">
        <f t="shared" si="4"/>
        <v>0</v>
      </c>
    </row>
    <row r="69" spans="1:18" ht="25.5" x14ac:dyDescent="0.55000000000000004">
      <c r="A69" s="10">
        <v>65</v>
      </c>
      <c r="B69" s="10" t="s">
        <v>879</v>
      </c>
      <c r="C69" s="19" t="s">
        <v>348</v>
      </c>
      <c r="D69" s="10" t="s">
        <v>434</v>
      </c>
      <c r="E69" s="64">
        <f>+'30'!J69</f>
        <v>0</v>
      </c>
      <c r="F69" s="71"/>
      <c r="G69" s="46">
        <f t="shared" si="5"/>
        <v>0</v>
      </c>
      <c r="H69" s="78">
        <v>0</v>
      </c>
      <c r="I69" s="76">
        <v>0</v>
      </c>
      <c r="J69" s="46">
        <f t="shared" si="6"/>
        <v>0</v>
      </c>
      <c r="K69" s="72"/>
      <c r="L69" s="15">
        <v>150</v>
      </c>
      <c r="M69" s="65">
        <f t="shared" si="2"/>
        <v>0</v>
      </c>
      <c r="N69" s="17" t="s">
        <v>16</v>
      </c>
      <c r="O69" s="18"/>
      <c r="P69" s="23">
        <f t="shared" si="3"/>
        <v>0</v>
      </c>
      <c r="Q69" s="90">
        <v>67.790000000000006</v>
      </c>
      <c r="R69" s="43">
        <f t="shared" si="4"/>
        <v>0</v>
      </c>
    </row>
    <row r="70" spans="1:18" ht="25.5" x14ac:dyDescent="0.55000000000000004">
      <c r="A70" s="10">
        <v>66</v>
      </c>
      <c r="B70" s="10" t="s">
        <v>880</v>
      </c>
      <c r="C70" s="19" t="s">
        <v>347</v>
      </c>
      <c r="D70" s="10" t="s">
        <v>434</v>
      </c>
      <c r="E70" s="64">
        <f>+'30'!J70</f>
        <v>0</v>
      </c>
      <c r="F70" s="71"/>
      <c r="G70" s="46">
        <f t="shared" si="5"/>
        <v>0</v>
      </c>
      <c r="H70" s="78">
        <v>0</v>
      </c>
      <c r="I70" s="76">
        <v>0</v>
      </c>
      <c r="J70" s="46">
        <f t="shared" si="6"/>
        <v>0</v>
      </c>
      <c r="K70" s="72"/>
      <c r="L70" s="15">
        <v>150</v>
      </c>
      <c r="M70" s="65">
        <f t="shared" si="2"/>
        <v>0</v>
      </c>
      <c r="N70" s="17" t="s">
        <v>16</v>
      </c>
      <c r="O70" s="18"/>
      <c r="P70" s="23">
        <f t="shared" si="3"/>
        <v>0</v>
      </c>
      <c r="Q70" s="90">
        <v>68.37</v>
      </c>
      <c r="R70" s="43">
        <f t="shared" si="4"/>
        <v>0</v>
      </c>
    </row>
    <row r="71" spans="1:18" ht="25.5" x14ac:dyDescent="0.55000000000000004">
      <c r="A71" s="10">
        <v>67</v>
      </c>
      <c r="B71" s="10" t="s">
        <v>1009</v>
      </c>
      <c r="C71" s="19" t="s">
        <v>346</v>
      </c>
      <c r="D71" s="10" t="s">
        <v>434</v>
      </c>
      <c r="E71" s="64">
        <f>+'30'!J71</f>
        <v>0</v>
      </c>
      <c r="F71" s="71"/>
      <c r="G71" s="46">
        <f t="shared" si="5"/>
        <v>0</v>
      </c>
      <c r="H71" s="78">
        <v>0</v>
      </c>
      <c r="I71" s="76">
        <v>0</v>
      </c>
      <c r="J71" s="46">
        <f t="shared" si="6"/>
        <v>0</v>
      </c>
      <c r="K71" s="72"/>
      <c r="L71" s="15">
        <v>150</v>
      </c>
      <c r="M71" s="65">
        <f t="shared" si="2"/>
        <v>0</v>
      </c>
      <c r="N71" s="17" t="s">
        <v>16</v>
      </c>
      <c r="O71" s="18"/>
      <c r="P71" s="23">
        <f t="shared" si="3"/>
        <v>0</v>
      </c>
      <c r="Q71" s="90">
        <v>67.17</v>
      </c>
      <c r="R71" s="43">
        <f t="shared" si="4"/>
        <v>0</v>
      </c>
    </row>
    <row r="72" spans="1:18" ht="25.5" x14ac:dyDescent="0.55000000000000004">
      <c r="A72" s="10">
        <v>68</v>
      </c>
      <c r="B72" s="10" t="s">
        <v>1062</v>
      </c>
      <c r="C72" s="19" t="s">
        <v>350</v>
      </c>
      <c r="D72" s="10" t="s">
        <v>566</v>
      </c>
      <c r="E72" s="64">
        <f>+'30'!J72</f>
        <v>4</v>
      </c>
      <c r="F72" s="71"/>
      <c r="G72" s="46">
        <f t="shared" si="5"/>
        <v>4</v>
      </c>
      <c r="H72" s="78">
        <v>0</v>
      </c>
      <c r="I72" s="76">
        <v>0</v>
      </c>
      <c r="J72" s="46">
        <f t="shared" si="6"/>
        <v>1</v>
      </c>
      <c r="K72" s="72">
        <v>3</v>
      </c>
      <c r="L72" s="21">
        <v>50</v>
      </c>
      <c r="M72" s="65">
        <f t="shared" si="2"/>
        <v>150</v>
      </c>
      <c r="N72" s="17" t="s">
        <v>16</v>
      </c>
      <c r="O72" s="18"/>
      <c r="P72" s="104">
        <f t="shared" si="3"/>
        <v>150</v>
      </c>
      <c r="Q72" s="90"/>
      <c r="R72" s="43">
        <f t="shared" si="4"/>
        <v>0</v>
      </c>
    </row>
    <row r="73" spans="1:18" ht="25.5" x14ac:dyDescent="0.55000000000000004">
      <c r="A73" s="10">
        <v>69</v>
      </c>
      <c r="B73" s="10" t="s">
        <v>1307</v>
      </c>
      <c r="C73" s="19" t="s">
        <v>351</v>
      </c>
      <c r="D73" s="10" t="s">
        <v>566</v>
      </c>
      <c r="E73" s="64">
        <f>+'30'!J73</f>
        <v>0</v>
      </c>
      <c r="F73" s="71"/>
      <c r="G73" s="46">
        <f t="shared" si="5"/>
        <v>0</v>
      </c>
      <c r="H73" s="78">
        <v>0</v>
      </c>
      <c r="I73" s="76">
        <v>0</v>
      </c>
      <c r="J73" s="46">
        <f t="shared" si="6"/>
        <v>0</v>
      </c>
      <c r="K73" s="72"/>
      <c r="L73" s="21">
        <v>120</v>
      </c>
      <c r="M73" s="65">
        <f t="shared" si="2"/>
        <v>0</v>
      </c>
      <c r="N73" s="17" t="s">
        <v>16</v>
      </c>
      <c r="O73" s="18"/>
      <c r="P73" s="23">
        <f t="shared" si="3"/>
        <v>0</v>
      </c>
      <c r="Q73" s="90">
        <v>15.4</v>
      </c>
      <c r="R73" s="43">
        <f t="shared" si="4"/>
        <v>0</v>
      </c>
    </row>
    <row r="74" spans="1:18" ht="25.5" x14ac:dyDescent="0.55000000000000004">
      <c r="A74" s="10">
        <v>70</v>
      </c>
      <c r="B74" s="10" t="s">
        <v>1305</v>
      </c>
      <c r="C74" s="19" t="s">
        <v>352</v>
      </c>
      <c r="D74" s="10" t="s">
        <v>434</v>
      </c>
      <c r="E74" s="64">
        <f>+'30'!J74</f>
        <v>3</v>
      </c>
      <c r="F74" s="71"/>
      <c r="G74" s="46">
        <f t="shared" si="5"/>
        <v>3</v>
      </c>
      <c r="H74" s="78">
        <v>0</v>
      </c>
      <c r="I74" s="76">
        <v>0</v>
      </c>
      <c r="J74" s="46">
        <f t="shared" si="6"/>
        <v>1</v>
      </c>
      <c r="K74" s="72">
        <v>2</v>
      </c>
      <c r="L74" s="21">
        <v>50</v>
      </c>
      <c r="M74" s="65">
        <f t="shared" si="2"/>
        <v>100</v>
      </c>
      <c r="N74" s="17" t="s">
        <v>16</v>
      </c>
      <c r="O74" s="18"/>
      <c r="P74" s="104">
        <f t="shared" si="3"/>
        <v>100</v>
      </c>
      <c r="Q74" s="90">
        <v>17.09</v>
      </c>
      <c r="R74" s="43">
        <f t="shared" si="4"/>
        <v>34.18</v>
      </c>
    </row>
    <row r="75" spans="1:18" ht="25.5" x14ac:dyDescent="0.55000000000000004">
      <c r="A75" s="10">
        <v>71</v>
      </c>
      <c r="B75" s="10" t="s">
        <v>1306</v>
      </c>
      <c r="C75" s="19" t="s">
        <v>353</v>
      </c>
      <c r="D75" s="10" t="s">
        <v>566</v>
      </c>
      <c r="E75" s="64">
        <f>+'30'!J75</f>
        <v>5</v>
      </c>
      <c r="F75" s="71"/>
      <c r="G75" s="46">
        <f t="shared" si="5"/>
        <v>5</v>
      </c>
      <c r="H75" s="78">
        <v>0</v>
      </c>
      <c r="I75" s="76">
        <v>0</v>
      </c>
      <c r="J75" s="46">
        <f t="shared" si="6"/>
        <v>5</v>
      </c>
      <c r="K75" s="72"/>
      <c r="L75" s="21">
        <v>120</v>
      </c>
      <c r="M75" s="65">
        <f t="shared" si="2"/>
        <v>0</v>
      </c>
      <c r="N75" s="17" t="s">
        <v>16</v>
      </c>
      <c r="O75" s="18"/>
      <c r="P75" s="23">
        <f t="shared" si="3"/>
        <v>0</v>
      </c>
      <c r="Q75" s="90">
        <v>22.51</v>
      </c>
      <c r="R75" s="43"/>
    </row>
    <row r="76" spans="1:18" ht="24" customHeight="1" x14ac:dyDescent="0.55000000000000004">
      <c r="A76" s="10">
        <v>72</v>
      </c>
      <c r="B76" s="119" t="s">
        <v>1403</v>
      </c>
      <c r="C76" s="19" t="s">
        <v>1402</v>
      </c>
      <c r="D76" s="10" t="s">
        <v>434</v>
      </c>
      <c r="E76" s="64">
        <f>+'30'!J76</f>
        <v>0</v>
      </c>
      <c r="F76" s="71"/>
      <c r="G76" s="46">
        <f>E76+F76</f>
        <v>0</v>
      </c>
      <c r="H76" s="78">
        <v>0</v>
      </c>
      <c r="I76" s="76">
        <v>0</v>
      </c>
      <c r="J76" s="46">
        <f>+G76-H76-K76-I76</f>
        <v>0</v>
      </c>
      <c r="K76" s="72"/>
      <c r="L76" s="20">
        <v>39</v>
      </c>
      <c r="M76" s="65">
        <f>+L76*K76</f>
        <v>0</v>
      </c>
      <c r="N76" s="17" t="s">
        <v>16</v>
      </c>
      <c r="O76" s="18"/>
      <c r="P76" s="23">
        <f>SUM(M76-O76)</f>
        <v>0</v>
      </c>
      <c r="Q76" s="90"/>
      <c r="R76" s="43">
        <f>+K76*Q76</f>
        <v>0</v>
      </c>
    </row>
    <row r="77" spans="1:18" ht="25.5" x14ac:dyDescent="0.55000000000000004">
      <c r="A77" s="10">
        <v>73</v>
      </c>
      <c r="B77" s="10" t="s">
        <v>958</v>
      </c>
      <c r="C77" s="19" t="s">
        <v>280</v>
      </c>
      <c r="D77" s="10" t="s">
        <v>434</v>
      </c>
      <c r="E77" s="64">
        <f>+'30'!J77</f>
        <v>9</v>
      </c>
      <c r="F77" s="71">
        <v>20</v>
      </c>
      <c r="G77" s="46">
        <f t="shared" si="5"/>
        <v>29</v>
      </c>
      <c r="H77" s="78">
        <v>0</v>
      </c>
      <c r="I77" s="76">
        <v>0</v>
      </c>
      <c r="J77" s="46">
        <f t="shared" si="6"/>
        <v>29</v>
      </c>
      <c r="K77" s="72"/>
      <c r="L77" s="21">
        <v>50</v>
      </c>
      <c r="M77" s="65">
        <f t="shared" si="2"/>
        <v>0</v>
      </c>
      <c r="N77" s="17" t="s">
        <v>16</v>
      </c>
      <c r="O77" s="18"/>
      <c r="P77" s="23">
        <f t="shared" si="3"/>
        <v>0</v>
      </c>
      <c r="Q77" s="90">
        <v>25.15</v>
      </c>
      <c r="R77" s="43">
        <f t="shared" si="4"/>
        <v>0</v>
      </c>
    </row>
    <row r="78" spans="1:18" ht="25.5" x14ac:dyDescent="0.55000000000000004">
      <c r="A78" s="10">
        <v>74</v>
      </c>
      <c r="B78" s="119" t="s">
        <v>1335</v>
      </c>
      <c r="C78" s="19" t="s">
        <v>354</v>
      </c>
      <c r="D78" s="10" t="s">
        <v>434</v>
      </c>
      <c r="E78" s="64">
        <f>+'30'!J78</f>
        <v>0</v>
      </c>
      <c r="F78" s="71"/>
      <c r="G78" s="46">
        <f t="shared" si="5"/>
        <v>0</v>
      </c>
      <c r="H78" s="78">
        <v>0</v>
      </c>
      <c r="I78" s="76">
        <v>0</v>
      </c>
      <c r="J78" s="46">
        <f t="shared" si="6"/>
        <v>0</v>
      </c>
      <c r="K78" s="72"/>
      <c r="L78" s="15">
        <v>45</v>
      </c>
      <c r="M78" s="65">
        <f t="shared" si="2"/>
        <v>0</v>
      </c>
      <c r="N78" s="17" t="s">
        <v>16</v>
      </c>
      <c r="O78" s="18"/>
      <c r="P78" s="23">
        <f t="shared" si="3"/>
        <v>0</v>
      </c>
      <c r="Q78" s="90"/>
      <c r="R78" s="43">
        <f t="shared" si="4"/>
        <v>0</v>
      </c>
    </row>
    <row r="79" spans="1:18" ht="25.5" x14ac:dyDescent="0.55000000000000004">
      <c r="A79" s="10">
        <v>75</v>
      </c>
      <c r="B79" s="10" t="s">
        <v>864</v>
      </c>
      <c r="C79" s="19" t="s">
        <v>355</v>
      </c>
      <c r="D79" s="10" t="s">
        <v>434</v>
      </c>
      <c r="E79" s="64">
        <f>+'30'!J79</f>
        <v>4</v>
      </c>
      <c r="F79" s="71">
        <v>50</v>
      </c>
      <c r="G79" s="46">
        <f t="shared" si="5"/>
        <v>54</v>
      </c>
      <c r="H79" s="78">
        <v>0</v>
      </c>
      <c r="I79" s="76">
        <v>0</v>
      </c>
      <c r="J79" s="46">
        <f t="shared" si="6"/>
        <v>53</v>
      </c>
      <c r="K79" s="72">
        <v>1</v>
      </c>
      <c r="L79" s="21">
        <v>35</v>
      </c>
      <c r="M79" s="65">
        <f t="shared" si="2"/>
        <v>35</v>
      </c>
      <c r="N79" s="17" t="s">
        <v>16</v>
      </c>
      <c r="O79" s="18"/>
      <c r="P79" s="104">
        <f t="shared" si="3"/>
        <v>35</v>
      </c>
      <c r="Q79" s="90">
        <v>30.84</v>
      </c>
      <c r="R79" s="43">
        <f t="shared" si="4"/>
        <v>30.84</v>
      </c>
    </row>
    <row r="80" spans="1:18" ht="25.5" x14ac:dyDescent="0.55000000000000004">
      <c r="A80" s="10">
        <v>76</v>
      </c>
      <c r="B80" s="10" t="s">
        <v>987</v>
      </c>
      <c r="C80" s="19" t="s">
        <v>312</v>
      </c>
      <c r="D80" s="10" t="s">
        <v>434</v>
      </c>
      <c r="E80" s="64">
        <f>+'30'!J80</f>
        <v>0</v>
      </c>
      <c r="F80" s="71"/>
      <c r="G80" s="46">
        <f t="shared" si="5"/>
        <v>0</v>
      </c>
      <c r="H80" s="78">
        <v>0</v>
      </c>
      <c r="I80" s="76">
        <v>0</v>
      </c>
      <c r="J80" s="46">
        <f t="shared" si="6"/>
        <v>0</v>
      </c>
      <c r="K80" s="72"/>
      <c r="L80" s="15">
        <v>55</v>
      </c>
      <c r="M80" s="65">
        <f t="shared" si="2"/>
        <v>0</v>
      </c>
      <c r="N80" s="17" t="s">
        <v>16</v>
      </c>
      <c r="O80" s="18"/>
      <c r="P80" s="23">
        <f t="shared" si="3"/>
        <v>0</v>
      </c>
      <c r="Q80" s="90">
        <v>14.35</v>
      </c>
      <c r="R80" s="43">
        <f t="shared" si="4"/>
        <v>0</v>
      </c>
    </row>
    <row r="81" spans="1:18" ht="25.5" x14ac:dyDescent="0.55000000000000004">
      <c r="A81" s="10">
        <v>77</v>
      </c>
      <c r="B81" s="10" t="s">
        <v>986</v>
      </c>
      <c r="C81" s="19" t="s">
        <v>356</v>
      </c>
      <c r="D81" s="10" t="s">
        <v>434</v>
      </c>
      <c r="E81" s="64">
        <f>+'30'!J81</f>
        <v>0</v>
      </c>
      <c r="F81" s="71"/>
      <c r="G81" s="46">
        <f t="shared" si="5"/>
        <v>0</v>
      </c>
      <c r="H81" s="78">
        <v>0</v>
      </c>
      <c r="I81" s="76">
        <v>0</v>
      </c>
      <c r="J81" s="46">
        <f t="shared" si="6"/>
        <v>0</v>
      </c>
      <c r="K81" s="72"/>
      <c r="L81" s="20">
        <v>55</v>
      </c>
      <c r="M81" s="65">
        <f t="shared" ref="M81:M172" si="7">+L81*K81</f>
        <v>0</v>
      </c>
      <c r="N81" s="17" t="s">
        <v>16</v>
      </c>
      <c r="O81" s="18"/>
      <c r="P81" s="23">
        <f t="shared" ref="P81:P172" si="8">SUM(M81-O81)</f>
        <v>0</v>
      </c>
      <c r="Q81" s="90">
        <v>11.58</v>
      </c>
      <c r="R81" s="43">
        <f t="shared" ref="R81:R172" si="9">+K81*Q81</f>
        <v>0</v>
      </c>
    </row>
    <row r="82" spans="1:18" ht="24" customHeight="1" x14ac:dyDescent="0.55000000000000004">
      <c r="A82" s="10">
        <v>78</v>
      </c>
      <c r="B82" s="119" t="s">
        <v>1332</v>
      </c>
      <c r="C82" s="19" t="s">
        <v>1390</v>
      </c>
      <c r="D82" s="10" t="s">
        <v>566</v>
      </c>
      <c r="E82" s="64">
        <f>+'30'!J82</f>
        <v>0</v>
      </c>
      <c r="F82" s="71"/>
      <c r="G82" s="46">
        <f>E82+F82</f>
        <v>0</v>
      </c>
      <c r="H82" s="78">
        <v>0</v>
      </c>
      <c r="I82" s="76">
        <v>0</v>
      </c>
      <c r="J82" s="46">
        <f>+G82-H82-K82-I82</f>
        <v>0</v>
      </c>
      <c r="K82" s="72"/>
      <c r="L82" s="20">
        <v>55</v>
      </c>
      <c r="M82" s="65">
        <f>+L82*K82</f>
        <v>0</v>
      </c>
      <c r="N82" s="17" t="s">
        <v>16</v>
      </c>
      <c r="O82" s="18"/>
      <c r="P82" s="23">
        <f>SUM(M82-O82)</f>
        <v>0</v>
      </c>
      <c r="Q82" s="90">
        <v>18.95</v>
      </c>
      <c r="R82" s="43">
        <f>+K82*Q82</f>
        <v>0</v>
      </c>
    </row>
    <row r="83" spans="1:18" ht="25.5" x14ac:dyDescent="0.55000000000000004">
      <c r="A83" s="10">
        <v>79</v>
      </c>
      <c r="B83" s="10" t="s">
        <v>985</v>
      </c>
      <c r="C83" s="19" t="s">
        <v>101</v>
      </c>
      <c r="D83" s="10" t="s">
        <v>434</v>
      </c>
      <c r="E83" s="64">
        <f>+'30'!J83</f>
        <v>7</v>
      </c>
      <c r="F83" s="71"/>
      <c r="G83" s="46">
        <f t="shared" si="5"/>
        <v>7</v>
      </c>
      <c r="H83" s="78">
        <v>0</v>
      </c>
      <c r="I83" s="76">
        <v>0</v>
      </c>
      <c r="J83" s="46">
        <f t="shared" si="6"/>
        <v>5</v>
      </c>
      <c r="K83" s="72">
        <v>2</v>
      </c>
      <c r="L83" s="22">
        <v>50</v>
      </c>
      <c r="M83" s="65">
        <f t="shared" ref="M83:M91" si="10">+L83*K83</f>
        <v>100</v>
      </c>
      <c r="N83" s="17" t="s">
        <v>16</v>
      </c>
      <c r="O83" s="18"/>
      <c r="P83" s="104">
        <f t="shared" ref="P83:P91" si="11">SUM(M83-O83)</f>
        <v>100</v>
      </c>
      <c r="Q83" s="90">
        <v>18.14</v>
      </c>
      <c r="R83" s="43">
        <f t="shared" ref="R83:R91" si="12">+K83*Q83</f>
        <v>36.28</v>
      </c>
    </row>
    <row r="84" spans="1:18" ht="25.5" x14ac:dyDescent="0.55000000000000004">
      <c r="A84" s="10">
        <v>80</v>
      </c>
      <c r="B84" s="10" t="s">
        <v>1013</v>
      </c>
      <c r="C84" s="19" t="s">
        <v>102</v>
      </c>
      <c r="D84" s="10" t="s">
        <v>434</v>
      </c>
      <c r="E84" s="64">
        <f>+'30'!J84</f>
        <v>7</v>
      </c>
      <c r="F84" s="71"/>
      <c r="G84" s="46">
        <f t="shared" si="5"/>
        <v>7</v>
      </c>
      <c r="H84" s="78">
        <v>0</v>
      </c>
      <c r="I84" s="76">
        <v>0</v>
      </c>
      <c r="J84" s="46">
        <f t="shared" si="6"/>
        <v>7</v>
      </c>
      <c r="K84" s="72"/>
      <c r="L84" s="22">
        <v>50</v>
      </c>
      <c r="M84" s="65">
        <f t="shared" si="10"/>
        <v>0</v>
      </c>
      <c r="N84" s="17" t="s">
        <v>16</v>
      </c>
      <c r="O84" s="18"/>
      <c r="P84" s="23">
        <f t="shared" si="11"/>
        <v>0</v>
      </c>
      <c r="Q84" s="90">
        <v>12.94</v>
      </c>
      <c r="R84" s="43">
        <f t="shared" si="12"/>
        <v>0</v>
      </c>
    </row>
    <row r="85" spans="1:18" ht="25.5" x14ac:dyDescent="0.55000000000000004">
      <c r="A85" s="10">
        <v>81</v>
      </c>
      <c r="B85" s="10" t="s">
        <v>859</v>
      </c>
      <c r="C85" s="19" t="s">
        <v>373</v>
      </c>
      <c r="D85" s="10" t="s">
        <v>434</v>
      </c>
      <c r="E85" s="64">
        <f>+'30'!J85</f>
        <v>86</v>
      </c>
      <c r="F85" s="71"/>
      <c r="G85" s="46">
        <f t="shared" si="5"/>
        <v>86</v>
      </c>
      <c r="H85" s="78">
        <v>0</v>
      </c>
      <c r="I85" s="76">
        <v>0</v>
      </c>
      <c r="J85" s="46">
        <f t="shared" si="6"/>
        <v>86</v>
      </c>
      <c r="K85" s="72"/>
      <c r="L85" s="20">
        <v>35</v>
      </c>
      <c r="M85" s="65">
        <f t="shared" si="10"/>
        <v>0</v>
      </c>
      <c r="N85" s="17" t="s">
        <v>16</v>
      </c>
      <c r="O85" s="18"/>
      <c r="P85" s="23">
        <f t="shared" si="11"/>
        <v>0</v>
      </c>
      <c r="Q85" s="90"/>
      <c r="R85" s="43">
        <f t="shared" si="12"/>
        <v>0</v>
      </c>
    </row>
    <row r="86" spans="1:18" ht="25.5" x14ac:dyDescent="0.55000000000000004">
      <c r="A86" s="10">
        <v>82</v>
      </c>
      <c r="B86" s="119" t="s">
        <v>1405</v>
      </c>
      <c r="C86" s="19" t="s">
        <v>1404</v>
      </c>
      <c r="D86" s="10" t="s">
        <v>434</v>
      </c>
      <c r="E86" s="64">
        <f>+'30'!J86</f>
        <v>0</v>
      </c>
      <c r="F86" s="71"/>
      <c r="G86" s="46">
        <f t="shared" si="5"/>
        <v>0</v>
      </c>
      <c r="H86" s="78">
        <v>0</v>
      </c>
      <c r="I86" s="76">
        <v>0</v>
      </c>
      <c r="J86" s="46">
        <f t="shared" si="6"/>
        <v>0</v>
      </c>
      <c r="K86" s="72"/>
      <c r="L86" s="20">
        <v>35</v>
      </c>
      <c r="M86" s="65">
        <f t="shared" si="10"/>
        <v>0</v>
      </c>
      <c r="N86" s="17" t="s">
        <v>16</v>
      </c>
      <c r="O86" s="18"/>
      <c r="P86" s="23">
        <f t="shared" si="11"/>
        <v>0</v>
      </c>
      <c r="Q86" s="121"/>
      <c r="R86" s="43">
        <f t="shared" si="12"/>
        <v>0</v>
      </c>
    </row>
    <row r="87" spans="1:18" ht="25.5" x14ac:dyDescent="0.55000000000000004">
      <c r="A87" s="10">
        <v>83</v>
      </c>
      <c r="B87" s="10">
        <v>1300015</v>
      </c>
      <c r="C87" s="19" t="s">
        <v>1430</v>
      </c>
      <c r="D87" s="10" t="s">
        <v>434</v>
      </c>
      <c r="E87" s="64">
        <f>+'30'!J87</f>
        <v>0</v>
      </c>
      <c r="F87" s="71"/>
      <c r="G87" s="46">
        <f t="shared" ref="G87" si="13">E87+F87</f>
        <v>0</v>
      </c>
      <c r="H87" s="78">
        <v>0</v>
      </c>
      <c r="I87" s="76">
        <v>0</v>
      </c>
      <c r="J87" s="46">
        <f t="shared" ref="J87" si="14">+G87-H87-K87-I87</f>
        <v>0</v>
      </c>
      <c r="K87" s="72"/>
      <c r="L87" s="20">
        <v>45</v>
      </c>
      <c r="M87" s="65">
        <f t="shared" ref="M87" si="15">+L87*K87</f>
        <v>0</v>
      </c>
      <c r="N87" s="17" t="s">
        <v>16</v>
      </c>
      <c r="O87" s="18"/>
      <c r="P87" s="23">
        <f t="shared" ref="P87" si="16">SUM(M87-O87)</f>
        <v>0</v>
      </c>
      <c r="Q87" s="90"/>
      <c r="R87" s="43">
        <f t="shared" ref="R87" si="17">+K87*Q87</f>
        <v>0</v>
      </c>
    </row>
    <row r="88" spans="1:18" ht="25.5" x14ac:dyDescent="0.55000000000000004">
      <c r="A88" s="10">
        <v>84</v>
      </c>
      <c r="B88" s="10">
        <v>1300016</v>
      </c>
      <c r="C88" s="19" t="s">
        <v>1431</v>
      </c>
      <c r="D88" s="10" t="s">
        <v>434</v>
      </c>
      <c r="E88" s="64">
        <f>+'30'!J88</f>
        <v>0</v>
      </c>
      <c r="F88" s="71"/>
      <c r="G88" s="46">
        <f t="shared" ref="G88" si="18">E88+F88</f>
        <v>0</v>
      </c>
      <c r="H88" s="78">
        <v>0</v>
      </c>
      <c r="I88" s="76">
        <v>0</v>
      </c>
      <c r="J88" s="46">
        <f t="shared" ref="J88" si="19">+G88-H88-K88-I88</f>
        <v>0</v>
      </c>
      <c r="K88" s="72"/>
      <c r="L88" s="20">
        <v>49</v>
      </c>
      <c r="M88" s="65">
        <f t="shared" ref="M88" si="20">+L88*K88</f>
        <v>0</v>
      </c>
      <c r="N88" s="17" t="s">
        <v>16</v>
      </c>
      <c r="O88" s="18"/>
      <c r="P88" s="23">
        <f t="shared" ref="P88" si="21">SUM(M88-O88)</f>
        <v>0</v>
      </c>
      <c r="Q88" s="90"/>
      <c r="R88" s="43">
        <f t="shared" ref="R88" si="22">+K88*Q88</f>
        <v>0</v>
      </c>
    </row>
    <row r="89" spans="1:18" ht="25.5" x14ac:dyDescent="0.55000000000000004">
      <c r="A89" s="10">
        <v>85</v>
      </c>
      <c r="B89" s="10">
        <v>20057017</v>
      </c>
      <c r="C89" s="19" t="s">
        <v>1406</v>
      </c>
      <c r="D89" s="10" t="s">
        <v>434</v>
      </c>
      <c r="E89" s="64">
        <f>+'30'!J89</f>
        <v>0</v>
      </c>
      <c r="F89" s="71"/>
      <c r="G89" s="46">
        <f t="shared" si="5"/>
        <v>0</v>
      </c>
      <c r="H89" s="78">
        <v>0</v>
      </c>
      <c r="I89" s="76">
        <v>0</v>
      </c>
      <c r="J89" s="46">
        <f t="shared" si="6"/>
        <v>0</v>
      </c>
      <c r="K89" s="72"/>
      <c r="L89" s="20">
        <v>35</v>
      </c>
      <c r="M89" s="65">
        <f t="shared" si="10"/>
        <v>0</v>
      </c>
      <c r="N89" s="17" t="s">
        <v>16</v>
      </c>
      <c r="O89" s="18"/>
      <c r="P89" s="23">
        <f t="shared" si="11"/>
        <v>0</v>
      </c>
      <c r="Q89" s="121"/>
      <c r="R89" s="43">
        <f t="shared" si="12"/>
        <v>0</v>
      </c>
    </row>
    <row r="90" spans="1:18" ht="25.5" x14ac:dyDescent="0.55000000000000004">
      <c r="A90" s="10">
        <v>86</v>
      </c>
      <c r="B90" s="119" t="s">
        <v>1408</v>
      </c>
      <c r="C90" s="19" t="s">
        <v>1407</v>
      </c>
      <c r="D90" s="10" t="s">
        <v>434</v>
      </c>
      <c r="E90" s="64">
        <f>+'30'!J90</f>
        <v>0</v>
      </c>
      <c r="F90" s="71"/>
      <c r="G90" s="46">
        <f t="shared" si="5"/>
        <v>0</v>
      </c>
      <c r="H90" s="78">
        <v>0</v>
      </c>
      <c r="I90" s="76">
        <v>0</v>
      </c>
      <c r="J90" s="46">
        <f t="shared" si="6"/>
        <v>0</v>
      </c>
      <c r="K90" s="72"/>
      <c r="L90" s="20">
        <v>35</v>
      </c>
      <c r="M90" s="65">
        <f t="shared" si="10"/>
        <v>0</v>
      </c>
      <c r="N90" s="17" t="s">
        <v>16</v>
      </c>
      <c r="O90" s="18"/>
      <c r="P90" s="23">
        <f t="shared" si="11"/>
        <v>0</v>
      </c>
      <c r="Q90" s="121"/>
      <c r="R90" s="43">
        <f t="shared" si="12"/>
        <v>0</v>
      </c>
    </row>
    <row r="91" spans="1:18" ht="25.5" x14ac:dyDescent="0.55000000000000004">
      <c r="A91" s="10">
        <v>87</v>
      </c>
      <c r="B91" s="10" t="s">
        <v>560</v>
      </c>
      <c r="C91" s="19" t="s">
        <v>311</v>
      </c>
      <c r="D91" s="10" t="s">
        <v>434</v>
      </c>
      <c r="E91" s="64">
        <f>+'30'!J91</f>
        <v>0</v>
      </c>
      <c r="F91" s="71"/>
      <c r="G91" s="46">
        <f t="shared" si="5"/>
        <v>0</v>
      </c>
      <c r="H91" s="78">
        <v>0</v>
      </c>
      <c r="I91" s="76">
        <v>0</v>
      </c>
      <c r="J91" s="46">
        <f t="shared" si="6"/>
        <v>0</v>
      </c>
      <c r="K91" s="72"/>
      <c r="L91" s="22">
        <v>45</v>
      </c>
      <c r="M91" s="65">
        <f t="shared" si="10"/>
        <v>0</v>
      </c>
      <c r="N91" s="17" t="s">
        <v>16</v>
      </c>
      <c r="O91" s="18"/>
      <c r="P91" s="23">
        <f t="shared" si="11"/>
        <v>0</v>
      </c>
      <c r="Q91" s="90">
        <v>30.25</v>
      </c>
      <c r="R91" s="43">
        <f t="shared" si="12"/>
        <v>0</v>
      </c>
    </row>
    <row r="92" spans="1:18" ht="25.5" x14ac:dyDescent="0.55000000000000004">
      <c r="A92" s="10">
        <v>88</v>
      </c>
      <c r="B92" s="10" t="s">
        <v>642</v>
      </c>
      <c r="C92" s="19" t="s">
        <v>420</v>
      </c>
      <c r="D92" s="10" t="s">
        <v>434</v>
      </c>
      <c r="E92" s="64">
        <f>+'30'!J92</f>
        <v>0</v>
      </c>
      <c r="F92" s="71"/>
      <c r="G92" s="46">
        <f t="shared" si="5"/>
        <v>0</v>
      </c>
      <c r="H92" s="78">
        <v>0</v>
      </c>
      <c r="I92" s="76">
        <v>0</v>
      </c>
      <c r="J92" s="46">
        <f t="shared" si="6"/>
        <v>0</v>
      </c>
      <c r="K92" s="72"/>
      <c r="L92" s="20">
        <v>45</v>
      </c>
      <c r="M92" s="65">
        <f t="shared" si="7"/>
        <v>0</v>
      </c>
      <c r="N92" s="17" t="s">
        <v>16</v>
      </c>
      <c r="O92" s="18"/>
      <c r="P92" s="23">
        <f t="shared" si="8"/>
        <v>0</v>
      </c>
      <c r="Q92" s="90">
        <v>18.28</v>
      </c>
      <c r="R92" s="43">
        <f t="shared" si="9"/>
        <v>0</v>
      </c>
    </row>
    <row r="93" spans="1:18" ht="25.5" x14ac:dyDescent="0.55000000000000004">
      <c r="A93" s="10">
        <v>89</v>
      </c>
      <c r="B93" s="10" t="s">
        <v>1334</v>
      </c>
      <c r="C93" s="19" t="s">
        <v>357</v>
      </c>
      <c r="D93" s="10" t="s">
        <v>434</v>
      </c>
      <c r="E93" s="64">
        <f>+'30'!J93</f>
        <v>2</v>
      </c>
      <c r="F93" s="71"/>
      <c r="G93" s="46">
        <f t="shared" si="5"/>
        <v>2</v>
      </c>
      <c r="H93" s="78">
        <v>0</v>
      </c>
      <c r="I93" s="76">
        <v>0</v>
      </c>
      <c r="J93" s="46">
        <f t="shared" si="6"/>
        <v>2</v>
      </c>
      <c r="K93" s="72"/>
      <c r="L93" s="21">
        <v>35</v>
      </c>
      <c r="M93" s="65">
        <f t="shared" si="7"/>
        <v>0</v>
      </c>
      <c r="N93" s="17" t="s">
        <v>16</v>
      </c>
      <c r="O93" s="18"/>
      <c r="P93" s="23">
        <f t="shared" si="8"/>
        <v>0</v>
      </c>
      <c r="Q93" s="90">
        <v>18.63</v>
      </c>
      <c r="R93" s="43">
        <f t="shared" si="9"/>
        <v>0</v>
      </c>
    </row>
    <row r="94" spans="1:18" ht="25.5" x14ac:dyDescent="0.55000000000000004">
      <c r="A94" s="10">
        <v>90</v>
      </c>
      <c r="B94" s="10" t="s">
        <v>601</v>
      </c>
      <c r="C94" s="19" t="s">
        <v>358</v>
      </c>
      <c r="D94" s="10" t="s">
        <v>434</v>
      </c>
      <c r="E94" s="64">
        <f>+'30'!J94</f>
        <v>0</v>
      </c>
      <c r="F94" s="71"/>
      <c r="G94" s="46">
        <f t="shared" ref="G94:G161" si="23">E94+F94</f>
        <v>0</v>
      </c>
      <c r="H94" s="78">
        <v>0</v>
      </c>
      <c r="I94" s="76">
        <v>0</v>
      </c>
      <c r="J94" s="46">
        <f t="shared" ref="J94:J161" si="24">+G94-H94-K94-I94</f>
        <v>0</v>
      </c>
      <c r="K94" s="72"/>
      <c r="L94" s="21"/>
      <c r="M94" s="65"/>
      <c r="N94" s="17" t="s">
        <v>16</v>
      </c>
      <c r="O94" s="18"/>
      <c r="P94" s="23"/>
      <c r="Q94" s="90"/>
      <c r="R94" s="43"/>
    </row>
    <row r="95" spans="1:18" ht="25.5" x14ac:dyDescent="0.55000000000000004">
      <c r="A95" s="10">
        <v>91</v>
      </c>
      <c r="B95" s="10" t="s">
        <v>602</v>
      </c>
      <c r="C95" s="19" t="s">
        <v>359</v>
      </c>
      <c r="D95" s="10" t="s">
        <v>434</v>
      </c>
      <c r="E95" s="64">
        <f>+'30'!J95</f>
        <v>0</v>
      </c>
      <c r="F95" s="71"/>
      <c r="G95" s="46">
        <f t="shared" si="23"/>
        <v>0</v>
      </c>
      <c r="H95" s="78">
        <v>0</v>
      </c>
      <c r="I95" s="76">
        <v>0</v>
      </c>
      <c r="J95" s="46">
        <f t="shared" si="24"/>
        <v>0</v>
      </c>
      <c r="K95" s="72"/>
      <c r="L95" s="21">
        <v>120</v>
      </c>
      <c r="M95" s="65">
        <f t="shared" si="7"/>
        <v>0</v>
      </c>
      <c r="N95" s="17" t="s">
        <v>16</v>
      </c>
      <c r="O95" s="18"/>
      <c r="P95" s="23">
        <f t="shared" si="8"/>
        <v>0</v>
      </c>
      <c r="Q95" s="90"/>
      <c r="R95" s="43">
        <f t="shared" si="9"/>
        <v>0</v>
      </c>
    </row>
    <row r="96" spans="1:18" ht="25.5" x14ac:dyDescent="0.55000000000000004">
      <c r="A96" s="10">
        <v>92</v>
      </c>
      <c r="B96" s="10" t="s">
        <v>1336</v>
      </c>
      <c r="C96" s="19" t="s">
        <v>360</v>
      </c>
      <c r="D96" s="10" t="s">
        <v>434</v>
      </c>
      <c r="E96" s="64">
        <f>+'30'!J96</f>
        <v>0</v>
      </c>
      <c r="F96" s="71"/>
      <c r="G96" s="46">
        <f t="shared" si="23"/>
        <v>0</v>
      </c>
      <c r="H96" s="78">
        <v>0</v>
      </c>
      <c r="I96" s="76">
        <v>0</v>
      </c>
      <c r="J96" s="46">
        <f t="shared" si="24"/>
        <v>0</v>
      </c>
      <c r="K96" s="72"/>
      <c r="L96" s="20">
        <v>45</v>
      </c>
      <c r="M96" s="65">
        <f t="shared" si="7"/>
        <v>0</v>
      </c>
      <c r="N96" s="17" t="s">
        <v>16</v>
      </c>
      <c r="O96" s="18"/>
      <c r="P96" s="23">
        <f t="shared" si="8"/>
        <v>0</v>
      </c>
      <c r="Q96" s="90"/>
      <c r="R96" s="43">
        <f t="shared" si="9"/>
        <v>0</v>
      </c>
    </row>
    <row r="97" spans="1:18" ht="25.5" x14ac:dyDescent="0.55000000000000004">
      <c r="A97" s="10">
        <v>93</v>
      </c>
      <c r="B97" s="10" t="s">
        <v>863</v>
      </c>
      <c r="C97" s="19" t="s">
        <v>361</v>
      </c>
      <c r="D97" s="10" t="s">
        <v>434</v>
      </c>
      <c r="E97" s="64">
        <f>+'30'!J97</f>
        <v>0</v>
      </c>
      <c r="F97" s="71"/>
      <c r="G97" s="46">
        <f t="shared" si="23"/>
        <v>0</v>
      </c>
      <c r="H97" s="78">
        <v>0</v>
      </c>
      <c r="I97" s="76">
        <v>0</v>
      </c>
      <c r="J97" s="46">
        <f t="shared" si="24"/>
        <v>0</v>
      </c>
      <c r="K97" s="72"/>
      <c r="L97" s="20">
        <v>35</v>
      </c>
      <c r="M97" s="65">
        <f t="shared" si="7"/>
        <v>0</v>
      </c>
      <c r="N97" s="17" t="s">
        <v>16</v>
      </c>
      <c r="O97" s="18"/>
      <c r="P97" s="23">
        <f t="shared" si="8"/>
        <v>0</v>
      </c>
      <c r="Q97" s="90">
        <v>18.09</v>
      </c>
      <c r="R97" s="43">
        <f t="shared" si="9"/>
        <v>0</v>
      </c>
    </row>
    <row r="98" spans="1:18" ht="25.5" x14ac:dyDescent="0.55000000000000004">
      <c r="A98" s="10">
        <v>94</v>
      </c>
      <c r="B98" s="10" t="s">
        <v>607</v>
      </c>
      <c r="C98" s="19" t="s">
        <v>362</v>
      </c>
      <c r="D98" s="10" t="s">
        <v>434</v>
      </c>
      <c r="E98" s="64">
        <f>+'30'!J98</f>
        <v>0</v>
      </c>
      <c r="F98" s="71"/>
      <c r="G98" s="46">
        <f t="shared" si="23"/>
        <v>0</v>
      </c>
      <c r="H98" s="78">
        <v>0</v>
      </c>
      <c r="I98" s="76">
        <v>0</v>
      </c>
      <c r="J98" s="46">
        <f t="shared" si="24"/>
        <v>0</v>
      </c>
      <c r="K98" s="72"/>
      <c r="L98" s="20">
        <v>35</v>
      </c>
      <c r="M98" s="65">
        <f t="shared" si="7"/>
        <v>0</v>
      </c>
      <c r="N98" s="17" t="s">
        <v>16</v>
      </c>
      <c r="O98" s="18"/>
      <c r="P98" s="23">
        <f t="shared" si="8"/>
        <v>0</v>
      </c>
      <c r="Q98" s="90">
        <v>15.4</v>
      </c>
      <c r="R98" s="43">
        <f t="shared" si="9"/>
        <v>0</v>
      </c>
    </row>
    <row r="99" spans="1:18" ht="25.5" x14ac:dyDescent="0.55000000000000004">
      <c r="A99" s="10">
        <v>95</v>
      </c>
      <c r="B99" s="119" t="s">
        <v>1409</v>
      </c>
      <c r="C99" s="19" t="s">
        <v>1371</v>
      </c>
      <c r="D99" s="10" t="s">
        <v>566</v>
      </c>
      <c r="E99" s="64">
        <f>+'30'!J99</f>
        <v>1</v>
      </c>
      <c r="F99" s="71"/>
      <c r="G99" s="46">
        <f t="shared" si="23"/>
        <v>1</v>
      </c>
      <c r="H99" s="78">
        <v>0</v>
      </c>
      <c r="I99" s="76">
        <v>0</v>
      </c>
      <c r="J99" s="46">
        <f t="shared" si="24"/>
        <v>1</v>
      </c>
      <c r="K99" s="72"/>
      <c r="L99" s="20">
        <v>35</v>
      </c>
      <c r="M99" s="65">
        <f t="shared" ref="M99:M105" si="25">+L99*K99</f>
        <v>0</v>
      </c>
      <c r="N99" s="17" t="s">
        <v>16</v>
      </c>
      <c r="O99" s="18"/>
      <c r="P99" s="23">
        <f t="shared" ref="P99:P105" si="26">SUM(M99-O99)</f>
        <v>0</v>
      </c>
      <c r="Q99" s="121">
        <v>20.350000000000001</v>
      </c>
      <c r="R99" s="43">
        <f t="shared" ref="R99:R105" si="27">+K99*Q99</f>
        <v>0</v>
      </c>
    </row>
    <row r="100" spans="1:18" ht="25.5" x14ac:dyDescent="0.55000000000000004">
      <c r="A100" s="10">
        <v>96</v>
      </c>
      <c r="B100" s="119" t="s">
        <v>1410</v>
      </c>
      <c r="C100" s="19" t="s">
        <v>1385</v>
      </c>
      <c r="D100" s="10" t="s">
        <v>434</v>
      </c>
      <c r="E100" s="64">
        <f>+'30'!J100</f>
        <v>0</v>
      </c>
      <c r="F100" s="71"/>
      <c r="G100" s="46">
        <f t="shared" si="23"/>
        <v>0</v>
      </c>
      <c r="H100" s="78">
        <v>0</v>
      </c>
      <c r="I100" s="76">
        <v>0</v>
      </c>
      <c r="J100" s="46">
        <f t="shared" si="24"/>
        <v>0</v>
      </c>
      <c r="K100" s="72"/>
      <c r="L100" s="20">
        <v>35</v>
      </c>
      <c r="M100" s="65">
        <f t="shared" si="25"/>
        <v>0</v>
      </c>
      <c r="N100" s="17" t="s">
        <v>16</v>
      </c>
      <c r="O100" s="18"/>
      <c r="P100" s="23">
        <f t="shared" si="26"/>
        <v>0</v>
      </c>
      <c r="Q100" s="121"/>
      <c r="R100" s="43">
        <f t="shared" si="27"/>
        <v>0</v>
      </c>
    </row>
    <row r="101" spans="1:18" ht="25.5" x14ac:dyDescent="0.55000000000000004">
      <c r="A101" s="10">
        <v>97</v>
      </c>
      <c r="B101" s="119" t="s">
        <v>1411</v>
      </c>
      <c r="C101" s="19" t="s">
        <v>1386</v>
      </c>
      <c r="D101" s="10" t="s">
        <v>434</v>
      </c>
      <c r="E101" s="64">
        <f>+'30'!J101</f>
        <v>0</v>
      </c>
      <c r="F101" s="71"/>
      <c r="G101" s="46">
        <f t="shared" si="23"/>
        <v>0</v>
      </c>
      <c r="H101" s="78">
        <v>0</v>
      </c>
      <c r="I101" s="76">
        <v>0</v>
      </c>
      <c r="J101" s="46">
        <f t="shared" si="24"/>
        <v>0</v>
      </c>
      <c r="K101" s="72"/>
      <c r="L101" s="20">
        <v>35</v>
      </c>
      <c r="M101" s="65">
        <f t="shared" si="25"/>
        <v>0</v>
      </c>
      <c r="N101" s="17" t="s">
        <v>16</v>
      </c>
      <c r="O101" s="18"/>
      <c r="P101" s="23">
        <f t="shared" si="26"/>
        <v>0</v>
      </c>
      <c r="Q101" s="121"/>
      <c r="R101" s="43">
        <f t="shared" si="27"/>
        <v>0</v>
      </c>
    </row>
    <row r="102" spans="1:18" ht="25.5" x14ac:dyDescent="0.55000000000000004">
      <c r="A102" s="10">
        <v>98</v>
      </c>
      <c r="B102" s="10">
        <v>20057679</v>
      </c>
      <c r="C102" s="19" t="s">
        <v>1400</v>
      </c>
      <c r="D102" s="10" t="s">
        <v>566</v>
      </c>
      <c r="E102" s="64">
        <f>+'30'!J102</f>
        <v>11</v>
      </c>
      <c r="F102" s="71"/>
      <c r="G102" s="46">
        <f t="shared" ref="G102" si="28">E102+F102</f>
        <v>11</v>
      </c>
      <c r="H102" s="78">
        <v>0</v>
      </c>
      <c r="I102" s="76">
        <v>0</v>
      </c>
      <c r="J102" s="46">
        <f t="shared" ref="J102" si="29">+G102-H102-K102-I102</f>
        <v>11</v>
      </c>
      <c r="K102" s="72"/>
      <c r="L102" s="20">
        <v>49</v>
      </c>
      <c r="M102" s="65">
        <f t="shared" si="25"/>
        <v>0</v>
      </c>
      <c r="N102" s="17" t="s">
        <v>16</v>
      </c>
      <c r="O102" s="18"/>
      <c r="P102" s="23">
        <f t="shared" si="26"/>
        <v>0</v>
      </c>
      <c r="Q102" s="121"/>
      <c r="R102" s="43">
        <f t="shared" si="27"/>
        <v>0</v>
      </c>
    </row>
    <row r="103" spans="1:18" ht="22.9" customHeight="1" x14ac:dyDescent="0.55000000000000004">
      <c r="A103" s="10">
        <v>99</v>
      </c>
      <c r="B103" s="119" t="s">
        <v>1412</v>
      </c>
      <c r="C103" s="19" t="s">
        <v>1393</v>
      </c>
      <c r="D103" s="10" t="s">
        <v>1394</v>
      </c>
      <c r="E103" s="64">
        <f>+'30'!J103</f>
        <v>0</v>
      </c>
      <c r="F103" s="71"/>
      <c r="G103" s="46">
        <f>E103+F103</f>
        <v>0</v>
      </c>
      <c r="H103" s="78">
        <v>0</v>
      </c>
      <c r="I103" s="76">
        <v>0</v>
      </c>
      <c r="J103" s="46">
        <f>+G103-H103-K103-I103</f>
        <v>0</v>
      </c>
      <c r="K103" s="72"/>
      <c r="L103" s="20">
        <v>139</v>
      </c>
      <c r="M103" s="65">
        <f t="shared" si="25"/>
        <v>0</v>
      </c>
      <c r="N103" s="17" t="s">
        <v>16</v>
      </c>
      <c r="O103" s="18"/>
      <c r="P103" s="23">
        <f t="shared" si="26"/>
        <v>0</v>
      </c>
      <c r="Q103" s="90"/>
      <c r="R103" s="43">
        <f t="shared" si="27"/>
        <v>0</v>
      </c>
    </row>
    <row r="104" spans="1:18" ht="24" customHeight="1" x14ac:dyDescent="0.55000000000000004">
      <c r="A104" s="10">
        <v>100</v>
      </c>
      <c r="B104" s="119" t="s">
        <v>1413</v>
      </c>
      <c r="C104" s="19" t="s">
        <v>1392</v>
      </c>
      <c r="D104" s="10" t="s">
        <v>1394</v>
      </c>
      <c r="E104" s="64">
        <f>+'30'!J104</f>
        <v>6</v>
      </c>
      <c r="F104" s="71"/>
      <c r="G104" s="46">
        <f>E104+F104</f>
        <v>6</v>
      </c>
      <c r="H104" s="78">
        <v>0</v>
      </c>
      <c r="I104" s="76">
        <v>0</v>
      </c>
      <c r="J104" s="46">
        <f>+G104-H104-K104-I104</f>
        <v>6</v>
      </c>
      <c r="K104" s="72"/>
      <c r="L104" s="20">
        <v>89</v>
      </c>
      <c r="M104" s="65">
        <f t="shared" si="25"/>
        <v>0</v>
      </c>
      <c r="N104" s="17" t="s">
        <v>16</v>
      </c>
      <c r="O104" s="18"/>
      <c r="P104" s="23">
        <f t="shared" si="26"/>
        <v>0</v>
      </c>
      <c r="Q104" s="90"/>
      <c r="R104" s="43">
        <f t="shared" si="27"/>
        <v>0</v>
      </c>
    </row>
    <row r="105" spans="1:18" ht="24" customHeight="1" x14ac:dyDescent="0.55000000000000004">
      <c r="A105" s="10">
        <v>101</v>
      </c>
      <c r="B105" s="119" t="s">
        <v>1414</v>
      </c>
      <c r="C105" s="19" t="s">
        <v>1395</v>
      </c>
      <c r="D105" s="10" t="s">
        <v>566</v>
      </c>
      <c r="E105" s="64">
        <f>+'30'!J105</f>
        <v>0</v>
      </c>
      <c r="F105" s="71"/>
      <c r="G105" s="46">
        <f>E105+F105</f>
        <v>0</v>
      </c>
      <c r="H105" s="78">
        <v>0</v>
      </c>
      <c r="I105" s="76">
        <v>0</v>
      </c>
      <c r="J105" s="46">
        <f>+G105-H105-K105-I105</f>
        <v>0</v>
      </c>
      <c r="K105" s="72"/>
      <c r="L105" s="20">
        <v>72</v>
      </c>
      <c r="M105" s="65">
        <f t="shared" si="25"/>
        <v>0</v>
      </c>
      <c r="N105" s="17" t="s">
        <v>16</v>
      </c>
      <c r="O105" s="18"/>
      <c r="P105" s="23">
        <f t="shared" si="26"/>
        <v>0</v>
      </c>
      <c r="Q105" s="90"/>
      <c r="R105" s="43">
        <f t="shared" si="27"/>
        <v>0</v>
      </c>
    </row>
    <row r="106" spans="1:18" ht="25.5" x14ac:dyDescent="0.55000000000000004">
      <c r="A106" s="10">
        <v>102</v>
      </c>
      <c r="B106" s="10" t="s">
        <v>1315</v>
      </c>
      <c r="C106" s="19" t="s">
        <v>363</v>
      </c>
      <c r="D106" s="10" t="s">
        <v>566</v>
      </c>
      <c r="E106" s="64">
        <f>+'30'!J106</f>
        <v>0</v>
      </c>
      <c r="F106" s="71"/>
      <c r="G106" s="46">
        <f t="shared" si="23"/>
        <v>0</v>
      </c>
      <c r="H106" s="78">
        <v>0</v>
      </c>
      <c r="I106" s="76">
        <v>0</v>
      </c>
      <c r="J106" s="46">
        <f t="shared" si="24"/>
        <v>0</v>
      </c>
      <c r="K106" s="72"/>
      <c r="L106" s="20">
        <v>35</v>
      </c>
      <c r="M106" s="65">
        <f t="shared" si="7"/>
        <v>0</v>
      </c>
      <c r="N106" s="17" t="s">
        <v>16</v>
      </c>
      <c r="O106" s="18"/>
      <c r="P106" s="23">
        <f t="shared" si="8"/>
        <v>0</v>
      </c>
      <c r="Q106" s="90">
        <v>10.98</v>
      </c>
      <c r="R106" s="43">
        <f t="shared" si="9"/>
        <v>0</v>
      </c>
    </row>
    <row r="107" spans="1:18" ht="25.5" x14ac:dyDescent="0.55000000000000004">
      <c r="A107" s="10">
        <v>103</v>
      </c>
      <c r="B107" s="10" t="s">
        <v>1155</v>
      </c>
      <c r="C107" s="19" t="s">
        <v>364</v>
      </c>
      <c r="D107" s="10" t="s">
        <v>566</v>
      </c>
      <c r="E107" s="64">
        <f>+'30'!J107</f>
        <v>0</v>
      </c>
      <c r="F107" s="71"/>
      <c r="G107" s="46">
        <f t="shared" si="23"/>
        <v>0</v>
      </c>
      <c r="H107" s="78">
        <v>0</v>
      </c>
      <c r="I107" s="76">
        <v>0</v>
      </c>
      <c r="J107" s="46">
        <f t="shared" si="24"/>
        <v>0</v>
      </c>
      <c r="K107" s="72"/>
      <c r="L107" s="20">
        <v>35</v>
      </c>
      <c r="M107" s="65">
        <f t="shared" si="7"/>
        <v>0</v>
      </c>
      <c r="N107" s="17" t="s">
        <v>16</v>
      </c>
      <c r="O107" s="18"/>
      <c r="P107" s="23">
        <f t="shared" si="8"/>
        <v>0</v>
      </c>
      <c r="Q107" s="90"/>
      <c r="R107" s="43">
        <f t="shared" si="9"/>
        <v>0</v>
      </c>
    </row>
    <row r="108" spans="1:18" ht="25.5" x14ac:dyDescent="0.55000000000000004">
      <c r="A108" s="10">
        <v>104</v>
      </c>
      <c r="B108" s="10" t="s">
        <v>1166</v>
      </c>
      <c r="C108" s="19" t="s">
        <v>366</v>
      </c>
      <c r="D108" s="10" t="s">
        <v>566</v>
      </c>
      <c r="E108" s="64">
        <f>+'30'!J108</f>
        <v>0</v>
      </c>
      <c r="F108" s="71"/>
      <c r="G108" s="46">
        <f t="shared" si="23"/>
        <v>0</v>
      </c>
      <c r="H108" s="78">
        <v>0</v>
      </c>
      <c r="I108" s="76">
        <v>0</v>
      </c>
      <c r="J108" s="46">
        <f t="shared" si="24"/>
        <v>0</v>
      </c>
      <c r="K108" s="72"/>
      <c r="L108" s="20">
        <v>100</v>
      </c>
      <c r="M108" s="65">
        <f>+L108*K108</f>
        <v>0</v>
      </c>
      <c r="N108" s="17" t="s">
        <v>16</v>
      </c>
      <c r="O108" s="18"/>
      <c r="P108" s="23">
        <f>SUM(M108-O108)</f>
        <v>0</v>
      </c>
      <c r="Q108" s="90"/>
      <c r="R108" s="43">
        <f>+K108*Q108</f>
        <v>0</v>
      </c>
    </row>
    <row r="109" spans="1:18" ht="25.5" x14ac:dyDescent="0.55000000000000004">
      <c r="A109" s="10">
        <v>105</v>
      </c>
      <c r="B109" s="10" t="s">
        <v>1159</v>
      </c>
      <c r="C109" s="19" t="s">
        <v>365</v>
      </c>
      <c r="D109" s="10" t="s">
        <v>566</v>
      </c>
      <c r="E109" s="64">
        <f>+'30'!J109</f>
        <v>0</v>
      </c>
      <c r="F109" s="71"/>
      <c r="G109" s="46">
        <f t="shared" si="23"/>
        <v>0</v>
      </c>
      <c r="H109" s="78">
        <v>0</v>
      </c>
      <c r="I109" s="76">
        <v>0</v>
      </c>
      <c r="J109" s="46">
        <f t="shared" si="24"/>
        <v>0</v>
      </c>
      <c r="K109" s="72"/>
      <c r="L109" s="20">
        <v>250</v>
      </c>
      <c r="M109" s="65">
        <f>+L109*K109</f>
        <v>0</v>
      </c>
      <c r="N109" s="17" t="s">
        <v>16</v>
      </c>
      <c r="O109" s="18"/>
      <c r="P109" s="23">
        <f>SUM(M109-O109)</f>
        <v>0</v>
      </c>
      <c r="Q109" s="90"/>
      <c r="R109" s="43"/>
    </row>
    <row r="110" spans="1:18" ht="25.5" x14ac:dyDescent="0.55000000000000004">
      <c r="A110" s="10">
        <v>106</v>
      </c>
      <c r="B110" s="10" t="s">
        <v>1267</v>
      </c>
      <c r="C110" s="19" t="s">
        <v>367</v>
      </c>
      <c r="D110" s="10" t="s">
        <v>566</v>
      </c>
      <c r="E110" s="64">
        <f>+'30'!J110</f>
        <v>0</v>
      </c>
      <c r="F110" s="71"/>
      <c r="G110" s="46">
        <f t="shared" si="23"/>
        <v>0</v>
      </c>
      <c r="H110" s="78">
        <v>0</v>
      </c>
      <c r="I110" s="76">
        <v>0</v>
      </c>
      <c r="J110" s="46">
        <f t="shared" si="24"/>
        <v>0</v>
      </c>
      <c r="K110" s="72"/>
      <c r="L110" s="22">
        <v>120</v>
      </c>
      <c r="M110" s="65">
        <f t="shared" si="7"/>
        <v>0</v>
      </c>
      <c r="N110" s="17" t="s">
        <v>16</v>
      </c>
      <c r="O110" s="18"/>
      <c r="P110" s="23">
        <f t="shared" si="8"/>
        <v>0</v>
      </c>
      <c r="Q110" s="90"/>
      <c r="R110" s="43">
        <f t="shared" si="9"/>
        <v>0</v>
      </c>
    </row>
    <row r="111" spans="1:18" ht="25.5" x14ac:dyDescent="0.55000000000000004">
      <c r="A111" s="10">
        <v>107</v>
      </c>
      <c r="B111" s="10" t="s">
        <v>596</v>
      </c>
      <c r="C111" s="19" t="s">
        <v>368</v>
      </c>
      <c r="D111" s="10" t="s">
        <v>566</v>
      </c>
      <c r="E111" s="64">
        <f>+'30'!J111</f>
        <v>0</v>
      </c>
      <c r="F111" s="71"/>
      <c r="G111" s="46">
        <f t="shared" si="23"/>
        <v>0</v>
      </c>
      <c r="H111" s="78">
        <v>0</v>
      </c>
      <c r="I111" s="76">
        <v>0</v>
      </c>
      <c r="J111" s="46">
        <f t="shared" si="24"/>
        <v>0</v>
      </c>
      <c r="K111" s="72"/>
      <c r="L111" s="20">
        <v>250</v>
      </c>
      <c r="M111" s="65">
        <f t="shared" si="7"/>
        <v>0</v>
      </c>
      <c r="N111" s="17" t="s">
        <v>16</v>
      </c>
      <c r="O111" s="18"/>
      <c r="P111" s="23">
        <f t="shared" si="8"/>
        <v>0</v>
      </c>
      <c r="Q111" s="90"/>
      <c r="R111" s="43">
        <f t="shared" si="9"/>
        <v>0</v>
      </c>
    </row>
    <row r="112" spans="1:18" ht="25.5" x14ac:dyDescent="0.55000000000000004">
      <c r="A112" s="10">
        <v>108</v>
      </c>
      <c r="B112" s="10" t="s">
        <v>963</v>
      </c>
      <c r="C112" s="19" t="s">
        <v>248</v>
      </c>
      <c r="D112" s="10" t="s">
        <v>441</v>
      </c>
      <c r="E112" s="64">
        <f>+'30'!J112</f>
        <v>19</v>
      </c>
      <c r="F112" s="71"/>
      <c r="G112" s="46">
        <f t="shared" si="23"/>
        <v>19</v>
      </c>
      <c r="H112" s="78">
        <v>0</v>
      </c>
      <c r="I112" s="76">
        <v>0</v>
      </c>
      <c r="J112" s="46">
        <f t="shared" si="24"/>
        <v>12</v>
      </c>
      <c r="K112" s="72">
        <v>7</v>
      </c>
      <c r="L112" s="20">
        <v>100</v>
      </c>
      <c r="M112" s="65">
        <f>+L112*K112</f>
        <v>700</v>
      </c>
      <c r="N112" s="17" t="s">
        <v>16</v>
      </c>
      <c r="O112" s="18"/>
      <c r="P112" s="104">
        <f>SUM(M112-O112)</f>
        <v>700</v>
      </c>
      <c r="Q112" s="90">
        <v>30.3</v>
      </c>
      <c r="R112" s="43">
        <f>+K112*Q112</f>
        <v>212.1</v>
      </c>
    </row>
    <row r="113" spans="1:18" ht="25.5" x14ac:dyDescent="0.55000000000000004">
      <c r="A113" s="10">
        <v>109</v>
      </c>
      <c r="B113" s="10" t="s">
        <v>965</v>
      </c>
      <c r="C113" s="19" t="s">
        <v>249</v>
      </c>
      <c r="D113" s="10" t="s">
        <v>434</v>
      </c>
      <c r="E113" s="64">
        <f>+'30'!J113</f>
        <v>16</v>
      </c>
      <c r="F113" s="71"/>
      <c r="G113" s="46">
        <f t="shared" si="23"/>
        <v>16</v>
      </c>
      <c r="H113" s="78">
        <v>0</v>
      </c>
      <c r="I113" s="76">
        <v>0</v>
      </c>
      <c r="J113" s="46">
        <f t="shared" si="24"/>
        <v>15</v>
      </c>
      <c r="K113" s="72">
        <v>1</v>
      </c>
      <c r="L113" s="20">
        <v>55</v>
      </c>
      <c r="M113" s="65">
        <f t="shared" si="7"/>
        <v>55</v>
      </c>
      <c r="N113" s="17" t="s">
        <v>16</v>
      </c>
      <c r="O113" s="18"/>
      <c r="P113" s="104">
        <f t="shared" si="8"/>
        <v>55</v>
      </c>
      <c r="Q113" s="90">
        <v>20.58</v>
      </c>
      <c r="R113" s="43">
        <f t="shared" si="9"/>
        <v>20.58</v>
      </c>
    </row>
    <row r="114" spans="1:18" ht="25.5" x14ac:dyDescent="0.55000000000000004">
      <c r="A114" s="10">
        <v>110</v>
      </c>
      <c r="B114" s="10" t="s">
        <v>640</v>
      </c>
      <c r="C114" s="19" t="s">
        <v>369</v>
      </c>
      <c r="D114" s="10" t="s">
        <v>641</v>
      </c>
      <c r="E114" s="64">
        <f>+'30'!J114</f>
        <v>0</v>
      </c>
      <c r="F114" s="71"/>
      <c r="G114" s="46">
        <f t="shared" si="23"/>
        <v>0</v>
      </c>
      <c r="H114" s="78">
        <v>0</v>
      </c>
      <c r="I114" s="76">
        <v>0</v>
      </c>
      <c r="J114" s="46">
        <f t="shared" si="24"/>
        <v>0</v>
      </c>
      <c r="K114" s="72"/>
      <c r="L114" s="20">
        <v>200</v>
      </c>
      <c r="M114" s="65">
        <f t="shared" si="7"/>
        <v>0</v>
      </c>
      <c r="N114" s="17" t="s">
        <v>16</v>
      </c>
      <c r="O114" s="18"/>
      <c r="P114" s="23">
        <f t="shared" si="8"/>
        <v>0</v>
      </c>
      <c r="Q114" s="90">
        <v>185</v>
      </c>
      <c r="R114" s="43"/>
    </row>
    <row r="115" spans="1:18" ht="25.5" x14ac:dyDescent="0.55000000000000004">
      <c r="A115" s="10">
        <v>111</v>
      </c>
      <c r="B115" s="10" t="s">
        <v>976</v>
      </c>
      <c r="C115" s="19" t="s">
        <v>370</v>
      </c>
      <c r="D115" s="10" t="s">
        <v>606</v>
      </c>
      <c r="E115" s="64">
        <f>+'30'!J115</f>
        <v>31</v>
      </c>
      <c r="F115" s="71"/>
      <c r="G115" s="46">
        <f t="shared" si="23"/>
        <v>31</v>
      </c>
      <c r="H115" s="78">
        <v>0</v>
      </c>
      <c r="I115" s="76">
        <v>0</v>
      </c>
      <c r="J115" s="46">
        <f t="shared" si="24"/>
        <v>28</v>
      </c>
      <c r="K115" s="72">
        <v>3</v>
      </c>
      <c r="L115" s="22">
        <v>60</v>
      </c>
      <c r="M115" s="65">
        <f t="shared" si="7"/>
        <v>180</v>
      </c>
      <c r="N115" s="17" t="s">
        <v>16</v>
      </c>
      <c r="O115" s="18"/>
      <c r="P115" s="104">
        <f t="shared" si="8"/>
        <v>180</v>
      </c>
      <c r="Q115" s="90">
        <v>23.61</v>
      </c>
      <c r="R115" s="43">
        <f t="shared" si="9"/>
        <v>70.83</v>
      </c>
    </row>
    <row r="116" spans="1:18" ht="25.5" x14ac:dyDescent="0.55000000000000004">
      <c r="A116" s="10">
        <v>112</v>
      </c>
      <c r="B116" s="10" t="s">
        <v>948</v>
      </c>
      <c r="C116" s="19" t="s">
        <v>372</v>
      </c>
      <c r="D116" s="10" t="s">
        <v>618</v>
      </c>
      <c r="E116" s="64">
        <f>+'30'!J116</f>
        <v>0</v>
      </c>
      <c r="F116" s="71"/>
      <c r="G116" s="46">
        <f t="shared" si="23"/>
        <v>0</v>
      </c>
      <c r="H116" s="78">
        <v>0</v>
      </c>
      <c r="I116" s="76">
        <v>0</v>
      </c>
      <c r="J116" s="46">
        <f t="shared" si="24"/>
        <v>0</v>
      </c>
      <c r="K116" s="72"/>
      <c r="L116" s="22">
        <v>100</v>
      </c>
      <c r="M116" s="65">
        <f t="shared" si="7"/>
        <v>0</v>
      </c>
      <c r="N116" s="17" t="s">
        <v>16</v>
      </c>
      <c r="O116" s="18"/>
      <c r="P116" s="23">
        <f t="shared" si="8"/>
        <v>0</v>
      </c>
      <c r="Q116" s="90">
        <v>13.03</v>
      </c>
      <c r="R116" s="43">
        <f t="shared" si="9"/>
        <v>0</v>
      </c>
    </row>
    <row r="117" spans="1:18" ht="25.5" x14ac:dyDescent="0.55000000000000004">
      <c r="A117" s="10">
        <v>113</v>
      </c>
      <c r="B117" s="10" t="s">
        <v>975</v>
      </c>
      <c r="C117" s="19" t="s">
        <v>371</v>
      </c>
      <c r="D117" s="10" t="s">
        <v>606</v>
      </c>
      <c r="E117" s="64">
        <f>+'30'!J117</f>
        <v>0</v>
      </c>
      <c r="F117" s="71"/>
      <c r="G117" s="46">
        <f t="shared" si="23"/>
        <v>0</v>
      </c>
      <c r="H117" s="78">
        <v>0</v>
      </c>
      <c r="I117" s="76">
        <v>0</v>
      </c>
      <c r="J117" s="46">
        <f t="shared" si="24"/>
        <v>0</v>
      </c>
      <c r="K117" s="72"/>
      <c r="L117" s="22">
        <v>55</v>
      </c>
      <c r="M117" s="65">
        <f t="shared" si="7"/>
        <v>0</v>
      </c>
      <c r="N117" s="17" t="s">
        <v>16</v>
      </c>
      <c r="O117" s="18"/>
      <c r="P117" s="23">
        <f t="shared" si="8"/>
        <v>0</v>
      </c>
      <c r="Q117" s="90">
        <v>11.91</v>
      </c>
      <c r="R117" s="43">
        <f t="shared" si="9"/>
        <v>0</v>
      </c>
    </row>
    <row r="118" spans="1:18" ht="25.5" x14ac:dyDescent="0.55000000000000004">
      <c r="A118" s="10">
        <v>114</v>
      </c>
      <c r="B118" s="10" t="s">
        <v>1078</v>
      </c>
      <c r="C118" s="19" t="s">
        <v>377</v>
      </c>
      <c r="D118" s="10" t="s">
        <v>434</v>
      </c>
      <c r="E118" s="64">
        <f>+'30'!J118</f>
        <v>0</v>
      </c>
      <c r="F118" s="71"/>
      <c r="G118" s="46">
        <f t="shared" si="23"/>
        <v>0</v>
      </c>
      <c r="H118" s="78">
        <v>0</v>
      </c>
      <c r="I118" s="76">
        <v>0</v>
      </c>
      <c r="J118" s="46">
        <f t="shared" si="24"/>
        <v>0</v>
      </c>
      <c r="K118" s="72"/>
      <c r="L118" s="15">
        <v>40</v>
      </c>
      <c r="M118" s="65">
        <f t="shared" si="7"/>
        <v>0</v>
      </c>
      <c r="N118" s="17" t="s">
        <v>16</v>
      </c>
      <c r="O118" s="18"/>
      <c r="P118" s="23">
        <f t="shared" si="8"/>
        <v>0</v>
      </c>
      <c r="Q118" s="90">
        <v>30</v>
      </c>
      <c r="R118" s="43">
        <f t="shared" si="9"/>
        <v>0</v>
      </c>
    </row>
    <row r="119" spans="1:18" ht="25.5" x14ac:dyDescent="0.55000000000000004">
      <c r="A119" s="10">
        <v>115</v>
      </c>
      <c r="B119" s="10" t="s">
        <v>902</v>
      </c>
      <c r="C119" s="19" t="s">
        <v>374</v>
      </c>
      <c r="D119" s="10" t="s">
        <v>434</v>
      </c>
      <c r="E119" s="64">
        <f>+'30'!J119</f>
        <v>0</v>
      </c>
      <c r="F119" s="71"/>
      <c r="G119" s="46">
        <f t="shared" si="23"/>
        <v>0</v>
      </c>
      <c r="H119" s="78">
        <v>0</v>
      </c>
      <c r="I119" s="76">
        <v>0</v>
      </c>
      <c r="J119" s="46">
        <f t="shared" si="24"/>
        <v>0</v>
      </c>
      <c r="K119" s="72"/>
      <c r="L119" s="22">
        <v>40</v>
      </c>
      <c r="M119" s="65">
        <f t="shared" si="7"/>
        <v>0</v>
      </c>
      <c r="N119" s="17" t="s">
        <v>16</v>
      </c>
      <c r="O119" s="18"/>
      <c r="P119" s="23">
        <f t="shared" si="8"/>
        <v>0</v>
      </c>
      <c r="Q119" s="90">
        <v>30</v>
      </c>
      <c r="R119" s="43">
        <f t="shared" si="9"/>
        <v>0</v>
      </c>
    </row>
    <row r="120" spans="1:18" ht="25.5" x14ac:dyDescent="0.55000000000000004">
      <c r="A120" s="10">
        <v>116</v>
      </c>
      <c r="B120" s="10" t="s">
        <v>1207</v>
      </c>
      <c r="C120" s="19" t="s">
        <v>375</v>
      </c>
      <c r="D120" s="10" t="s">
        <v>434</v>
      </c>
      <c r="E120" s="64">
        <f>+'30'!J120</f>
        <v>0</v>
      </c>
      <c r="F120" s="71"/>
      <c r="G120" s="46">
        <f t="shared" si="23"/>
        <v>0</v>
      </c>
      <c r="H120" s="78">
        <v>0</v>
      </c>
      <c r="I120" s="76">
        <v>0</v>
      </c>
      <c r="J120" s="46">
        <f t="shared" si="24"/>
        <v>0</v>
      </c>
      <c r="K120" s="72"/>
      <c r="L120" s="22">
        <v>40</v>
      </c>
      <c r="M120" s="65">
        <f t="shared" si="7"/>
        <v>0</v>
      </c>
      <c r="N120" s="17" t="s">
        <v>16</v>
      </c>
      <c r="O120" s="18"/>
      <c r="P120" s="23">
        <f t="shared" si="8"/>
        <v>0</v>
      </c>
      <c r="Q120" s="90">
        <v>30</v>
      </c>
      <c r="R120" s="43">
        <f t="shared" si="9"/>
        <v>0</v>
      </c>
    </row>
    <row r="121" spans="1:18" ht="25.5" x14ac:dyDescent="0.55000000000000004">
      <c r="A121" s="10">
        <v>117</v>
      </c>
      <c r="B121" s="10" t="s">
        <v>1340</v>
      </c>
      <c r="C121" s="19" t="s">
        <v>376</v>
      </c>
      <c r="D121" s="10" t="s">
        <v>434</v>
      </c>
      <c r="E121" s="64">
        <f>+'30'!J121</f>
        <v>0</v>
      </c>
      <c r="F121" s="71"/>
      <c r="G121" s="46">
        <f t="shared" si="23"/>
        <v>0</v>
      </c>
      <c r="H121" s="78">
        <v>0</v>
      </c>
      <c r="I121" s="76">
        <v>0</v>
      </c>
      <c r="J121" s="46">
        <f t="shared" si="24"/>
        <v>0</v>
      </c>
      <c r="K121" s="72"/>
      <c r="L121" s="20">
        <v>40</v>
      </c>
      <c r="M121" s="65">
        <f>+L121*K121</f>
        <v>0</v>
      </c>
      <c r="N121" s="17" t="s">
        <v>16</v>
      </c>
      <c r="O121" s="18"/>
      <c r="P121" s="23">
        <f>SUM(M121-O121)</f>
        <v>0</v>
      </c>
      <c r="Q121" s="90">
        <v>30</v>
      </c>
      <c r="R121" s="43">
        <f>+K121*Q121</f>
        <v>0</v>
      </c>
    </row>
    <row r="122" spans="1:18" ht="25.5" x14ac:dyDescent="0.55000000000000004">
      <c r="A122" s="10">
        <v>118</v>
      </c>
      <c r="B122" s="10" t="s">
        <v>1085</v>
      </c>
      <c r="C122" s="19" t="s">
        <v>1086</v>
      </c>
      <c r="D122" s="10" t="s">
        <v>434</v>
      </c>
      <c r="E122" s="64">
        <f>+'30'!J122</f>
        <v>0</v>
      </c>
      <c r="F122" s="71"/>
      <c r="G122" s="46">
        <f t="shared" si="23"/>
        <v>0</v>
      </c>
      <c r="H122" s="78">
        <v>0</v>
      </c>
      <c r="I122" s="76">
        <v>0</v>
      </c>
      <c r="J122" s="46">
        <f t="shared" si="24"/>
        <v>0</v>
      </c>
      <c r="K122" s="72"/>
      <c r="L122" s="20">
        <v>55</v>
      </c>
      <c r="M122" s="65">
        <f t="shared" si="7"/>
        <v>0</v>
      </c>
      <c r="N122" s="17" t="s">
        <v>16</v>
      </c>
      <c r="O122" s="18"/>
      <c r="P122" s="23">
        <f t="shared" si="8"/>
        <v>0</v>
      </c>
      <c r="Q122" s="90">
        <v>30</v>
      </c>
      <c r="R122" s="43">
        <f t="shared" si="9"/>
        <v>0</v>
      </c>
    </row>
    <row r="123" spans="1:18" ht="25.5" x14ac:dyDescent="0.55000000000000004">
      <c r="A123" s="10">
        <v>119</v>
      </c>
      <c r="B123" s="10" t="s">
        <v>885</v>
      </c>
      <c r="C123" s="19" t="s">
        <v>378</v>
      </c>
      <c r="D123" s="10" t="s">
        <v>434</v>
      </c>
      <c r="E123" s="64">
        <f>+'30'!J123</f>
        <v>0</v>
      </c>
      <c r="F123" s="71"/>
      <c r="G123" s="46">
        <f t="shared" si="23"/>
        <v>0</v>
      </c>
      <c r="H123" s="78">
        <v>0</v>
      </c>
      <c r="I123" s="76">
        <v>0</v>
      </c>
      <c r="J123" s="46">
        <f t="shared" si="24"/>
        <v>0</v>
      </c>
      <c r="K123" s="72"/>
      <c r="L123" s="22">
        <v>60</v>
      </c>
      <c r="M123" s="65">
        <f t="shared" si="7"/>
        <v>0</v>
      </c>
      <c r="N123" s="17" t="s">
        <v>16</v>
      </c>
      <c r="O123" s="18"/>
      <c r="P123" s="23">
        <f t="shared" si="8"/>
        <v>0</v>
      </c>
      <c r="Q123" s="90">
        <v>30</v>
      </c>
      <c r="R123" s="43">
        <f t="shared" si="9"/>
        <v>0</v>
      </c>
    </row>
    <row r="124" spans="1:18" ht="25.5" x14ac:dyDescent="0.55000000000000004">
      <c r="A124" s="10">
        <v>120</v>
      </c>
      <c r="B124" s="10">
        <v>1113000</v>
      </c>
      <c r="C124" s="19" t="s">
        <v>1415</v>
      </c>
      <c r="D124" s="10" t="s">
        <v>434</v>
      </c>
      <c r="E124" s="64">
        <f>+'30'!J124</f>
        <v>0</v>
      </c>
      <c r="F124" s="71"/>
      <c r="G124" s="46">
        <f t="shared" si="23"/>
        <v>0</v>
      </c>
      <c r="H124" s="78">
        <v>0</v>
      </c>
      <c r="I124" s="76">
        <v>0</v>
      </c>
      <c r="J124" s="46">
        <f t="shared" si="24"/>
        <v>0</v>
      </c>
      <c r="K124" s="72"/>
      <c r="L124" s="20">
        <v>40</v>
      </c>
      <c r="M124" s="65">
        <f>+L124*K124</f>
        <v>0</v>
      </c>
      <c r="N124" s="17" t="s">
        <v>16</v>
      </c>
      <c r="O124" s="18"/>
      <c r="P124" s="23">
        <f>SUM(M124-O124)</f>
        <v>0</v>
      </c>
      <c r="Q124" s="121">
        <v>20.5</v>
      </c>
      <c r="R124" s="43">
        <f>+K124*Q124</f>
        <v>0</v>
      </c>
    </row>
    <row r="125" spans="1:18" ht="25.5" x14ac:dyDescent="0.55000000000000004">
      <c r="A125" s="10">
        <v>121</v>
      </c>
      <c r="B125" s="10" t="s">
        <v>1351</v>
      </c>
      <c r="C125" s="19" t="s">
        <v>379</v>
      </c>
      <c r="D125" s="10" t="s">
        <v>587</v>
      </c>
      <c r="E125" s="64">
        <f>+'30'!J125</f>
        <v>0</v>
      </c>
      <c r="F125" s="71"/>
      <c r="G125" s="46">
        <f t="shared" si="23"/>
        <v>0</v>
      </c>
      <c r="H125" s="78">
        <v>0</v>
      </c>
      <c r="I125" s="76">
        <v>0</v>
      </c>
      <c r="J125" s="46">
        <f t="shared" si="24"/>
        <v>0</v>
      </c>
      <c r="K125" s="72"/>
      <c r="L125" s="22">
        <v>50</v>
      </c>
      <c r="M125" s="65">
        <f t="shared" si="7"/>
        <v>0</v>
      </c>
      <c r="N125" s="17" t="s">
        <v>16</v>
      </c>
      <c r="O125" s="18"/>
      <c r="P125" s="23">
        <f t="shared" si="8"/>
        <v>0</v>
      </c>
      <c r="Q125" s="90">
        <v>33</v>
      </c>
      <c r="R125" s="43">
        <f t="shared" si="9"/>
        <v>0</v>
      </c>
    </row>
    <row r="126" spans="1:18" ht="25.5" x14ac:dyDescent="0.55000000000000004">
      <c r="A126" s="10">
        <v>122</v>
      </c>
      <c r="B126" s="10" t="s">
        <v>1352</v>
      </c>
      <c r="C126" s="19" t="s">
        <v>380</v>
      </c>
      <c r="D126" s="10" t="s">
        <v>587</v>
      </c>
      <c r="E126" s="64">
        <f>+'30'!J126</f>
        <v>3</v>
      </c>
      <c r="F126" s="71"/>
      <c r="G126" s="46">
        <f t="shared" si="23"/>
        <v>3</v>
      </c>
      <c r="H126" s="78">
        <v>0</v>
      </c>
      <c r="I126" s="76">
        <v>0</v>
      </c>
      <c r="J126" s="46">
        <f t="shared" si="24"/>
        <v>3</v>
      </c>
      <c r="K126" s="72"/>
      <c r="L126" s="22">
        <v>100</v>
      </c>
      <c r="M126" s="65">
        <f t="shared" si="7"/>
        <v>0</v>
      </c>
      <c r="N126" s="17" t="s">
        <v>16</v>
      </c>
      <c r="O126" s="18"/>
      <c r="P126" s="23">
        <f t="shared" si="8"/>
        <v>0</v>
      </c>
      <c r="Q126" s="90">
        <v>68</v>
      </c>
      <c r="R126" s="43">
        <f t="shared" si="9"/>
        <v>0</v>
      </c>
    </row>
    <row r="127" spans="1:18" ht="25.5" x14ac:dyDescent="0.55000000000000004">
      <c r="A127" s="10">
        <v>123</v>
      </c>
      <c r="B127" s="10" t="s">
        <v>609</v>
      </c>
      <c r="C127" s="19" t="s">
        <v>381</v>
      </c>
      <c r="D127" s="10" t="s">
        <v>434</v>
      </c>
      <c r="E127" s="64">
        <f>+'30'!J127</f>
        <v>0</v>
      </c>
      <c r="F127" s="71"/>
      <c r="G127" s="46">
        <f t="shared" si="23"/>
        <v>0</v>
      </c>
      <c r="H127" s="78">
        <v>0</v>
      </c>
      <c r="I127" s="76">
        <v>0</v>
      </c>
      <c r="J127" s="46">
        <f t="shared" si="24"/>
        <v>0</v>
      </c>
      <c r="K127" s="72"/>
      <c r="L127" s="22">
        <v>39</v>
      </c>
      <c r="M127" s="65">
        <f t="shared" si="7"/>
        <v>0</v>
      </c>
      <c r="N127" s="17" t="s">
        <v>16</v>
      </c>
      <c r="O127" s="18"/>
      <c r="P127" s="23">
        <f t="shared" si="8"/>
        <v>0</v>
      </c>
      <c r="Q127" s="90">
        <v>13.67</v>
      </c>
      <c r="R127" s="43">
        <f t="shared" si="9"/>
        <v>0</v>
      </c>
    </row>
    <row r="128" spans="1:18" ht="25.5" x14ac:dyDescent="0.55000000000000004">
      <c r="A128" s="10">
        <v>124</v>
      </c>
      <c r="B128" s="10" t="s">
        <v>611</v>
      </c>
      <c r="C128" s="19" t="s">
        <v>382</v>
      </c>
      <c r="D128" s="10" t="s">
        <v>434</v>
      </c>
      <c r="E128" s="64">
        <f>+'30'!J128</f>
        <v>2</v>
      </c>
      <c r="F128" s="71"/>
      <c r="G128" s="46">
        <f t="shared" si="23"/>
        <v>2</v>
      </c>
      <c r="H128" s="78">
        <v>0</v>
      </c>
      <c r="I128" s="76">
        <v>0</v>
      </c>
      <c r="J128" s="46">
        <f t="shared" si="24"/>
        <v>2</v>
      </c>
      <c r="K128" s="72"/>
      <c r="L128" s="22">
        <v>35</v>
      </c>
      <c r="M128" s="65">
        <f t="shared" si="7"/>
        <v>0</v>
      </c>
      <c r="N128" s="17" t="s">
        <v>16</v>
      </c>
      <c r="O128" s="18"/>
      <c r="P128" s="23">
        <f t="shared" si="8"/>
        <v>0</v>
      </c>
      <c r="Q128" s="90">
        <v>11.48</v>
      </c>
      <c r="R128" s="43">
        <f t="shared" si="9"/>
        <v>0</v>
      </c>
    </row>
    <row r="129" spans="1:18" ht="25.5" x14ac:dyDescent="0.55000000000000004">
      <c r="A129" s="10">
        <v>125</v>
      </c>
      <c r="B129" s="10" t="s">
        <v>1059</v>
      </c>
      <c r="C129" s="19" t="s">
        <v>385</v>
      </c>
      <c r="D129" s="10" t="s">
        <v>434</v>
      </c>
      <c r="E129" s="64">
        <f>+'30'!J129</f>
        <v>0</v>
      </c>
      <c r="F129" s="71"/>
      <c r="G129" s="46">
        <f t="shared" si="23"/>
        <v>0</v>
      </c>
      <c r="H129" s="78">
        <v>0</v>
      </c>
      <c r="I129" s="76">
        <v>0</v>
      </c>
      <c r="J129" s="46">
        <f t="shared" si="24"/>
        <v>0</v>
      </c>
      <c r="K129" s="72"/>
      <c r="L129" s="22">
        <v>25</v>
      </c>
      <c r="M129" s="65">
        <f t="shared" si="7"/>
        <v>0</v>
      </c>
      <c r="N129" s="17" t="s">
        <v>16</v>
      </c>
      <c r="O129" s="18"/>
      <c r="P129" s="23">
        <f t="shared" si="8"/>
        <v>0</v>
      </c>
      <c r="Q129" s="90">
        <v>5.86</v>
      </c>
      <c r="R129" s="43"/>
    </row>
    <row r="130" spans="1:18" ht="25.5" x14ac:dyDescent="0.55000000000000004">
      <c r="A130" s="10">
        <v>126</v>
      </c>
      <c r="B130" s="10" t="s">
        <v>992</v>
      </c>
      <c r="C130" s="19" t="s">
        <v>383</v>
      </c>
      <c r="D130" s="10" t="s">
        <v>434</v>
      </c>
      <c r="E130" s="64">
        <f>+'30'!J130</f>
        <v>0</v>
      </c>
      <c r="F130" s="71"/>
      <c r="G130" s="46">
        <f t="shared" si="23"/>
        <v>0</v>
      </c>
      <c r="H130" s="78">
        <v>0</v>
      </c>
      <c r="I130" s="76">
        <v>0</v>
      </c>
      <c r="J130" s="46">
        <f t="shared" si="24"/>
        <v>0</v>
      </c>
      <c r="K130" s="72"/>
      <c r="L130" s="22">
        <v>40</v>
      </c>
      <c r="M130" s="65">
        <f t="shared" si="7"/>
        <v>0</v>
      </c>
      <c r="N130" s="17" t="s">
        <v>16</v>
      </c>
      <c r="O130" s="18"/>
      <c r="P130" s="23">
        <f t="shared" si="8"/>
        <v>0</v>
      </c>
      <c r="Q130" s="90">
        <v>11.12</v>
      </c>
      <c r="R130" s="43">
        <f t="shared" si="9"/>
        <v>0</v>
      </c>
    </row>
    <row r="131" spans="1:18" ht="25.5" x14ac:dyDescent="0.55000000000000004">
      <c r="A131" s="10">
        <v>127</v>
      </c>
      <c r="B131" s="10" t="s">
        <v>977</v>
      </c>
      <c r="C131" s="19" t="s">
        <v>384</v>
      </c>
      <c r="D131" s="10" t="s">
        <v>618</v>
      </c>
      <c r="E131" s="64">
        <f>+'30'!J131</f>
        <v>13</v>
      </c>
      <c r="F131" s="71"/>
      <c r="G131" s="46">
        <f t="shared" si="23"/>
        <v>13</v>
      </c>
      <c r="H131" s="78">
        <v>0</v>
      </c>
      <c r="I131" s="76">
        <v>0</v>
      </c>
      <c r="J131" s="46">
        <f t="shared" si="24"/>
        <v>13</v>
      </c>
      <c r="K131" s="72"/>
      <c r="L131" s="22">
        <v>50</v>
      </c>
      <c r="M131" s="65">
        <f t="shared" si="7"/>
        <v>0</v>
      </c>
      <c r="N131" s="17" t="s">
        <v>16</v>
      </c>
      <c r="O131" s="18"/>
      <c r="P131" s="23">
        <f t="shared" si="8"/>
        <v>0</v>
      </c>
      <c r="Q131" s="90">
        <v>9.91</v>
      </c>
      <c r="R131" s="43">
        <f t="shared" si="9"/>
        <v>0</v>
      </c>
    </row>
    <row r="132" spans="1:18" ht="25.5" x14ac:dyDescent="0.55000000000000004">
      <c r="A132" s="10">
        <v>128</v>
      </c>
      <c r="B132" s="10" t="s">
        <v>1081</v>
      </c>
      <c r="C132" s="19" t="s">
        <v>386</v>
      </c>
      <c r="D132" s="10" t="s">
        <v>434</v>
      </c>
      <c r="E132" s="64">
        <v>11</v>
      </c>
      <c r="F132" s="71"/>
      <c r="G132" s="46">
        <f t="shared" si="23"/>
        <v>11</v>
      </c>
      <c r="H132" s="78">
        <v>0</v>
      </c>
      <c r="I132" s="76">
        <v>0</v>
      </c>
      <c r="J132" s="46">
        <f t="shared" si="24"/>
        <v>6</v>
      </c>
      <c r="K132" s="72">
        <v>5</v>
      </c>
      <c r="L132" s="22">
        <v>60</v>
      </c>
      <c r="M132" s="65">
        <f t="shared" si="7"/>
        <v>300</v>
      </c>
      <c r="N132" s="17" t="s">
        <v>16</v>
      </c>
      <c r="O132" s="18"/>
      <c r="P132" s="104">
        <f t="shared" si="8"/>
        <v>300</v>
      </c>
      <c r="Q132" s="90">
        <v>16.690000000000001</v>
      </c>
      <c r="R132" s="43">
        <f t="shared" si="9"/>
        <v>83.45</v>
      </c>
    </row>
    <row r="133" spans="1:18" ht="25.5" x14ac:dyDescent="0.55000000000000004">
      <c r="A133" s="10">
        <v>129</v>
      </c>
      <c r="B133" s="10" t="s">
        <v>1010</v>
      </c>
      <c r="C133" s="19" t="s">
        <v>250</v>
      </c>
      <c r="D133" s="10" t="s">
        <v>434</v>
      </c>
      <c r="E133" s="64">
        <f>+'30'!J133</f>
        <v>15</v>
      </c>
      <c r="F133" s="71">
        <v>20</v>
      </c>
      <c r="G133" s="46">
        <f t="shared" si="23"/>
        <v>35</v>
      </c>
      <c r="H133" s="78">
        <v>0</v>
      </c>
      <c r="I133" s="76">
        <v>0</v>
      </c>
      <c r="J133" s="46">
        <f t="shared" si="24"/>
        <v>29</v>
      </c>
      <c r="K133" s="72">
        <v>6</v>
      </c>
      <c r="L133" s="20">
        <v>50</v>
      </c>
      <c r="M133" s="65">
        <f t="shared" si="7"/>
        <v>300</v>
      </c>
      <c r="N133" s="17" t="s">
        <v>16</v>
      </c>
      <c r="O133" s="18"/>
      <c r="P133" s="104">
        <f t="shared" si="8"/>
        <v>300</v>
      </c>
      <c r="Q133" s="90">
        <v>24.21</v>
      </c>
      <c r="R133" s="43">
        <f t="shared" si="9"/>
        <v>145.26</v>
      </c>
    </row>
    <row r="134" spans="1:18" ht="25.5" x14ac:dyDescent="0.55000000000000004">
      <c r="A134" s="10">
        <v>130</v>
      </c>
      <c r="B134" s="119" t="s">
        <v>1417</v>
      </c>
      <c r="C134" s="19" t="s">
        <v>1416</v>
      </c>
      <c r="D134" s="10" t="s">
        <v>434</v>
      </c>
      <c r="E134" s="64">
        <f>+'30'!J134</f>
        <v>0</v>
      </c>
      <c r="F134" s="71"/>
      <c r="G134" s="46">
        <f t="shared" si="23"/>
        <v>0</v>
      </c>
      <c r="H134" s="78">
        <v>0</v>
      </c>
      <c r="I134" s="76">
        <v>0</v>
      </c>
      <c r="J134" s="46">
        <f t="shared" si="24"/>
        <v>0</v>
      </c>
      <c r="K134" s="72"/>
      <c r="L134" s="20">
        <v>35</v>
      </c>
      <c r="M134" s="65">
        <f t="shared" si="7"/>
        <v>0</v>
      </c>
      <c r="N134" s="17" t="s">
        <v>16</v>
      </c>
      <c r="O134" s="18"/>
      <c r="P134" s="23">
        <f t="shared" si="8"/>
        <v>0</v>
      </c>
      <c r="Q134" s="121"/>
      <c r="R134" s="43">
        <f t="shared" si="9"/>
        <v>0</v>
      </c>
    </row>
    <row r="135" spans="1:18" ht="25.5" x14ac:dyDescent="0.55000000000000004">
      <c r="A135" s="10">
        <v>131</v>
      </c>
      <c r="B135" s="119" t="s">
        <v>1419</v>
      </c>
      <c r="C135" s="19" t="s">
        <v>1418</v>
      </c>
      <c r="D135" s="10" t="s">
        <v>434</v>
      </c>
      <c r="E135" s="64">
        <f>+'30'!J135</f>
        <v>0</v>
      </c>
      <c r="F135" s="71"/>
      <c r="G135" s="46">
        <f t="shared" si="23"/>
        <v>0</v>
      </c>
      <c r="H135" s="78">
        <v>0</v>
      </c>
      <c r="I135" s="76">
        <v>0</v>
      </c>
      <c r="J135" s="46">
        <f t="shared" si="24"/>
        <v>0</v>
      </c>
      <c r="K135" s="72"/>
      <c r="L135" s="20">
        <v>35</v>
      </c>
      <c r="M135" s="65">
        <f t="shared" si="7"/>
        <v>0</v>
      </c>
      <c r="N135" s="17" t="s">
        <v>16</v>
      </c>
      <c r="O135" s="18"/>
      <c r="P135" s="23">
        <f t="shared" si="8"/>
        <v>0</v>
      </c>
      <c r="Q135" s="121"/>
      <c r="R135" s="43">
        <f t="shared" si="9"/>
        <v>0</v>
      </c>
    </row>
    <row r="136" spans="1:18" ht="25.5" x14ac:dyDescent="0.55000000000000004">
      <c r="A136" s="10">
        <v>132</v>
      </c>
      <c r="B136" s="119" t="s">
        <v>1421</v>
      </c>
      <c r="C136" s="19" t="s">
        <v>1420</v>
      </c>
      <c r="D136" s="10" t="s">
        <v>434</v>
      </c>
      <c r="E136" s="64">
        <f>+'30'!J136</f>
        <v>0</v>
      </c>
      <c r="F136" s="71"/>
      <c r="G136" s="46">
        <f t="shared" si="23"/>
        <v>0</v>
      </c>
      <c r="H136" s="78">
        <v>0</v>
      </c>
      <c r="I136" s="76">
        <v>0</v>
      </c>
      <c r="J136" s="46">
        <f t="shared" si="24"/>
        <v>0</v>
      </c>
      <c r="K136" s="72"/>
      <c r="L136" s="20">
        <v>35</v>
      </c>
      <c r="M136" s="65">
        <f t="shared" si="7"/>
        <v>0</v>
      </c>
      <c r="N136" s="17" t="s">
        <v>16</v>
      </c>
      <c r="O136" s="18"/>
      <c r="P136" s="23">
        <f t="shared" si="8"/>
        <v>0</v>
      </c>
      <c r="Q136" s="121"/>
      <c r="R136" s="43">
        <f t="shared" si="9"/>
        <v>0</v>
      </c>
    </row>
    <row r="137" spans="1:18" ht="25.5" x14ac:dyDescent="0.55000000000000004">
      <c r="A137" s="10">
        <v>133</v>
      </c>
      <c r="B137" s="10">
        <v>8852124022237</v>
      </c>
      <c r="C137" s="19" t="s">
        <v>1422</v>
      </c>
      <c r="D137" s="10" t="s">
        <v>434</v>
      </c>
      <c r="E137" s="64">
        <f>+'30'!J137</f>
        <v>8</v>
      </c>
      <c r="F137" s="71"/>
      <c r="G137" s="46">
        <f t="shared" si="23"/>
        <v>8</v>
      </c>
      <c r="H137" s="78">
        <v>0</v>
      </c>
      <c r="I137" s="76">
        <v>0</v>
      </c>
      <c r="J137" s="46">
        <f t="shared" si="24"/>
        <v>8</v>
      </c>
      <c r="K137" s="72"/>
      <c r="L137" s="20">
        <v>35</v>
      </c>
      <c r="M137" s="65">
        <f>+L137*K137</f>
        <v>0</v>
      </c>
      <c r="N137" s="17" t="s">
        <v>16</v>
      </c>
      <c r="O137" s="18"/>
      <c r="P137" s="23">
        <f>SUM(M137-O137)</f>
        <v>0</v>
      </c>
      <c r="Q137" s="121"/>
      <c r="R137" s="43">
        <f>+K137*Q137</f>
        <v>0</v>
      </c>
    </row>
    <row r="138" spans="1:18" ht="25.5" x14ac:dyDescent="0.55000000000000004">
      <c r="A138" s="10">
        <v>134</v>
      </c>
      <c r="B138" s="10" t="s">
        <v>991</v>
      </c>
      <c r="C138" s="19" t="s">
        <v>279</v>
      </c>
      <c r="D138" s="10" t="s">
        <v>434</v>
      </c>
      <c r="E138" s="64">
        <f>+'30'!J138</f>
        <v>8</v>
      </c>
      <c r="F138" s="71"/>
      <c r="G138" s="46">
        <f t="shared" si="23"/>
        <v>8</v>
      </c>
      <c r="H138" s="78">
        <v>0</v>
      </c>
      <c r="I138" s="76">
        <v>0</v>
      </c>
      <c r="J138" s="46">
        <f t="shared" si="24"/>
        <v>8</v>
      </c>
      <c r="K138" s="72"/>
      <c r="L138" s="20">
        <v>50</v>
      </c>
      <c r="M138" s="65">
        <f t="shared" si="7"/>
        <v>0</v>
      </c>
      <c r="N138" s="17" t="s">
        <v>16</v>
      </c>
      <c r="O138" s="18"/>
      <c r="P138" s="23">
        <f t="shared" si="8"/>
        <v>0</v>
      </c>
      <c r="Q138" s="90">
        <v>22.91</v>
      </c>
      <c r="R138" s="43">
        <f t="shared" si="9"/>
        <v>0</v>
      </c>
    </row>
    <row r="139" spans="1:18" ht="25.5" x14ac:dyDescent="0.55000000000000004">
      <c r="A139" s="10">
        <v>135</v>
      </c>
      <c r="B139" s="10" t="s">
        <v>1089</v>
      </c>
      <c r="C139" s="19" t="s">
        <v>134</v>
      </c>
      <c r="D139" s="10" t="s">
        <v>434</v>
      </c>
      <c r="E139" s="64">
        <f>+'30'!J139</f>
        <v>0</v>
      </c>
      <c r="F139" s="71"/>
      <c r="G139" s="46">
        <f t="shared" si="23"/>
        <v>0</v>
      </c>
      <c r="H139" s="78">
        <v>0</v>
      </c>
      <c r="I139" s="76">
        <v>0</v>
      </c>
      <c r="J139" s="46">
        <f t="shared" si="24"/>
        <v>0</v>
      </c>
      <c r="K139" s="72"/>
      <c r="L139" s="20">
        <v>35</v>
      </c>
      <c r="M139" s="65">
        <f t="shared" si="7"/>
        <v>0</v>
      </c>
      <c r="N139" s="17" t="s">
        <v>16</v>
      </c>
      <c r="O139" s="18"/>
      <c r="P139" s="23">
        <f t="shared" si="8"/>
        <v>0</v>
      </c>
      <c r="Q139" s="90">
        <v>3.8</v>
      </c>
      <c r="R139" s="43">
        <f t="shared" si="9"/>
        <v>0</v>
      </c>
    </row>
    <row r="140" spans="1:18" ht="25.5" x14ac:dyDescent="0.55000000000000004">
      <c r="A140" s="10">
        <v>136</v>
      </c>
      <c r="B140" s="10" t="s">
        <v>631</v>
      </c>
      <c r="C140" s="19" t="s">
        <v>390</v>
      </c>
      <c r="D140" s="10" t="s">
        <v>566</v>
      </c>
      <c r="E140" s="64">
        <f>+'30'!J140</f>
        <v>0</v>
      </c>
      <c r="F140" s="71"/>
      <c r="G140" s="46">
        <f t="shared" si="23"/>
        <v>0</v>
      </c>
      <c r="H140" s="78">
        <v>0</v>
      </c>
      <c r="I140" s="76">
        <v>0</v>
      </c>
      <c r="J140" s="46">
        <f t="shared" si="24"/>
        <v>0</v>
      </c>
      <c r="K140" s="72"/>
      <c r="L140" s="20">
        <v>10</v>
      </c>
      <c r="M140" s="65">
        <f t="shared" si="7"/>
        <v>0</v>
      </c>
      <c r="N140" s="17" t="s">
        <v>16</v>
      </c>
      <c r="O140" s="18"/>
      <c r="P140" s="23">
        <f t="shared" si="8"/>
        <v>0</v>
      </c>
      <c r="Q140" s="90">
        <v>2.2200000000000002</v>
      </c>
      <c r="R140" s="43">
        <f t="shared" si="9"/>
        <v>0</v>
      </c>
    </row>
    <row r="141" spans="1:18" ht="25.5" x14ac:dyDescent="0.55000000000000004">
      <c r="A141" s="10">
        <v>137</v>
      </c>
      <c r="B141" s="10" t="s">
        <v>630</v>
      </c>
      <c r="C141" s="19" t="s">
        <v>389</v>
      </c>
      <c r="D141" s="10" t="s">
        <v>566</v>
      </c>
      <c r="E141" s="64">
        <f>+'30'!J141</f>
        <v>0</v>
      </c>
      <c r="F141" s="71"/>
      <c r="G141" s="46">
        <f t="shared" si="23"/>
        <v>0</v>
      </c>
      <c r="H141" s="78">
        <v>0</v>
      </c>
      <c r="I141" s="76">
        <v>0</v>
      </c>
      <c r="J141" s="46">
        <f t="shared" si="24"/>
        <v>0</v>
      </c>
      <c r="K141" s="72"/>
      <c r="L141" s="20">
        <v>10</v>
      </c>
      <c r="M141" s="65">
        <f t="shared" si="7"/>
        <v>0</v>
      </c>
      <c r="N141" s="17" t="s">
        <v>16</v>
      </c>
      <c r="O141" s="18"/>
      <c r="P141" s="23">
        <f t="shared" si="8"/>
        <v>0</v>
      </c>
      <c r="Q141" s="90">
        <v>2.2200000000000002</v>
      </c>
      <c r="R141" s="43">
        <f t="shared" si="9"/>
        <v>0</v>
      </c>
    </row>
    <row r="142" spans="1:18" ht="25.5" x14ac:dyDescent="0.55000000000000004">
      <c r="A142" s="10">
        <v>138</v>
      </c>
      <c r="B142" s="10" t="s">
        <v>1189</v>
      </c>
      <c r="C142" s="19" t="s">
        <v>388</v>
      </c>
      <c r="D142" s="10" t="s">
        <v>566</v>
      </c>
      <c r="E142" s="64">
        <f>+'30'!J142</f>
        <v>0</v>
      </c>
      <c r="F142" s="71"/>
      <c r="G142" s="46">
        <f t="shared" si="23"/>
        <v>0</v>
      </c>
      <c r="H142" s="78">
        <v>0</v>
      </c>
      <c r="I142" s="76">
        <v>0</v>
      </c>
      <c r="J142" s="46">
        <f t="shared" si="24"/>
        <v>0</v>
      </c>
      <c r="K142" s="72"/>
      <c r="L142" s="20">
        <v>10</v>
      </c>
      <c r="M142" s="65">
        <f t="shared" si="7"/>
        <v>0</v>
      </c>
      <c r="N142" s="17" t="s">
        <v>16</v>
      </c>
      <c r="O142" s="18"/>
      <c r="P142" s="23">
        <f t="shared" si="8"/>
        <v>0</v>
      </c>
      <c r="Q142" s="90">
        <v>2.17</v>
      </c>
      <c r="R142" s="43">
        <f t="shared" si="9"/>
        <v>0</v>
      </c>
    </row>
    <row r="143" spans="1:18" ht="25.5" x14ac:dyDescent="0.55000000000000004">
      <c r="A143" s="10">
        <v>139</v>
      </c>
      <c r="B143" s="10" t="s">
        <v>1192</v>
      </c>
      <c r="C143" s="19" t="s">
        <v>387</v>
      </c>
      <c r="D143" s="10" t="s">
        <v>566</v>
      </c>
      <c r="E143" s="64">
        <f>+'30'!J143</f>
        <v>0</v>
      </c>
      <c r="F143" s="71"/>
      <c r="G143" s="46">
        <f t="shared" si="23"/>
        <v>0</v>
      </c>
      <c r="H143" s="78">
        <v>0</v>
      </c>
      <c r="I143" s="76">
        <v>0</v>
      </c>
      <c r="J143" s="46">
        <f t="shared" si="24"/>
        <v>0</v>
      </c>
      <c r="K143" s="72"/>
      <c r="L143" s="22">
        <v>10</v>
      </c>
      <c r="M143" s="65">
        <f t="shared" si="7"/>
        <v>0</v>
      </c>
      <c r="N143" s="17" t="s">
        <v>16</v>
      </c>
      <c r="O143" s="18"/>
      <c r="P143" s="23">
        <f t="shared" si="8"/>
        <v>0</v>
      </c>
      <c r="Q143" s="90">
        <v>2.35</v>
      </c>
      <c r="R143" s="43">
        <f t="shared" si="9"/>
        <v>0</v>
      </c>
    </row>
    <row r="144" spans="1:18" ht="25.5" x14ac:dyDescent="0.55000000000000004">
      <c r="A144" s="10">
        <v>140</v>
      </c>
      <c r="B144" s="10" t="s">
        <v>1191</v>
      </c>
      <c r="C144" s="19" t="s">
        <v>391</v>
      </c>
      <c r="D144" s="10" t="s">
        <v>566</v>
      </c>
      <c r="E144" s="64">
        <f>+'30'!J144</f>
        <v>0</v>
      </c>
      <c r="F144" s="71"/>
      <c r="G144" s="46">
        <f t="shared" si="23"/>
        <v>0</v>
      </c>
      <c r="H144" s="78">
        <v>0</v>
      </c>
      <c r="I144" s="76">
        <v>0</v>
      </c>
      <c r="J144" s="46">
        <f t="shared" si="24"/>
        <v>0</v>
      </c>
      <c r="K144" s="72"/>
      <c r="L144" s="22">
        <v>10</v>
      </c>
      <c r="M144" s="65">
        <f t="shared" si="7"/>
        <v>0</v>
      </c>
      <c r="N144" s="17" t="s">
        <v>16</v>
      </c>
      <c r="O144" s="18"/>
      <c r="P144" s="23">
        <f t="shared" si="8"/>
        <v>0</v>
      </c>
      <c r="Q144" s="90">
        <v>2.12</v>
      </c>
      <c r="R144" s="43">
        <f t="shared" si="9"/>
        <v>0</v>
      </c>
    </row>
    <row r="145" spans="1:18" ht="25.5" x14ac:dyDescent="0.55000000000000004">
      <c r="A145" s="10">
        <v>141</v>
      </c>
      <c r="B145" s="10" t="s">
        <v>1193</v>
      </c>
      <c r="C145" s="19" t="s">
        <v>392</v>
      </c>
      <c r="D145" s="10" t="s">
        <v>566</v>
      </c>
      <c r="E145" s="64">
        <f>+'30'!J145</f>
        <v>0</v>
      </c>
      <c r="F145" s="71"/>
      <c r="G145" s="46">
        <f t="shared" si="23"/>
        <v>0</v>
      </c>
      <c r="H145" s="78">
        <v>0</v>
      </c>
      <c r="I145" s="76">
        <v>0</v>
      </c>
      <c r="J145" s="46">
        <f t="shared" si="24"/>
        <v>0</v>
      </c>
      <c r="K145" s="72"/>
      <c r="L145" s="20">
        <v>10</v>
      </c>
      <c r="M145" s="65">
        <f t="shared" si="7"/>
        <v>0</v>
      </c>
      <c r="N145" s="17" t="s">
        <v>16</v>
      </c>
      <c r="O145" s="18"/>
      <c r="P145" s="23">
        <f t="shared" si="8"/>
        <v>0</v>
      </c>
      <c r="Q145" s="90">
        <v>2.17</v>
      </c>
      <c r="R145" s="43">
        <f t="shared" si="9"/>
        <v>0</v>
      </c>
    </row>
    <row r="146" spans="1:18" ht="25.5" x14ac:dyDescent="0.55000000000000004">
      <c r="A146" s="10">
        <v>142</v>
      </c>
      <c r="B146" s="10" t="s">
        <v>1190</v>
      </c>
      <c r="C146" s="19" t="s">
        <v>393</v>
      </c>
      <c r="D146" s="10" t="s">
        <v>566</v>
      </c>
      <c r="E146" s="64">
        <f>+'30'!J146</f>
        <v>0</v>
      </c>
      <c r="F146" s="71"/>
      <c r="G146" s="46">
        <f t="shared" si="23"/>
        <v>0</v>
      </c>
      <c r="H146" s="78">
        <v>0</v>
      </c>
      <c r="I146" s="76">
        <v>0</v>
      </c>
      <c r="J146" s="46">
        <f t="shared" si="24"/>
        <v>0</v>
      </c>
      <c r="K146" s="72"/>
      <c r="L146" s="20">
        <v>10</v>
      </c>
      <c r="M146" s="65">
        <f t="shared" si="7"/>
        <v>0</v>
      </c>
      <c r="N146" s="17" t="s">
        <v>16</v>
      </c>
      <c r="O146" s="18"/>
      <c r="P146" s="23">
        <f t="shared" si="8"/>
        <v>0</v>
      </c>
      <c r="Q146" s="90">
        <v>2.17</v>
      </c>
      <c r="R146" s="43">
        <f t="shared" si="9"/>
        <v>0</v>
      </c>
    </row>
    <row r="147" spans="1:18" ht="25.5" x14ac:dyDescent="0.55000000000000004">
      <c r="A147" s="10">
        <v>143</v>
      </c>
      <c r="B147" s="10">
        <v>1115298</v>
      </c>
      <c r="C147" s="19" t="s">
        <v>251</v>
      </c>
      <c r="D147" s="10" t="s">
        <v>566</v>
      </c>
      <c r="E147" s="64">
        <f>+'30'!J147</f>
        <v>0</v>
      </c>
      <c r="F147" s="71"/>
      <c r="G147" s="46">
        <f t="shared" si="23"/>
        <v>0</v>
      </c>
      <c r="H147" s="78">
        <v>0</v>
      </c>
      <c r="I147" s="76">
        <v>0</v>
      </c>
      <c r="J147" s="46">
        <f t="shared" si="24"/>
        <v>0</v>
      </c>
      <c r="K147" s="72"/>
      <c r="L147" s="20">
        <v>10</v>
      </c>
      <c r="M147" s="65">
        <f t="shared" si="7"/>
        <v>0</v>
      </c>
      <c r="N147" s="17" t="s">
        <v>16</v>
      </c>
      <c r="O147" s="18"/>
      <c r="P147" s="23">
        <f t="shared" si="8"/>
        <v>0</v>
      </c>
      <c r="Q147" s="90">
        <v>2.2200000000000002</v>
      </c>
      <c r="R147" s="43">
        <f t="shared" si="9"/>
        <v>0</v>
      </c>
    </row>
    <row r="148" spans="1:18" ht="25.5" x14ac:dyDescent="0.55000000000000004">
      <c r="A148" s="10">
        <v>144</v>
      </c>
      <c r="B148" s="10" t="s">
        <v>1092</v>
      </c>
      <c r="C148" s="19" t="s">
        <v>1093</v>
      </c>
      <c r="D148" s="10" t="s">
        <v>434</v>
      </c>
      <c r="E148" s="64">
        <f>+'30'!J148</f>
        <v>0</v>
      </c>
      <c r="F148" s="71"/>
      <c r="G148" s="46">
        <f t="shared" si="23"/>
        <v>0</v>
      </c>
      <c r="H148" s="78">
        <v>0</v>
      </c>
      <c r="I148" s="76">
        <v>0</v>
      </c>
      <c r="J148" s="46">
        <f t="shared" si="24"/>
        <v>0</v>
      </c>
      <c r="K148" s="72"/>
      <c r="L148" s="20">
        <v>40</v>
      </c>
      <c r="M148" s="65">
        <f t="shared" si="7"/>
        <v>0</v>
      </c>
      <c r="N148" s="17" t="s">
        <v>16</v>
      </c>
      <c r="O148" s="18"/>
      <c r="P148" s="23">
        <f t="shared" si="8"/>
        <v>0</v>
      </c>
      <c r="Q148" s="90"/>
      <c r="R148" s="43">
        <f t="shared" si="9"/>
        <v>0</v>
      </c>
    </row>
    <row r="149" spans="1:18" ht="25.5" x14ac:dyDescent="0.55000000000000004">
      <c r="A149" s="10">
        <v>145</v>
      </c>
      <c r="B149" s="10" t="s">
        <v>999</v>
      </c>
      <c r="C149" s="19" t="s">
        <v>142</v>
      </c>
      <c r="D149" s="10" t="s">
        <v>434</v>
      </c>
      <c r="E149" s="64">
        <f>+'30'!J149</f>
        <v>0</v>
      </c>
      <c r="F149" s="71"/>
      <c r="G149" s="46">
        <f t="shared" si="23"/>
        <v>0</v>
      </c>
      <c r="H149" s="78">
        <v>0</v>
      </c>
      <c r="I149" s="76">
        <v>0</v>
      </c>
      <c r="J149" s="46">
        <f t="shared" si="24"/>
        <v>0</v>
      </c>
      <c r="K149" s="72"/>
      <c r="L149" s="20">
        <v>50</v>
      </c>
      <c r="M149" s="65">
        <f t="shared" si="7"/>
        <v>0</v>
      </c>
      <c r="N149" s="17" t="s">
        <v>16</v>
      </c>
      <c r="O149" s="18"/>
      <c r="P149" s="23">
        <f t="shared" si="8"/>
        <v>0</v>
      </c>
      <c r="Q149" s="90">
        <v>10.48</v>
      </c>
      <c r="R149" s="43">
        <f t="shared" si="9"/>
        <v>0</v>
      </c>
    </row>
    <row r="150" spans="1:18" ht="25.5" x14ac:dyDescent="0.55000000000000004">
      <c r="A150" s="10">
        <v>146</v>
      </c>
      <c r="B150" s="10" t="s">
        <v>1000</v>
      </c>
      <c r="C150" s="19" t="s">
        <v>135</v>
      </c>
      <c r="D150" s="10" t="s">
        <v>434</v>
      </c>
      <c r="E150" s="64">
        <f>+'30'!J150</f>
        <v>0</v>
      </c>
      <c r="F150" s="71"/>
      <c r="G150" s="46">
        <f t="shared" si="23"/>
        <v>0</v>
      </c>
      <c r="H150" s="78">
        <v>0</v>
      </c>
      <c r="I150" s="76">
        <v>0</v>
      </c>
      <c r="J150" s="46">
        <f t="shared" si="24"/>
        <v>0</v>
      </c>
      <c r="K150" s="72"/>
      <c r="L150" s="20">
        <v>55</v>
      </c>
      <c r="M150" s="65">
        <f t="shared" si="7"/>
        <v>0</v>
      </c>
      <c r="N150" s="17" t="s">
        <v>16</v>
      </c>
      <c r="O150" s="18"/>
      <c r="P150" s="23">
        <f t="shared" si="8"/>
        <v>0</v>
      </c>
      <c r="Q150" s="90">
        <v>15.28</v>
      </c>
      <c r="R150" s="43">
        <f t="shared" si="9"/>
        <v>0</v>
      </c>
    </row>
    <row r="151" spans="1:18" ht="25.5" x14ac:dyDescent="0.55000000000000004">
      <c r="A151" s="10">
        <v>147</v>
      </c>
      <c r="B151" s="10" t="s">
        <v>1002</v>
      </c>
      <c r="C151" s="19" t="s">
        <v>144</v>
      </c>
      <c r="D151" s="10" t="s">
        <v>434</v>
      </c>
      <c r="E151" s="64">
        <f>+'30'!J151</f>
        <v>0</v>
      </c>
      <c r="F151" s="71"/>
      <c r="G151" s="46">
        <f t="shared" si="23"/>
        <v>0</v>
      </c>
      <c r="H151" s="78">
        <v>0</v>
      </c>
      <c r="I151" s="76">
        <v>0</v>
      </c>
      <c r="J151" s="46">
        <f t="shared" si="24"/>
        <v>0</v>
      </c>
      <c r="K151" s="72"/>
      <c r="L151" s="20">
        <v>55</v>
      </c>
      <c r="M151" s="65">
        <f t="shared" si="7"/>
        <v>0</v>
      </c>
      <c r="N151" s="17" t="s">
        <v>16</v>
      </c>
      <c r="O151" s="18"/>
      <c r="P151" s="23">
        <f t="shared" si="8"/>
        <v>0</v>
      </c>
      <c r="Q151" s="90">
        <v>15.28</v>
      </c>
      <c r="R151" s="43">
        <f t="shared" si="9"/>
        <v>0</v>
      </c>
    </row>
    <row r="152" spans="1:18" ht="25.5" x14ac:dyDescent="0.55000000000000004">
      <c r="A152" s="10">
        <v>148</v>
      </c>
      <c r="B152" s="10" t="s">
        <v>1001</v>
      </c>
      <c r="C152" s="19" t="s">
        <v>143</v>
      </c>
      <c r="D152" s="10" t="s">
        <v>434</v>
      </c>
      <c r="E152" s="64">
        <f>+'30'!J152</f>
        <v>0</v>
      </c>
      <c r="F152" s="71"/>
      <c r="G152" s="46">
        <f t="shared" si="23"/>
        <v>0</v>
      </c>
      <c r="H152" s="78">
        <v>0</v>
      </c>
      <c r="I152" s="76">
        <v>0</v>
      </c>
      <c r="J152" s="46">
        <f t="shared" si="24"/>
        <v>0</v>
      </c>
      <c r="K152" s="72"/>
      <c r="L152" s="20">
        <v>55</v>
      </c>
      <c r="M152" s="65">
        <f t="shared" si="7"/>
        <v>0</v>
      </c>
      <c r="N152" s="17" t="s">
        <v>16</v>
      </c>
      <c r="O152" s="18"/>
      <c r="P152" s="23">
        <f t="shared" si="8"/>
        <v>0</v>
      </c>
      <c r="Q152" s="90">
        <v>10.55</v>
      </c>
      <c r="R152" s="43">
        <f t="shared" si="9"/>
        <v>0</v>
      </c>
    </row>
    <row r="153" spans="1:18" ht="25.5" x14ac:dyDescent="0.55000000000000004">
      <c r="A153" s="10">
        <v>149</v>
      </c>
      <c r="B153" s="10" t="s">
        <v>981</v>
      </c>
      <c r="C153" s="19" t="s">
        <v>394</v>
      </c>
      <c r="D153" s="10" t="s">
        <v>434</v>
      </c>
      <c r="E153" s="64">
        <f>+'30'!J153</f>
        <v>9</v>
      </c>
      <c r="F153" s="71"/>
      <c r="G153" s="46">
        <f t="shared" si="23"/>
        <v>9</v>
      </c>
      <c r="H153" s="78">
        <v>0</v>
      </c>
      <c r="I153" s="76">
        <v>0</v>
      </c>
      <c r="J153" s="46">
        <f t="shared" si="24"/>
        <v>9</v>
      </c>
      <c r="K153" s="72"/>
      <c r="L153" s="20">
        <v>30</v>
      </c>
      <c r="M153" s="65">
        <f t="shared" si="7"/>
        <v>0</v>
      </c>
      <c r="N153" s="17" t="s">
        <v>16</v>
      </c>
      <c r="O153" s="18"/>
      <c r="P153" s="23">
        <f t="shared" si="8"/>
        <v>0</v>
      </c>
      <c r="Q153" s="90">
        <v>18.5</v>
      </c>
      <c r="R153" s="43">
        <f t="shared" si="9"/>
        <v>0</v>
      </c>
    </row>
    <row r="154" spans="1:18" ht="25.5" x14ac:dyDescent="0.55000000000000004">
      <c r="A154" s="10">
        <v>150</v>
      </c>
      <c r="B154" s="10" t="s">
        <v>1338</v>
      </c>
      <c r="C154" s="19" t="s">
        <v>396</v>
      </c>
      <c r="D154" s="10" t="s">
        <v>434</v>
      </c>
      <c r="E154" s="64">
        <f>+'30'!J154</f>
        <v>0</v>
      </c>
      <c r="F154" s="71"/>
      <c r="G154" s="46">
        <f t="shared" si="23"/>
        <v>0</v>
      </c>
      <c r="H154" s="78">
        <v>0</v>
      </c>
      <c r="I154" s="76">
        <v>0</v>
      </c>
      <c r="J154" s="46">
        <f t="shared" si="24"/>
        <v>0</v>
      </c>
      <c r="K154" s="72"/>
      <c r="L154" s="20">
        <v>25</v>
      </c>
      <c r="M154" s="65">
        <f>+L154*K154</f>
        <v>0</v>
      </c>
      <c r="N154" s="17" t="s">
        <v>16</v>
      </c>
      <c r="O154" s="18"/>
      <c r="P154" s="23">
        <f>SUM(M154-O154)</f>
        <v>0</v>
      </c>
      <c r="Q154" s="90">
        <v>16.16</v>
      </c>
      <c r="R154" s="43">
        <f>+K154*Q154</f>
        <v>0</v>
      </c>
    </row>
    <row r="155" spans="1:18" ht="25.5" x14ac:dyDescent="0.55000000000000004">
      <c r="A155" s="10">
        <v>151</v>
      </c>
      <c r="B155" s="10" t="s">
        <v>1337</v>
      </c>
      <c r="C155" s="19" t="s">
        <v>395</v>
      </c>
      <c r="D155" s="10" t="s">
        <v>434</v>
      </c>
      <c r="E155" s="64">
        <f>+'30'!J155</f>
        <v>0</v>
      </c>
      <c r="F155" s="71"/>
      <c r="G155" s="46">
        <f t="shared" si="23"/>
        <v>0</v>
      </c>
      <c r="H155" s="78">
        <v>0</v>
      </c>
      <c r="I155" s="76">
        <v>0</v>
      </c>
      <c r="J155" s="46">
        <f t="shared" si="24"/>
        <v>0</v>
      </c>
      <c r="K155" s="72"/>
      <c r="L155" s="20">
        <v>25</v>
      </c>
      <c r="M155" s="65">
        <f t="shared" si="7"/>
        <v>0</v>
      </c>
      <c r="N155" s="17" t="s">
        <v>16</v>
      </c>
      <c r="O155" s="18"/>
      <c r="P155" s="23">
        <f t="shared" si="8"/>
        <v>0</v>
      </c>
      <c r="Q155" s="90">
        <v>18.63</v>
      </c>
      <c r="R155" s="43">
        <f t="shared" si="9"/>
        <v>0</v>
      </c>
    </row>
    <row r="156" spans="1:18" ht="25.5" x14ac:dyDescent="0.55000000000000004">
      <c r="A156" s="10">
        <v>152</v>
      </c>
      <c r="B156" s="10" t="s">
        <v>945</v>
      </c>
      <c r="C156" s="19" t="s">
        <v>252</v>
      </c>
      <c r="D156" s="10" t="s">
        <v>434</v>
      </c>
      <c r="E156" s="64">
        <f>+'30'!J156</f>
        <v>0</v>
      </c>
      <c r="F156" s="71"/>
      <c r="G156" s="46">
        <f t="shared" si="23"/>
        <v>0</v>
      </c>
      <c r="H156" s="78">
        <v>0</v>
      </c>
      <c r="I156" s="76">
        <v>0</v>
      </c>
      <c r="J156" s="46">
        <f t="shared" si="24"/>
        <v>0</v>
      </c>
      <c r="K156" s="72"/>
      <c r="L156" s="20">
        <v>55</v>
      </c>
      <c r="M156" s="65">
        <f t="shared" si="7"/>
        <v>0</v>
      </c>
      <c r="N156" s="17" t="s">
        <v>16</v>
      </c>
      <c r="O156" s="18"/>
      <c r="P156" s="23">
        <f t="shared" si="8"/>
        <v>0</v>
      </c>
      <c r="Q156" s="90">
        <v>11.39</v>
      </c>
      <c r="R156" s="43">
        <f t="shared" si="9"/>
        <v>0</v>
      </c>
    </row>
    <row r="157" spans="1:18" ht="25.5" x14ac:dyDescent="0.55000000000000004">
      <c r="A157" s="10">
        <v>153</v>
      </c>
      <c r="B157" s="10" t="s">
        <v>1014</v>
      </c>
      <c r="C157" s="19" t="s">
        <v>397</v>
      </c>
      <c r="D157" s="10" t="s">
        <v>618</v>
      </c>
      <c r="E157" s="64">
        <f>+'30'!J157</f>
        <v>0</v>
      </c>
      <c r="F157" s="71"/>
      <c r="G157" s="46">
        <f t="shared" si="23"/>
        <v>0</v>
      </c>
      <c r="H157" s="78">
        <v>0</v>
      </c>
      <c r="I157" s="76">
        <v>0</v>
      </c>
      <c r="J157" s="46">
        <f t="shared" si="24"/>
        <v>0</v>
      </c>
      <c r="K157" s="72"/>
      <c r="L157" s="20">
        <v>50</v>
      </c>
      <c r="M157" s="65">
        <f t="shared" si="7"/>
        <v>0</v>
      </c>
      <c r="N157" s="17" t="s">
        <v>16</v>
      </c>
      <c r="O157" s="18"/>
      <c r="P157" s="23">
        <f t="shared" si="8"/>
        <v>0</v>
      </c>
      <c r="Q157" s="90">
        <v>15.6</v>
      </c>
      <c r="R157" s="43">
        <f t="shared" si="9"/>
        <v>0</v>
      </c>
    </row>
    <row r="158" spans="1:18" ht="25.5" x14ac:dyDescent="0.55000000000000004">
      <c r="A158" s="10">
        <v>154</v>
      </c>
      <c r="B158" s="10" t="s">
        <v>617</v>
      </c>
      <c r="C158" s="19" t="s">
        <v>282</v>
      </c>
      <c r="D158" s="10" t="s">
        <v>618</v>
      </c>
      <c r="E158" s="64">
        <f>+'30'!J158</f>
        <v>0</v>
      </c>
      <c r="F158" s="71"/>
      <c r="G158" s="46">
        <f t="shared" si="23"/>
        <v>0</v>
      </c>
      <c r="H158" s="78">
        <v>0</v>
      </c>
      <c r="I158" s="76">
        <v>0</v>
      </c>
      <c r="J158" s="46">
        <f t="shared" si="24"/>
        <v>0</v>
      </c>
      <c r="K158" s="72"/>
      <c r="L158" s="20">
        <v>65</v>
      </c>
      <c r="M158" s="65">
        <f t="shared" si="7"/>
        <v>0</v>
      </c>
      <c r="N158" s="17" t="s">
        <v>16</v>
      </c>
      <c r="O158" s="18"/>
      <c r="P158" s="23">
        <f t="shared" si="8"/>
        <v>0</v>
      </c>
      <c r="Q158" s="90">
        <v>23.53</v>
      </c>
      <c r="R158" s="43">
        <f t="shared" si="9"/>
        <v>0</v>
      </c>
    </row>
    <row r="159" spans="1:18" ht="25.5" x14ac:dyDescent="0.55000000000000004">
      <c r="A159" s="10">
        <v>155</v>
      </c>
      <c r="B159" s="10" t="s">
        <v>624</v>
      </c>
      <c r="C159" s="19" t="s">
        <v>398</v>
      </c>
      <c r="D159" s="10" t="s">
        <v>434</v>
      </c>
      <c r="E159" s="64">
        <f>+'30'!J159</f>
        <v>0</v>
      </c>
      <c r="F159" s="71"/>
      <c r="G159" s="46">
        <f t="shared" si="23"/>
        <v>0</v>
      </c>
      <c r="H159" s="78">
        <v>0</v>
      </c>
      <c r="I159" s="76">
        <v>0</v>
      </c>
      <c r="J159" s="46">
        <f t="shared" si="24"/>
        <v>0</v>
      </c>
      <c r="K159" s="72"/>
      <c r="L159" s="20">
        <v>50</v>
      </c>
      <c r="M159" s="65">
        <f t="shared" si="7"/>
        <v>0</v>
      </c>
      <c r="N159" s="17" t="s">
        <v>16</v>
      </c>
      <c r="O159" s="18"/>
      <c r="P159" s="23">
        <f t="shared" si="8"/>
        <v>0</v>
      </c>
      <c r="Q159" s="90"/>
      <c r="R159" s="43">
        <f t="shared" si="9"/>
        <v>0</v>
      </c>
    </row>
    <row r="160" spans="1:18" ht="25.5" x14ac:dyDescent="0.55000000000000004">
      <c r="A160" s="10">
        <v>156</v>
      </c>
      <c r="B160" s="10" t="s">
        <v>622</v>
      </c>
      <c r="C160" s="19" t="s">
        <v>399</v>
      </c>
      <c r="D160" s="10" t="s">
        <v>434</v>
      </c>
      <c r="E160" s="64">
        <f>+'30'!J160</f>
        <v>0</v>
      </c>
      <c r="F160" s="71"/>
      <c r="G160" s="46">
        <f t="shared" si="23"/>
        <v>0</v>
      </c>
      <c r="H160" s="78">
        <v>0</v>
      </c>
      <c r="I160" s="76">
        <v>0</v>
      </c>
      <c r="J160" s="46">
        <f t="shared" si="24"/>
        <v>0</v>
      </c>
      <c r="K160" s="72"/>
      <c r="L160" s="20">
        <v>50</v>
      </c>
      <c r="M160" s="65">
        <f t="shared" si="7"/>
        <v>0</v>
      </c>
      <c r="N160" s="17" t="s">
        <v>16</v>
      </c>
      <c r="O160" s="18"/>
      <c r="P160" s="23">
        <f t="shared" si="8"/>
        <v>0</v>
      </c>
      <c r="Q160" s="90"/>
      <c r="R160" s="43">
        <f t="shared" si="9"/>
        <v>0</v>
      </c>
    </row>
    <row r="161" spans="1:18" ht="25.5" x14ac:dyDescent="0.55000000000000004">
      <c r="A161" s="10">
        <v>157</v>
      </c>
      <c r="B161" s="10" t="s">
        <v>623</v>
      </c>
      <c r="C161" s="19" t="s">
        <v>401</v>
      </c>
      <c r="D161" s="10" t="s">
        <v>434</v>
      </c>
      <c r="E161" s="64">
        <f>+'30'!J161</f>
        <v>0</v>
      </c>
      <c r="F161" s="71"/>
      <c r="G161" s="46">
        <f t="shared" si="23"/>
        <v>0</v>
      </c>
      <c r="H161" s="78">
        <v>0</v>
      </c>
      <c r="I161" s="76">
        <v>0</v>
      </c>
      <c r="J161" s="46">
        <f t="shared" si="24"/>
        <v>0</v>
      </c>
      <c r="K161" s="72"/>
      <c r="L161" s="20">
        <v>60</v>
      </c>
      <c r="M161" s="65">
        <f t="shared" si="7"/>
        <v>0</v>
      </c>
      <c r="N161" s="17" t="s">
        <v>16</v>
      </c>
      <c r="O161" s="18"/>
      <c r="P161" s="23">
        <f t="shared" si="8"/>
        <v>0</v>
      </c>
      <c r="Q161" s="90"/>
      <c r="R161" s="43">
        <f t="shared" si="9"/>
        <v>0</v>
      </c>
    </row>
    <row r="162" spans="1:18" ht="25.5" x14ac:dyDescent="0.55000000000000004">
      <c r="A162" s="10">
        <v>158</v>
      </c>
      <c r="B162" s="10" t="s">
        <v>621</v>
      </c>
      <c r="C162" s="19" t="s">
        <v>400</v>
      </c>
      <c r="D162" s="10" t="s">
        <v>434</v>
      </c>
      <c r="E162" s="64">
        <f>+'30'!J162</f>
        <v>0</v>
      </c>
      <c r="F162" s="71"/>
      <c r="G162" s="46">
        <f t="shared" ref="G162:G230" si="30">E162+F162</f>
        <v>0</v>
      </c>
      <c r="H162" s="78">
        <v>0</v>
      </c>
      <c r="I162" s="76">
        <v>0</v>
      </c>
      <c r="J162" s="46">
        <f t="shared" ref="J162:J230" si="31">+G162-H162-K162-I162</f>
        <v>0</v>
      </c>
      <c r="K162" s="72"/>
      <c r="L162" s="20">
        <v>60</v>
      </c>
      <c r="M162" s="65">
        <f t="shared" si="7"/>
        <v>0</v>
      </c>
      <c r="N162" s="17" t="s">
        <v>16</v>
      </c>
      <c r="O162" s="18"/>
      <c r="P162" s="23">
        <f t="shared" si="8"/>
        <v>0</v>
      </c>
      <c r="Q162" s="90"/>
      <c r="R162" s="43">
        <f t="shared" si="9"/>
        <v>0</v>
      </c>
    </row>
    <row r="163" spans="1:18" ht="25.5" x14ac:dyDescent="0.55000000000000004">
      <c r="A163" s="10">
        <v>159</v>
      </c>
      <c r="B163" s="10" t="s">
        <v>918</v>
      </c>
      <c r="C163" s="19" t="s">
        <v>316</v>
      </c>
      <c r="D163" s="10" t="s">
        <v>434</v>
      </c>
      <c r="E163" s="64">
        <f>+'30'!J163</f>
        <v>0</v>
      </c>
      <c r="F163" s="71"/>
      <c r="G163" s="46">
        <f t="shared" si="30"/>
        <v>0</v>
      </c>
      <c r="H163" s="78">
        <v>0</v>
      </c>
      <c r="I163" s="76">
        <v>0</v>
      </c>
      <c r="J163" s="46">
        <f t="shared" si="31"/>
        <v>0</v>
      </c>
      <c r="K163" s="72"/>
      <c r="L163" s="20">
        <v>25</v>
      </c>
      <c r="M163" s="65">
        <f t="shared" si="7"/>
        <v>0</v>
      </c>
      <c r="N163" s="17" t="s">
        <v>16</v>
      </c>
      <c r="O163" s="18"/>
      <c r="P163" s="23">
        <f t="shared" si="8"/>
        <v>0</v>
      </c>
      <c r="Q163" s="90"/>
      <c r="R163" s="43">
        <f t="shared" si="9"/>
        <v>0</v>
      </c>
    </row>
    <row r="164" spans="1:18" ht="25.5" x14ac:dyDescent="0.55000000000000004">
      <c r="A164" s="10">
        <v>160</v>
      </c>
      <c r="B164" s="10" t="s">
        <v>1004</v>
      </c>
      <c r="C164" s="19" t="s">
        <v>317</v>
      </c>
      <c r="D164" s="10" t="s">
        <v>566</v>
      </c>
      <c r="E164" s="64">
        <f>+'30'!J164</f>
        <v>0</v>
      </c>
      <c r="F164" s="71"/>
      <c r="G164" s="46">
        <f t="shared" si="30"/>
        <v>0</v>
      </c>
      <c r="H164" s="78">
        <v>0</v>
      </c>
      <c r="I164" s="76">
        <v>0</v>
      </c>
      <c r="J164" s="46">
        <f t="shared" si="31"/>
        <v>0</v>
      </c>
      <c r="K164" s="72"/>
      <c r="L164" s="20">
        <v>45</v>
      </c>
      <c r="M164" s="65">
        <f t="shared" si="7"/>
        <v>0</v>
      </c>
      <c r="N164" s="17" t="s">
        <v>16</v>
      </c>
      <c r="O164" s="18"/>
      <c r="P164" s="23">
        <f t="shared" si="8"/>
        <v>0</v>
      </c>
      <c r="Q164" s="90">
        <v>12.95</v>
      </c>
      <c r="R164" s="43">
        <f t="shared" si="9"/>
        <v>0</v>
      </c>
    </row>
    <row r="165" spans="1:18" ht="25.5" x14ac:dyDescent="0.55000000000000004">
      <c r="A165" s="10">
        <v>161</v>
      </c>
      <c r="B165" s="10" t="s">
        <v>1007</v>
      </c>
      <c r="C165" s="19" t="s">
        <v>318</v>
      </c>
      <c r="D165" s="10" t="s">
        <v>566</v>
      </c>
      <c r="E165" s="64">
        <f>+'30'!J165</f>
        <v>0</v>
      </c>
      <c r="F165" s="71"/>
      <c r="G165" s="46">
        <f t="shared" si="30"/>
        <v>0</v>
      </c>
      <c r="H165" s="78">
        <v>0</v>
      </c>
      <c r="I165" s="76">
        <v>0</v>
      </c>
      <c r="J165" s="46">
        <f t="shared" si="31"/>
        <v>0</v>
      </c>
      <c r="K165" s="72"/>
      <c r="L165" s="20">
        <v>45</v>
      </c>
      <c r="M165" s="65">
        <f t="shared" si="7"/>
        <v>0</v>
      </c>
      <c r="N165" s="17" t="s">
        <v>16</v>
      </c>
      <c r="O165" s="18"/>
      <c r="P165" s="23">
        <f t="shared" si="8"/>
        <v>0</v>
      </c>
      <c r="Q165" s="90">
        <v>10.61</v>
      </c>
      <c r="R165" s="43">
        <f t="shared" si="9"/>
        <v>0</v>
      </c>
    </row>
    <row r="166" spans="1:18" ht="25.5" x14ac:dyDescent="0.55000000000000004">
      <c r="A166" s="10">
        <v>162</v>
      </c>
      <c r="B166" s="10" t="s">
        <v>1005</v>
      </c>
      <c r="C166" s="19" t="s">
        <v>150</v>
      </c>
      <c r="D166" s="10" t="s">
        <v>566</v>
      </c>
      <c r="E166" s="64">
        <f>+'30'!J166</f>
        <v>17</v>
      </c>
      <c r="F166" s="71"/>
      <c r="G166" s="46">
        <f t="shared" si="30"/>
        <v>17</v>
      </c>
      <c r="H166" s="78">
        <v>0</v>
      </c>
      <c r="I166" s="76">
        <v>0</v>
      </c>
      <c r="J166" s="46">
        <f t="shared" si="31"/>
        <v>17</v>
      </c>
      <c r="K166" s="72"/>
      <c r="L166" s="20">
        <v>45</v>
      </c>
      <c r="M166" s="65">
        <f t="shared" si="7"/>
        <v>0</v>
      </c>
      <c r="N166" s="17" t="s">
        <v>16</v>
      </c>
      <c r="O166" s="18"/>
      <c r="P166" s="23">
        <f t="shared" si="8"/>
        <v>0</v>
      </c>
      <c r="Q166" s="90">
        <v>11.97</v>
      </c>
      <c r="R166" s="43">
        <f t="shared" si="9"/>
        <v>0</v>
      </c>
    </row>
    <row r="167" spans="1:18" ht="25.5" x14ac:dyDescent="0.55000000000000004">
      <c r="A167" s="10">
        <v>163</v>
      </c>
      <c r="B167" s="10" t="s">
        <v>1006</v>
      </c>
      <c r="C167" s="19" t="s">
        <v>152</v>
      </c>
      <c r="D167" s="10" t="s">
        <v>434</v>
      </c>
      <c r="E167" s="64">
        <f>+'30'!J167</f>
        <v>8</v>
      </c>
      <c r="F167" s="71"/>
      <c r="G167" s="46">
        <f t="shared" si="30"/>
        <v>8</v>
      </c>
      <c r="H167" s="78">
        <v>0</v>
      </c>
      <c r="I167" s="76">
        <v>0</v>
      </c>
      <c r="J167" s="46">
        <f t="shared" si="31"/>
        <v>8</v>
      </c>
      <c r="K167" s="72"/>
      <c r="L167" s="20">
        <v>45</v>
      </c>
      <c r="M167" s="65">
        <f>+L167*K167</f>
        <v>0</v>
      </c>
      <c r="N167" s="17" t="s">
        <v>16</v>
      </c>
      <c r="O167" s="18"/>
      <c r="P167" s="23">
        <f>SUM(M167-O167)</f>
        <v>0</v>
      </c>
      <c r="Q167" s="90">
        <v>12.21</v>
      </c>
      <c r="R167" s="43">
        <f>+K167*Q167</f>
        <v>0</v>
      </c>
    </row>
    <row r="168" spans="1:18" ht="25.5" x14ac:dyDescent="0.55000000000000004">
      <c r="A168" s="10">
        <v>164</v>
      </c>
      <c r="B168" s="10" t="s">
        <v>1069</v>
      </c>
      <c r="C168" s="19" t="s">
        <v>151</v>
      </c>
      <c r="D168" s="10" t="s">
        <v>566</v>
      </c>
      <c r="E168" s="64">
        <f>+'30'!J168</f>
        <v>0</v>
      </c>
      <c r="F168" s="71"/>
      <c r="G168" s="46">
        <f t="shared" si="30"/>
        <v>0</v>
      </c>
      <c r="H168" s="78">
        <v>0</v>
      </c>
      <c r="I168" s="76">
        <v>0</v>
      </c>
      <c r="J168" s="46">
        <f t="shared" si="31"/>
        <v>0</v>
      </c>
      <c r="K168" s="72"/>
      <c r="L168" s="20">
        <v>45</v>
      </c>
      <c r="M168" s="65">
        <f>+L168*K168</f>
        <v>0</v>
      </c>
      <c r="N168" s="17" t="s">
        <v>16</v>
      </c>
      <c r="O168" s="18"/>
      <c r="P168" s="23">
        <f>SUM(M168-O168)</f>
        <v>0</v>
      </c>
      <c r="Q168" s="90">
        <v>14.27</v>
      </c>
      <c r="R168" s="43">
        <f>+K168*Q168</f>
        <v>0</v>
      </c>
    </row>
    <row r="169" spans="1:18" ht="25.5" x14ac:dyDescent="0.55000000000000004">
      <c r="A169" s="10">
        <v>165</v>
      </c>
      <c r="B169" s="119" t="s">
        <v>1067</v>
      </c>
      <c r="C169" s="19" t="s">
        <v>1068</v>
      </c>
      <c r="D169" s="10" t="s">
        <v>566</v>
      </c>
      <c r="E169" s="64">
        <f>+'30'!J169</f>
        <v>31</v>
      </c>
      <c r="F169" s="71"/>
      <c r="G169" s="46">
        <f t="shared" si="30"/>
        <v>31</v>
      </c>
      <c r="H169" s="78">
        <v>0</v>
      </c>
      <c r="I169" s="76">
        <v>0</v>
      </c>
      <c r="J169" s="46">
        <f t="shared" si="31"/>
        <v>31</v>
      </c>
      <c r="K169" s="72"/>
      <c r="L169" s="20">
        <v>45</v>
      </c>
      <c r="M169" s="65">
        <f t="shared" si="7"/>
        <v>0</v>
      </c>
      <c r="N169" s="17" t="s">
        <v>16</v>
      </c>
      <c r="O169" s="18"/>
      <c r="P169" s="23">
        <f t="shared" si="8"/>
        <v>0</v>
      </c>
      <c r="Q169" s="90">
        <v>14.95</v>
      </c>
      <c r="R169" s="43">
        <f t="shared" si="9"/>
        <v>0</v>
      </c>
    </row>
    <row r="170" spans="1:18" ht="25.5" x14ac:dyDescent="0.55000000000000004">
      <c r="A170" s="10">
        <v>166</v>
      </c>
      <c r="B170" s="10" t="s">
        <v>643</v>
      </c>
      <c r="C170" s="19" t="s">
        <v>402</v>
      </c>
      <c r="D170" s="10" t="s">
        <v>434</v>
      </c>
      <c r="E170" s="64">
        <f>+'30'!J170</f>
        <v>0</v>
      </c>
      <c r="F170" s="71"/>
      <c r="G170" s="46">
        <f t="shared" si="30"/>
        <v>0</v>
      </c>
      <c r="H170" s="78">
        <v>0</v>
      </c>
      <c r="I170" s="76">
        <v>0</v>
      </c>
      <c r="J170" s="46">
        <f t="shared" si="31"/>
        <v>0</v>
      </c>
      <c r="K170" s="72"/>
      <c r="L170" s="22">
        <v>35</v>
      </c>
      <c r="M170" s="65">
        <f t="shared" si="7"/>
        <v>0</v>
      </c>
      <c r="N170" s="17" t="s">
        <v>16</v>
      </c>
      <c r="O170" s="18"/>
      <c r="P170" s="23">
        <f t="shared" si="8"/>
        <v>0</v>
      </c>
      <c r="Q170" s="90">
        <v>17.36</v>
      </c>
      <c r="R170" s="43">
        <f t="shared" si="9"/>
        <v>0</v>
      </c>
    </row>
    <row r="171" spans="1:18" ht="25.5" x14ac:dyDescent="0.55000000000000004">
      <c r="A171" s="10">
        <v>167</v>
      </c>
      <c r="B171" s="10" t="s">
        <v>858</v>
      </c>
      <c r="C171" s="19" t="s">
        <v>403</v>
      </c>
      <c r="D171" s="10" t="s">
        <v>434</v>
      </c>
      <c r="E171" s="64">
        <f>+'30'!J171</f>
        <v>5</v>
      </c>
      <c r="F171" s="71"/>
      <c r="G171" s="46">
        <f t="shared" si="30"/>
        <v>5</v>
      </c>
      <c r="H171" s="78">
        <v>0</v>
      </c>
      <c r="I171" s="76">
        <v>0</v>
      </c>
      <c r="J171" s="46">
        <f t="shared" si="31"/>
        <v>5</v>
      </c>
      <c r="K171" s="72"/>
      <c r="L171" s="22">
        <v>25</v>
      </c>
      <c r="M171" s="65">
        <f t="shared" si="7"/>
        <v>0</v>
      </c>
      <c r="N171" s="17" t="s">
        <v>16</v>
      </c>
      <c r="O171" s="18"/>
      <c r="P171" s="23">
        <f t="shared" si="8"/>
        <v>0</v>
      </c>
      <c r="Q171" s="90"/>
      <c r="R171" s="43">
        <f t="shared" si="9"/>
        <v>0</v>
      </c>
    </row>
    <row r="172" spans="1:18" ht="25.5" x14ac:dyDescent="0.55000000000000004">
      <c r="A172" s="10">
        <v>168</v>
      </c>
      <c r="B172" s="10" t="s">
        <v>1205</v>
      </c>
      <c r="C172" s="19" t="s">
        <v>118</v>
      </c>
      <c r="D172" s="10" t="s">
        <v>618</v>
      </c>
      <c r="E172" s="64">
        <f>+'30'!J172</f>
        <v>0</v>
      </c>
      <c r="F172" s="71"/>
      <c r="G172" s="46">
        <f t="shared" si="30"/>
        <v>0</v>
      </c>
      <c r="H172" s="78">
        <v>0</v>
      </c>
      <c r="I172" s="76">
        <v>0</v>
      </c>
      <c r="J172" s="46">
        <f t="shared" si="31"/>
        <v>0</v>
      </c>
      <c r="K172" s="72"/>
      <c r="L172" s="20">
        <v>100</v>
      </c>
      <c r="M172" s="65">
        <f t="shared" si="7"/>
        <v>0</v>
      </c>
      <c r="N172" s="17" t="s">
        <v>16</v>
      </c>
      <c r="O172" s="18"/>
      <c r="P172" s="23">
        <f t="shared" si="8"/>
        <v>0</v>
      </c>
      <c r="Q172" s="90"/>
      <c r="R172" s="43">
        <f t="shared" si="9"/>
        <v>0</v>
      </c>
    </row>
    <row r="173" spans="1:18" ht="24" customHeight="1" x14ac:dyDescent="0.55000000000000004">
      <c r="A173" s="10">
        <v>169</v>
      </c>
      <c r="B173" s="119" t="s">
        <v>1426</v>
      </c>
      <c r="C173" s="19" t="s">
        <v>1423</v>
      </c>
      <c r="D173" s="10" t="s">
        <v>566</v>
      </c>
      <c r="E173" s="64">
        <f>+'30'!J173</f>
        <v>2</v>
      </c>
      <c r="F173" s="71"/>
      <c r="G173" s="46">
        <f>E173+F173</f>
        <v>2</v>
      </c>
      <c r="H173" s="78">
        <v>0</v>
      </c>
      <c r="I173" s="76">
        <v>0</v>
      </c>
      <c r="J173" s="46">
        <f>+G173-H173-K173-I173</f>
        <v>2</v>
      </c>
      <c r="K173" s="72"/>
      <c r="L173" s="20">
        <v>35</v>
      </c>
      <c r="M173" s="65">
        <f>+L173*K173</f>
        <v>0</v>
      </c>
      <c r="N173" s="17" t="s">
        <v>16</v>
      </c>
      <c r="O173" s="18"/>
      <c r="P173" s="23">
        <f>SUM(M173-O173)</f>
        <v>0</v>
      </c>
      <c r="Q173" s="90"/>
      <c r="R173" s="43">
        <f>+K173*Q173</f>
        <v>0</v>
      </c>
    </row>
    <row r="174" spans="1:18" ht="25.5" x14ac:dyDescent="0.55000000000000004">
      <c r="A174" s="10">
        <v>170</v>
      </c>
      <c r="B174" s="10" t="s">
        <v>978</v>
      </c>
      <c r="C174" s="19" t="s">
        <v>1401</v>
      </c>
      <c r="D174" s="10" t="s">
        <v>566</v>
      </c>
      <c r="E174" s="64">
        <f>+'30'!J174</f>
        <v>0</v>
      </c>
      <c r="F174" s="71"/>
      <c r="G174" s="46">
        <f t="shared" ref="G174" si="32">E174+F174</f>
        <v>0</v>
      </c>
      <c r="H174" s="78">
        <v>0</v>
      </c>
      <c r="I174" s="76">
        <v>0</v>
      </c>
      <c r="J174" s="46">
        <f t="shared" ref="J174" si="33">+G174-H174-K174-I174</f>
        <v>0</v>
      </c>
      <c r="K174" s="72"/>
      <c r="L174" s="15">
        <v>65</v>
      </c>
      <c r="M174" s="65">
        <f>+L174*K174</f>
        <v>0</v>
      </c>
      <c r="N174" s="17" t="s">
        <v>16</v>
      </c>
      <c r="O174" s="18"/>
      <c r="P174" s="23">
        <f>SUM(M174-O174)</f>
        <v>0</v>
      </c>
      <c r="Q174" s="90">
        <v>29.96</v>
      </c>
      <c r="R174" s="43">
        <f>+K174*Q174</f>
        <v>0</v>
      </c>
    </row>
    <row r="175" spans="1:18" ht="25.5" x14ac:dyDescent="0.55000000000000004">
      <c r="A175" s="10">
        <v>171</v>
      </c>
      <c r="B175" s="10" t="s">
        <v>978</v>
      </c>
      <c r="C175" s="19" t="s">
        <v>349</v>
      </c>
      <c r="D175" s="10" t="s">
        <v>434</v>
      </c>
      <c r="E175" s="64">
        <f>+'30'!J175</f>
        <v>15</v>
      </c>
      <c r="F175" s="71"/>
      <c r="G175" s="46">
        <f t="shared" si="30"/>
        <v>15</v>
      </c>
      <c r="H175" s="78">
        <v>0</v>
      </c>
      <c r="I175" s="76">
        <v>0</v>
      </c>
      <c r="J175" s="46">
        <f t="shared" si="31"/>
        <v>13</v>
      </c>
      <c r="K175" s="72">
        <v>2</v>
      </c>
      <c r="L175" s="15">
        <v>50</v>
      </c>
      <c r="M175" s="65">
        <f>+L175*K175</f>
        <v>100</v>
      </c>
      <c r="N175" s="17" t="s">
        <v>16</v>
      </c>
      <c r="O175" s="18"/>
      <c r="P175" s="104">
        <f>SUM(M175-O175)</f>
        <v>100</v>
      </c>
      <c r="Q175" s="90">
        <v>29.96</v>
      </c>
      <c r="R175" s="43">
        <f>+K175*Q175</f>
        <v>59.92</v>
      </c>
    </row>
    <row r="176" spans="1:18" ht="25.5" x14ac:dyDescent="0.55000000000000004">
      <c r="A176" s="10">
        <v>172</v>
      </c>
      <c r="B176" s="119" t="s">
        <v>1425</v>
      </c>
      <c r="C176" s="19" t="s">
        <v>1424</v>
      </c>
      <c r="D176" s="10" t="s">
        <v>434</v>
      </c>
      <c r="E176" s="64">
        <f>+'30'!J176</f>
        <v>0</v>
      </c>
      <c r="F176" s="71"/>
      <c r="G176" s="46">
        <f t="shared" si="30"/>
        <v>0</v>
      </c>
      <c r="H176" s="78">
        <v>0</v>
      </c>
      <c r="I176" s="76">
        <v>0</v>
      </c>
      <c r="J176" s="46">
        <f t="shared" si="31"/>
        <v>0</v>
      </c>
      <c r="K176" s="72"/>
      <c r="L176" s="20">
        <v>35</v>
      </c>
      <c r="M176" s="65">
        <f>+L176*K176</f>
        <v>0</v>
      </c>
      <c r="N176" s="17" t="s">
        <v>16</v>
      </c>
      <c r="O176" s="18"/>
      <c r="P176" s="23">
        <f>SUM(M176-O176)</f>
        <v>0</v>
      </c>
      <c r="Q176" s="121"/>
      <c r="R176" s="43">
        <f>+K176*Q176</f>
        <v>0</v>
      </c>
    </row>
    <row r="177" spans="1:18" ht="24" customHeight="1" x14ac:dyDescent="0.55000000000000004">
      <c r="A177" s="10">
        <v>173</v>
      </c>
      <c r="B177" s="10" t="s">
        <v>1302</v>
      </c>
      <c r="C177" s="19" t="s">
        <v>404</v>
      </c>
      <c r="D177" s="10" t="s">
        <v>587</v>
      </c>
      <c r="E177" s="64">
        <f>+'30'!J177</f>
        <v>0</v>
      </c>
      <c r="F177" s="71"/>
      <c r="G177" s="46">
        <f t="shared" si="30"/>
        <v>0</v>
      </c>
      <c r="H177" s="78">
        <v>0</v>
      </c>
      <c r="I177" s="76">
        <v>0</v>
      </c>
      <c r="J177" s="46">
        <f t="shared" si="31"/>
        <v>0</v>
      </c>
      <c r="K177" s="72"/>
      <c r="L177" s="20">
        <v>55</v>
      </c>
      <c r="M177" s="65">
        <f t="shared" ref="M177:M258" si="34">+L177*K177</f>
        <v>0</v>
      </c>
      <c r="N177" s="17" t="s">
        <v>16</v>
      </c>
      <c r="O177" s="18"/>
      <c r="P177" s="23">
        <f t="shared" ref="P177:P258" si="35">SUM(M177-O177)</f>
        <v>0</v>
      </c>
      <c r="Q177" s="90"/>
      <c r="R177" s="43">
        <f t="shared" ref="R177:R258" si="36">+K177*Q177</f>
        <v>0</v>
      </c>
    </row>
    <row r="178" spans="1:18" ht="24" customHeight="1" x14ac:dyDescent="0.55000000000000004">
      <c r="A178" s="10">
        <v>174</v>
      </c>
      <c r="B178" s="10" t="s">
        <v>893</v>
      </c>
      <c r="C178" s="19" t="s">
        <v>238</v>
      </c>
      <c r="D178" s="10" t="s">
        <v>434</v>
      </c>
      <c r="E178" s="64">
        <f>+'30'!J178</f>
        <v>0</v>
      </c>
      <c r="F178" s="71"/>
      <c r="G178" s="46">
        <f t="shared" si="30"/>
        <v>0</v>
      </c>
      <c r="H178" s="78">
        <v>0</v>
      </c>
      <c r="I178" s="76">
        <v>0</v>
      </c>
      <c r="J178" s="46">
        <f t="shared" si="31"/>
        <v>0</v>
      </c>
      <c r="K178" s="72"/>
      <c r="L178" s="20">
        <v>55</v>
      </c>
      <c r="M178" s="65">
        <f t="shared" si="34"/>
        <v>0</v>
      </c>
      <c r="N178" s="17" t="s">
        <v>16</v>
      </c>
      <c r="O178" s="18"/>
      <c r="P178" s="23">
        <f t="shared" si="35"/>
        <v>0</v>
      </c>
      <c r="Q178" s="90">
        <v>38</v>
      </c>
      <c r="R178" s="43"/>
    </row>
    <row r="179" spans="1:18" ht="25.5" x14ac:dyDescent="0.55000000000000004">
      <c r="A179" s="10">
        <v>175</v>
      </c>
      <c r="B179" s="10" t="s">
        <v>1090</v>
      </c>
      <c r="C179" s="19" t="s">
        <v>1091</v>
      </c>
      <c r="D179" s="10" t="s">
        <v>434</v>
      </c>
      <c r="E179" s="64">
        <f>+'30'!J179</f>
        <v>0</v>
      </c>
      <c r="F179" s="71"/>
      <c r="G179" s="46">
        <f t="shared" si="30"/>
        <v>0</v>
      </c>
      <c r="H179" s="78">
        <v>0</v>
      </c>
      <c r="I179" s="76">
        <v>0</v>
      </c>
      <c r="J179" s="46">
        <f t="shared" si="31"/>
        <v>0</v>
      </c>
      <c r="K179" s="72"/>
      <c r="L179" s="20">
        <v>10</v>
      </c>
      <c r="M179" s="65">
        <f t="shared" si="34"/>
        <v>0</v>
      </c>
      <c r="N179" s="17" t="s">
        <v>16</v>
      </c>
      <c r="O179" s="18"/>
      <c r="P179" s="23">
        <f t="shared" si="35"/>
        <v>0</v>
      </c>
      <c r="Q179" s="90">
        <v>6.82</v>
      </c>
      <c r="R179" s="43">
        <f t="shared" si="36"/>
        <v>0</v>
      </c>
    </row>
    <row r="180" spans="1:18" ht="24" customHeight="1" x14ac:dyDescent="0.55000000000000004">
      <c r="A180" s="10">
        <v>176</v>
      </c>
      <c r="B180" s="10" t="s">
        <v>1136</v>
      </c>
      <c r="C180" s="19" t="s">
        <v>246</v>
      </c>
      <c r="D180" s="10" t="s">
        <v>618</v>
      </c>
      <c r="E180" s="64">
        <f>+'30'!J180</f>
        <v>3</v>
      </c>
      <c r="F180" s="71"/>
      <c r="G180" s="46">
        <f t="shared" si="30"/>
        <v>3</v>
      </c>
      <c r="H180" s="78">
        <v>0</v>
      </c>
      <c r="I180" s="76">
        <v>0</v>
      </c>
      <c r="J180" s="46">
        <f t="shared" si="31"/>
        <v>3</v>
      </c>
      <c r="K180" s="72"/>
      <c r="L180" s="20">
        <v>35</v>
      </c>
      <c r="M180" s="65">
        <f t="shared" si="34"/>
        <v>0</v>
      </c>
      <c r="N180" s="17" t="s">
        <v>16</v>
      </c>
      <c r="O180" s="18"/>
      <c r="P180" s="23">
        <f t="shared" si="35"/>
        <v>0</v>
      </c>
      <c r="Q180" s="90"/>
      <c r="R180" s="43">
        <f t="shared" si="36"/>
        <v>0</v>
      </c>
    </row>
    <row r="181" spans="1:18" ht="25.5" x14ac:dyDescent="0.55000000000000004">
      <c r="A181" s="10">
        <v>177</v>
      </c>
      <c r="B181" s="10" t="s">
        <v>1073</v>
      </c>
      <c r="C181" s="19" t="s">
        <v>179</v>
      </c>
      <c r="D181" s="10" t="s">
        <v>606</v>
      </c>
      <c r="E181" s="64">
        <f>+'30'!J181</f>
        <v>0</v>
      </c>
      <c r="F181" s="71"/>
      <c r="G181" s="46">
        <f t="shared" si="30"/>
        <v>0</v>
      </c>
      <c r="H181" s="78">
        <v>0</v>
      </c>
      <c r="I181" s="76">
        <v>0</v>
      </c>
      <c r="J181" s="46">
        <f t="shared" si="31"/>
        <v>0</v>
      </c>
      <c r="K181" s="72"/>
      <c r="L181" s="20">
        <v>50</v>
      </c>
      <c r="M181" s="65">
        <f>+L181*K181</f>
        <v>0</v>
      </c>
      <c r="N181" s="17" t="s">
        <v>16</v>
      </c>
      <c r="O181" s="18"/>
      <c r="P181" s="23">
        <f>SUM(M181-O181)</f>
        <v>0</v>
      </c>
      <c r="Q181" s="90">
        <v>28.14</v>
      </c>
      <c r="R181" s="43">
        <f>+K181*Q181</f>
        <v>0</v>
      </c>
    </row>
    <row r="182" spans="1:18" ht="25.5" x14ac:dyDescent="0.55000000000000004">
      <c r="A182" s="10">
        <v>178</v>
      </c>
      <c r="B182" s="10" t="s">
        <v>605</v>
      </c>
      <c r="C182" s="19" t="s">
        <v>247</v>
      </c>
      <c r="D182" s="10" t="s">
        <v>606</v>
      </c>
      <c r="E182" s="64">
        <f>+'30'!J182</f>
        <v>0</v>
      </c>
      <c r="F182" s="71"/>
      <c r="G182" s="46">
        <f t="shared" si="30"/>
        <v>0</v>
      </c>
      <c r="H182" s="78">
        <v>0</v>
      </c>
      <c r="I182" s="76">
        <v>0</v>
      </c>
      <c r="J182" s="46">
        <f t="shared" si="31"/>
        <v>0</v>
      </c>
      <c r="K182" s="72"/>
      <c r="L182" s="20">
        <v>40</v>
      </c>
      <c r="M182" s="65">
        <f t="shared" si="34"/>
        <v>0</v>
      </c>
      <c r="N182" s="17" t="s">
        <v>16</v>
      </c>
      <c r="O182" s="18"/>
      <c r="P182" s="23">
        <f t="shared" si="35"/>
        <v>0</v>
      </c>
      <c r="Q182" s="90">
        <v>20</v>
      </c>
      <c r="R182" s="43">
        <f t="shared" si="36"/>
        <v>0</v>
      </c>
    </row>
    <row r="183" spans="1:18" ht="25.5" x14ac:dyDescent="0.55000000000000004">
      <c r="A183" s="10">
        <v>179</v>
      </c>
      <c r="B183" s="10" t="s">
        <v>590</v>
      </c>
      <c r="C183" s="19" t="s">
        <v>421</v>
      </c>
      <c r="D183" s="10" t="s">
        <v>434</v>
      </c>
      <c r="E183" s="64">
        <f>+'30'!J183</f>
        <v>0</v>
      </c>
      <c r="F183" s="71"/>
      <c r="G183" s="46">
        <f t="shared" si="30"/>
        <v>0</v>
      </c>
      <c r="H183" s="78">
        <v>0</v>
      </c>
      <c r="I183" s="76">
        <v>0</v>
      </c>
      <c r="J183" s="46">
        <f t="shared" si="31"/>
        <v>0</v>
      </c>
      <c r="K183" s="72"/>
      <c r="L183" s="20">
        <v>65</v>
      </c>
      <c r="M183" s="65">
        <f>+L183*K183</f>
        <v>0</v>
      </c>
      <c r="N183" s="17" t="s">
        <v>16</v>
      </c>
      <c r="O183" s="18"/>
      <c r="P183" s="23">
        <f>SUM(M183-O183)</f>
        <v>0</v>
      </c>
      <c r="Q183" s="90">
        <v>44</v>
      </c>
      <c r="R183" s="43">
        <f>+K183*Q183</f>
        <v>0</v>
      </c>
    </row>
    <row r="184" spans="1:18" ht="25.5" x14ac:dyDescent="0.55000000000000004">
      <c r="A184" s="10">
        <v>180</v>
      </c>
      <c r="B184" s="10" t="s">
        <v>1119</v>
      </c>
      <c r="C184" s="19" t="s">
        <v>405</v>
      </c>
      <c r="D184" s="10" t="s">
        <v>606</v>
      </c>
      <c r="E184" s="64">
        <f>+'30'!J184</f>
        <v>0</v>
      </c>
      <c r="F184" s="71"/>
      <c r="G184" s="46">
        <f t="shared" si="30"/>
        <v>0</v>
      </c>
      <c r="H184" s="78">
        <v>0</v>
      </c>
      <c r="I184" s="76">
        <v>0</v>
      </c>
      <c r="J184" s="46">
        <f t="shared" si="31"/>
        <v>0</v>
      </c>
      <c r="K184" s="72"/>
      <c r="L184" s="20">
        <v>50</v>
      </c>
      <c r="M184" s="65">
        <f t="shared" si="34"/>
        <v>0</v>
      </c>
      <c r="N184" s="17" t="s">
        <v>16</v>
      </c>
      <c r="O184" s="18"/>
      <c r="P184" s="23">
        <f t="shared" si="35"/>
        <v>0</v>
      </c>
      <c r="Q184" s="90">
        <v>24.99</v>
      </c>
      <c r="R184" s="43">
        <f t="shared" si="36"/>
        <v>0</v>
      </c>
    </row>
    <row r="185" spans="1:18" ht="25.5" x14ac:dyDescent="0.55000000000000004">
      <c r="A185" s="10">
        <v>181</v>
      </c>
      <c r="B185" s="10" t="s">
        <v>1186</v>
      </c>
      <c r="C185" s="19" t="s">
        <v>406</v>
      </c>
      <c r="D185" s="10" t="s">
        <v>606</v>
      </c>
      <c r="E185" s="64">
        <f>+'30'!J185</f>
        <v>10</v>
      </c>
      <c r="F185" s="71"/>
      <c r="G185" s="46">
        <f t="shared" si="30"/>
        <v>10</v>
      </c>
      <c r="H185" s="78">
        <v>0</v>
      </c>
      <c r="I185" s="76">
        <v>0</v>
      </c>
      <c r="J185" s="46">
        <f t="shared" si="31"/>
        <v>4</v>
      </c>
      <c r="K185" s="72">
        <v>6</v>
      </c>
      <c r="L185" s="20">
        <v>80</v>
      </c>
      <c r="M185" s="65">
        <f t="shared" si="34"/>
        <v>480</v>
      </c>
      <c r="N185" s="17" t="s">
        <v>16</v>
      </c>
      <c r="O185" s="18"/>
      <c r="P185" s="104">
        <f t="shared" si="35"/>
        <v>480</v>
      </c>
      <c r="Q185" s="90">
        <v>63</v>
      </c>
      <c r="R185" s="43">
        <f t="shared" si="36"/>
        <v>378</v>
      </c>
    </row>
    <row r="186" spans="1:18" ht="25.5" x14ac:dyDescent="0.55000000000000004">
      <c r="A186" s="10">
        <v>182</v>
      </c>
      <c r="B186" s="10"/>
      <c r="C186" s="19" t="s">
        <v>1388</v>
      </c>
      <c r="D186" s="10" t="s">
        <v>566</v>
      </c>
      <c r="E186" s="64">
        <f>+'30'!J186</f>
        <v>0</v>
      </c>
      <c r="F186" s="71"/>
      <c r="G186" s="46">
        <f t="shared" si="30"/>
        <v>0</v>
      </c>
      <c r="H186" s="78">
        <v>0</v>
      </c>
      <c r="I186" s="76">
        <v>0</v>
      </c>
      <c r="J186" s="46">
        <f t="shared" si="31"/>
        <v>0</v>
      </c>
      <c r="K186" s="72"/>
      <c r="L186" s="20">
        <v>15</v>
      </c>
      <c r="M186" s="65">
        <f t="shared" si="34"/>
        <v>0</v>
      </c>
      <c r="N186" s="17" t="s">
        <v>16</v>
      </c>
      <c r="O186" s="18"/>
      <c r="P186" s="23">
        <f t="shared" si="35"/>
        <v>0</v>
      </c>
      <c r="Q186" s="90">
        <v>3.5</v>
      </c>
      <c r="R186" s="43">
        <f t="shared" ref="R186" si="37">+K186*Q186</f>
        <v>0</v>
      </c>
    </row>
    <row r="187" spans="1:18" ht="24" customHeight="1" x14ac:dyDescent="0.55000000000000004">
      <c r="A187" s="10">
        <v>183</v>
      </c>
      <c r="B187" s="119" t="s">
        <v>1427</v>
      </c>
      <c r="C187" s="19" t="s">
        <v>1396</v>
      </c>
      <c r="D187" s="10" t="s">
        <v>566</v>
      </c>
      <c r="E187" s="64">
        <f>+'30'!J187</f>
        <v>60</v>
      </c>
      <c r="F187" s="71"/>
      <c r="G187" s="46">
        <f>E187+F187</f>
        <v>60</v>
      </c>
      <c r="H187" s="78">
        <v>0</v>
      </c>
      <c r="I187" s="76">
        <v>0</v>
      </c>
      <c r="J187" s="46">
        <f>+G187-H187-K187-I187</f>
        <v>60</v>
      </c>
      <c r="K187" s="72"/>
      <c r="L187" s="20">
        <v>15</v>
      </c>
      <c r="M187" s="65">
        <f>+L187*K187</f>
        <v>0</v>
      </c>
      <c r="N187" s="17" t="s">
        <v>16</v>
      </c>
      <c r="O187" s="18"/>
      <c r="P187" s="23">
        <f>SUM(M187-O187)</f>
        <v>0</v>
      </c>
      <c r="Q187" s="90">
        <v>3.5</v>
      </c>
      <c r="R187" s="43">
        <f>+K187*Q187</f>
        <v>0</v>
      </c>
    </row>
    <row r="188" spans="1:18" ht="23.45" customHeight="1" x14ac:dyDescent="0.55000000000000004">
      <c r="A188" s="10">
        <v>184</v>
      </c>
      <c r="B188" s="119" t="s">
        <v>1428</v>
      </c>
      <c r="C188" s="19" t="s">
        <v>1397</v>
      </c>
      <c r="D188" s="10" t="s">
        <v>566</v>
      </c>
      <c r="E188" s="64">
        <f>+'30'!J188</f>
        <v>37</v>
      </c>
      <c r="F188" s="71"/>
      <c r="G188" s="46">
        <f>E188+F188</f>
        <v>37</v>
      </c>
      <c r="H188" s="78">
        <v>0</v>
      </c>
      <c r="I188" s="76">
        <v>0</v>
      </c>
      <c r="J188" s="46">
        <f>+G188-H188-K188-I188</f>
        <v>37</v>
      </c>
      <c r="K188" s="72"/>
      <c r="L188" s="20">
        <v>15</v>
      </c>
      <c r="M188" s="65">
        <f>+L188*K188</f>
        <v>0</v>
      </c>
      <c r="N188" s="17" t="s">
        <v>16</v>
      </c>
      <c r="O188" s="18"/>
      <c r="P188" s="23">
        <f>SUM(M188-O188)</f>
        <v>0</v>
      </c>
      <c r="Q188" s="90">
        <v>3.5</v>
      </c>
      <c r="R188" s="43">
        <f>+K188*Q188</f>
        <v>0</v>
      </c>
    </row>
    <row r="189" spans="1:18" ht="23.45" customHeight="1" x14ac:dyDescent="0.55000000000000004">
      <c r="A189" s="10">
        <v>185</v>
      </c>
      <c r="B189" s="119" t="s">
        <v>1429</v>
      </c>
      <c r="C189" s="19" t="s">
        <v>1398</v>
      </c>
      <c r="D189" s="10" t="s">
        <v>566</v>
      </c>
      <c r="E189" s="64">
        <f>+'30'!J189</f>
        <v>20</v>
      </c>
      <c r="F189" s="71"/>
      <c r="G189" s="46">
        <f>E189+F189</f>
        <v>20</v>
      </c>
      <c r="H189" s="78">
        <v>0</v>
      </c>
      <c r="I189" s="76">
        <v>0</v>
      </c>
      <c r="J189" s="46">
        <f>+G189-H189-K189-I189</f>
        <v>20</v>
      </c>
      <c r="K189" s="72"/>
      <c r="L189" s="20">
        <v>15</v>
      </c>
      <c r="M189" s="65">
        <f>+L189*K189</f>
        <v>0</v>
      </c>
      <c r="N189" s="17" t="s">
        <v>16</v>
      </c>
      <c r="O189" s="18"/>
      <c r="P189" s="23">
        <f>SUM(M189-O189)</f>
        <v>0</v>
      </c>
      <c r="Q189" s="90">
        <v>3.5</v>
      </c>
      <c r="R189" s="43">
        <f>+K189*Q189</f>
        <v>0</v>
      </c>
    </row>
    <row r="190" spans="1:18" ht="25.5" x14ac:dyDescent="0.55000000000000004">
      <c r="A190" s="10">
        <v>186</v>
      </c>
      <c r="B190" s="119" t="s">
        <v>1206</v>
      </c>
      <c r="C190" s="19" t="s">
        <v>1387</v>
      </c>
      <c r="D190" s="10" t="s">
        <v>606</v>
      </c>
      <c r="E190" s="64">
        <f>+'30'!J190</f>
        <v>0</v>
      </c>
      <c r="F190" s="71"/>
      <c r="G190" s="46">
        <f t="shared" si="30"/>
        <v>0</v>
      </c>
      <c r="H190" s="78">
        <v>0</v>
      </c>
      <c r="I190" s="76">
        <v>0</v>
      </c>
      <c r="J190" s="46">
        <f t="shared" si="31"/>
        <v>0</v>
      </c>
      <c r="K190" s="72"/>
      <c r="L190" s="20">
        <v>80</v>
      </c>
      <c r="M190" s="65">
        <f t="shared" si="34"/>
        <v>0</v>
      </c>
      <c r="N190" s="17" t="s">
        <v>16</v>
      </c>
      <c r="O190" s="18"/>
      <c r="P190" s="23">
        <f t="shared" si="35"/>
        <v>0</v>
      </c>
      <c r="Q190" s="90"/>
      <c r="R190" s="43">
        <f t="shared" ref="R190" si="38">+K190*Q190</f>
        <v>0</v>
      </c>
    </row>
    <row r="191" spans="1:18" ht="25.5" x14ac:dyDescent="0.55000000000000004">
      <c r="A191" s="10">
        <v>187</v>
      </c>
      <c r="B191" s="10" t="s">
        <v>912</v>
      </c>
      <c r="C191" s="19" t="s">
        <v>281</v>
      </c>
      <c r="D191" s="10" t="s">
        <v>434</v>
      </c>
      <c r="E191" s="64">
        <f>+'30'!J191</f>
        <v>0</v>
      </c>
      <c r="F191" s="71"/>
      <c r="G191" s="46">
        <f t="shared" si="30"/>
        <v>0</v>
      </c>
      <c r="H191" s="78">
        <v>0</v>
      </c>
      <c r="I191" s="76">
        <v>0</v>
      </c>
      <c r="J191" s="46">
        <f t="shared" si="31"/>
        <v>0</v>
      </c>
      <c r="K191" s="72"/>
      <c r="L191" s="20">
        <v>35</v>
      </c>
      <c r="M191" s="65">
        <f t="shared" si="34"/>
        <v>0</v>
      </c>
      <c r="N191" s="17" t="s">
        <v>16</v>
      </c>
      <c r="O191" s="18"/>
      <c r="P191" s="23">
        <f t="shared" si="35"/>
        <v>0</v>
      </c>
      <c r="Q191" s="90">
        <v>40.28</v>
      </c>
      <c r="R191" s="43">
        <f t="shared" si="36"/>
        <v>0</v>
      </c>
    </row>
    <row r="192" spans="1:18" ht="24.75" customHeight="1" x14ac:dyDescent="0.55000000000000004">
      <c r="A192" s="10">
        <v>188</v>
      </c>
      <c r="B192" s="10" t="s">
        <v>944</v>
      </c>
      <c r="C192" s="19" t="s">
        <v>407</v>
      </c>
      <c r="D192" s="10" t="s">
        <v>566</v>
      </c>
      <c r="E192" s="64">
        <f>+'30'!J192</f>
        <v>0</v>
      </c>
      <c r="F192" s="71"/>
      <c r="G192" s="46">
        <f t="shared" si="30"/>
        <v>0</v>
      </c>
      <c r="H192" s="78">
        <v>0</v>
      </c>
      <c r="I192" s="76">
        <v>0</v>
      </c>
      <c r="J192" s="46">
        <f t="shared" si="31"/>
        <v>0</v>
      </c>
      <c r="K192" s="72"/>
      <c r="L192" s="20">
        <v>35</v>
      </c>
      <c r="M192" s="65">
        <f t="shared" si="34"/>
        <v>0</v>
      </c>
      <c r="N192" s="17" t="s">
        <v>16</v>
      </c>
      <c r="O192" s="18"/>
      <c r="P192" s="23">
        <f t="shared" si="35"/>
        <v>0</v>
      </c>
      <c r="Q192" s="90"/>
      <c r="R192" s="43">
        <f t="shared" si="36"/>
        <v>0</v>
      </c>
    </row>
    <row r="193" spans="1:18" ht="24.75" customHeight="1" x14ac:dyDescent="0.55000000000000004">
      <c r="A193" s="10">
        <v>189</v>
      </c>
      <c r="B193" s="10" t="s">
        <v>1347</v>
      </c>
      <c r="C193" s="19" t="s">
        <v>408</v>
      </c>
      <c r="D193" s="10" t="s">
        <v>587</v>
      </c>
      <c r="E193" s="64">
        <f>+'30'!J193</f>
        <v>11</v>
      </c>
      <c r="F193" s="71">
        <v>40</v>
      </c>
      <c r="G193" s="46">
        <f t="shared" si="30"/>
        <v>51</v>
      </c>
      <c r="H193" s="78">
        <v>0</v>
      </c>
      <c r="I193" s="76">
        <v>0</v>
      </c>
      <c r="J193" s="46">
        <f t="shared" si="31"/>
        <v>49</v>
      </c>
      <c r="K193" s="72">
        <v>2</v>
      </c>
      <c r="L193" s="20">
        <v>60</v>
      </c>
      <c r="M193" s="65">
        <f t="shared" si="34"/>
        <v>120</v>
      </c>
      <c r="N193" s="17" t="s">
        <v>16</v>
      </c>
      <c r="O193" s="18"/>
      <c r="P193" s="104">
        <f t="shared" si="35"/>
        <v>120</v>
      </c>
      <c r="Q193" s="90">
        <v>38</v>
      </c>
      <c r="R193" s="43">
        <f t="shared" si="36"/>
        <v>76</v>
      </c>
    </row>
    <row r="194" spans="1:18" ht="24.75" customHeight="1" x14ac:dyDescent="0.55000000000000004">
      <c r="A194" s="10">
        <v>190</v>
      </c>
      <c r="B194" s="10" t="s">
        <v>1346</v>
      </c>
      <c r="C194" s="19" t="s">
        <v>409</v>
      </c>
      <c r="D194" s="10" t="s">
        <v>587</v>
      </c>
      <c r="E194" s="64">
        <f>+'30'!J194</f>
        <v>21</v>
      </c>
      <c r="F194" s="71">
        <v>50</v>
      </c>
      <c r="G194" s="46">
        <f t="shared" si="30"/>
        <v>71</v>
      </c>
      <c r="H194" s="78">
        <v>0</v>
      </c>
      <c r="I194" s="76">
        <v>0</v>
      </c>
      <c r="J194" s="46">
        <f t="shared" si="31"/>
        <v>68</v>
      </c>
      <c r="K194" s="72">
        <v>3</v>
      </c>
      <c r="L194" s="20">
        <v>120</v>
      </c>
      <c r="M194" s="65">
        <f t="shared" si="34"/>
        <v>360</v>
      </c>
      <c r="N194" s="17" t="s">
        <v>16</v>
      </c>
      <c r="O194" s="18"/>
      <c r="P194" s="104">
        <f t="shared" si="35"/>
        <v>360</v>
      </c>
      <c r="Q194" s="90">
        <v>73</v>
      </c>
      <c r="R194" s="43">
        <f t="shared" si="36"/>
        <v>219</v>
      </c>
    </row>
    <row r="195" spans="1:18" ht="24.75" customHeight="1" x14ac:dyDescent="0.55000000000000004">
      <c r="A195" s="10">
        <v>191</v>
      </c>
      <c r="B195" s="10" t="s">
        <v>1275</v>
      </c>
      <c r="C195" s="19" t="s">
        <v>410</v>
      </c>
      <c r="D195" s="10" t="s">
        <v>587</v>
      </c>
      <c r="E195" s="64">
        <f>+'30'!J195</f>
        <v>5</v>
      </c>
      <c r="F195" s="71">
        <v>15</v>
      </c>
      <c r="G195" s="46">
        <f t="shared" si="30"/>
        <v>20</v>
      </c>
      <c r="H195" s="78">
        <v>0</v>
      </c>
      <c r="I195" s="76">
        <v>0</v>
      </c>
      <c r="J195" s="46">
        <f t="shared" si="31"/>
        <v>18</v>
      </c>
      <c r="K195" s="72">
        <v>2</v>
      </c>
      <c r="L195" s="20">
        <v>60</v>
      </c>
      <c r="M195" s="65">
        <f t="shared" si="34"/>
        <v>120</v>
      </c>
      <c r="N195" s="17" t="s">
        <v>16</v>
      </c>
      <c r="O195" s="18"/>
      <c r="P195" s="104">
        <f t="shared" si="35"/>
        <v>120</v>
      </c>
      <c r="Q195" s="90">
        <v>38</v>
      </c>
      <c r="R195" s="43">
        <f t="shared" si="36"/>
        <v>76</v>
      </c>
    </row>
    <row r="196" spans="1:18" ht="24.75" customHeight="1" x14ac:dyDescent="0.55000000000000004">
      <c r="A196" s="10">
        <v>192</v>
      </c>
      <c r="B196" s="10" t="s">
        <v>1276</v>
      </c>
      <c r="C196" s="19" t="s">
        <v>411</v>
      </c>
      <c r="D196" s="10" t="s">
        <v>434</v>
      </c>
      <c r="E196" s="64">
        <f>+'30'!J196</f>
        <v>18</v>
      </c>
      <c r="F196" s="71">
        <v>15</v>
      </c>
      <c r="G196" s="46">
        <f t="shared" si="30"/>
        <v>33</v>
      </c>
      <c r="H196" s="78">
        <v>0</v>
      </c>
      <c r="I196" s="76">
        <v>0</v>
      </c>
      <c r="J196" s="46">
        <f t="shared" si="31"/>
        <v>33</v>
      </c>
      <c r="K196" s="72"/>
      <c r="L196" s="20">
        <v>120</v>
      </c>
      <c r="M196" s="65">
        <f t="shared" si="34"/>
        <v>0</v>
      </c>
      <c r="N196" s="17" t="s">
        <v>16</v>
      </c>
      <c r="O196" s="18"/>
      <c r="P196" s="23">
        <f t="shared" si="35"/>
        <v>0</v>
      </c>
      <c r="Q196" s="90">
        <v>73</v>
      </c>
      <c r="R196" s="43">
        <f t="shared" si="36"/>
        <v>0</v>
      </c>
    </row>
    <row r="197" spans="1:18" ht="26.45" customHeight="1" x14ac:dyDescent="0.55000000000000004">
      <c r="A197" s="10">
        <v>193</v>
      </c>
      <c r="B197" s="10" t="s">
        <v>1120</v>
      </c>
      <c r="C197" s="19" t="s">
        <v>412</v>
      </c>
      <c r="D197" s="10" t="s">
        <v>587</v>
      </c>
      <c r="E197" s="64">
        <f>+'30'!J197</f>
        <v>0</v>
      </c>
      <c r="F197" s="71"/>
      <c r="G197" s="46">
        <f t="shared" si="30"/>
        <v>0</v>
      </c>
      <c r="H197" s="78">
        <v>0</v>
      </c>
      <c r="I197" s="76">
        <v>0</v>
      </c>
      <c r="J197" s="46">
        <f t="shared" si="31"/>
        <v>0</v>
      </c>
      <c r="K197" s="72"/>
      <c r="L197" s="20">
        <v>50</v>
      </c>
      <c r="M197" s="65">
        <f t="shared" si="34"/>
        <v>0</v>
      </c>
      <c r="N197" s="17" t="s">
        <v>16</v>
      </c>
      <c r="O197" s="18"/>
      <c r="P197" s="23">
        <f t="shared" si="35"/>
        <v>0</v>
      </c>
      <c r="Q197" s="90">
        <v>23.74</v>
      </c>
      <c r="R197" s="43">
        <f t="shared" si="36"/>
        <v>0</v>
      </c>
    </row>
    <row r="198" spans="1:18" ht="25.5" x14ac:dyDescent="0.55000000000000004">
      <c r="A198" s="10">
        <v>194</v>
      </c>
      <c r="B198" s="10" t="s">
        <v>1098</v>
      </c>
      <c r="C198" s="19" t="s">
        <v>413</v>
      </c>
      <c r="D198" s="10" t="s">
        <v>434</v>
      </c>
      <c r="E198" s="64">
        <f>+'30'!J198</f>
        <v>26</v>
      </c>
      <c r="F198" s="71">
        <v>10</v>
      </c>
      <c r="G198" s="46">
        <f t="shared" si="30"/>
        <v>36</v>
      </c>
      <c r="H198" s="78">
        <v>0</v>
      </c>
      <c r="I198" s="76">
        <v>0</v>
      </c>
      <c r="J198" s="46">
        <f t="shared" si="31"/>
        <v>24</v>
      </c>
      <c r="K198" s="72">
        <v>12</v>
      </c>
      <c r="L198" s="20">
        <v>150</v>
      </c>
      <c r="M198" s="65">
        <f t="shared" si="34"/>
        <v>1800</v>
      </c>
      <c r="N198" s="17" t="s">
        <v>16</v>
      </c>
      <c r="O198" s="18"/>
      <c r="P198" s="104">
        <f t="shared" si="35"/>
        <v>1800</v>
      </c>
      <c r="Q198" s="90">
        <v>64.38</v>
      </c>
      <c r="R198" s="43">
        <f t="shared" si="36"/>
        <v>772.56</v>
      </c>
    </row>
    <row r="199" spans="1:18" ht="25.5" x14ac:dyDescent="0.55000000000000004">
      <c r="A199" s="10">
        <v>195</v>
      </c>
      <c r="B199" s="10" t="s">
        <v>1176</v>
      </c>
      <c r="C199" s="19" t="s">
        <v>170</v>
      </c>
      <c r="D199" s="10" t="s">
        <v>618</v>
      </c>
      <c r="E199" s="64">
        <f>+'30'!J199</f>
        <v>0</v>
      </c>
      <c r="F199" s="71"/>
      <c r="G199" s="46">
        <f t="shared" si="30"/>
        <v>0</v>
      </c>
      <c r="H199" s="78">
        <v>0</v>
      </c>
      <c r="I199" s="76">
        <v>0</v>
      </c>
      <c r="J199" s="46">
        <f t="shared" si="31"/>
        <v>0</v>
      </c>
      <c r="K199" s="72"/>
      <c r="L199" s="20">
        <v>135</v>
      </c>
      <c r="M199" s="65">
        <f t="shared" si="34"/>
        <v>0</v>
      </c>
      <c r="N199" s="17" t="s">
        <v>16</v>
      </c>
      <c r="O199" s="18"/>
      <c r="P199" s="23">
        <f t="shared" si="35"/>
        <v>0</v>
      </c>
      <c r="Q199" s="90">
        <v>105</v>
      </c>
      <c r="R199" s="43">
        <f t="shared" si="36"/>
        <v>0</v>
      </c>
    </row>
    <row r="200" spans="1:18" ht="25.5" x14ac:dyDescent="0.55000000000000004">
      <c r="A200" s="10">
        <v>196</v>
      </c>
      <c r="B200" s="10" t="s">
        <v>1355</v>
      </c>
      <c r="C200" s="19" t="s">
        <v>115</v>
      </c>
      <c r="D200" s="10" t="s">
        <v>587</v>
      </c>
      <c r="E200" s="64">
        <f>+'30'!J200</f>
        <v>0</v>
      </c>
      <c r="F200" s="71"/>
      <c r="G200" s="46">
        <f t="shared" si="30"/>
        <v>0</v>
      </c>
      <c r="H200" s="78">
        <v>0</v>
      </c>
      <c r="I200" s="76">
        <v>0</v>
      </c>
      <c r="J200" s="46">
        <f t="shared" si="31"/>
        <v>0</v>
      </c>
      <c r="K200" s="72"/>
      <c r="L200" s="20">
        <v>100</v>
      </c>
      <c r="M200" s="65">
        <f t="shared" si="34"/>
        <v>0</v>
      </c>
      <c r="N200" s="17" t="s">
        <v>16</v>
      </c>
      <c r="O200" s="18"/>
      <c r="P200" s="23">
        <f t="shared" si="35"/>
        <v>0</v>
      </c>
      <c r="Q200" s="90">
        <v>73</v>
      </c>
      <c r="R200" s="43">
        <f t="shared" si="36"/>
        <v>0</v>
      </c>
    </row>
    <row r="201" spans="1:18" ht="25.5" x14ac:dyDescent="0.55000000000000004">
      <c r="A201" s="10">
        <v>197</v>
      </c>
      <c r="B201" s="10" t="s">
        <v>1170</v>
      </c>
      <c r="C201" s="19" t="s">
        <v>1171</v>
      </c>
      <c r="D201" s="10" t="s">
        <v>618</v>
      </c>
      <c r="E201" s="64">
        <f>+'30'!J201</f>
        <v>0</v>
      </c>
      <c r="F201" s="71"/>
      <c r="G201" s="46">
        <f t="shared" si="30"/>
        <v>0</v>
      </c>
      <c r="H201" s="78">
        <v>0</v>
      </c>
      <c r="I201" s="76">
        <v>0</v>
      </c>
      <c r="J201" s="46">
        <f t="shared" si="31"/>
        <v>0</v>
      </c>
      <c r="K201" s="72"/>
      <c r="L201" s="20">
        <v>90</v>
      </c>
      <c r="M201" s="65">
        <f t="shared" si="34"/>
        <v>0</v>
      </c>
      <c r="N201" s="17" t="s">
        <v>16</v>
      </c>
      <c r="O201" s="18"/>
      <c r="P201" s="23">
        <f t="shared" si="35"/>
        <v>0</v>
      </c>
      <c r="Q201" s="90">
        <v>60</v>
      </c>
      <c r="R201" s="43">
        <f t="shared" si="36"/>
        <v>0</v>
      </c>
    </row>
    <row r="202" spans="1:18" ht="25.5" x14ac:dyDescent="0.55000000000000004">
      <c r="A202" s="10">
        <v>198</v>
      </c>
      <c r="B202" s="10" t="s">
        <v>1173</v>
      </c>
      <c r="C202" s="19" t="s">
        <v>1174</v>
      </c>
      <c r="D202" s="10" t="s">
        <v>618</v>
      </c>
      <c r="E202" s="64">
        <f>+'30'!J202</f>
        <v>0</v>
      </c>
      <c r="F202" s="71"/>
      <c r="G202" s="46">
        <f t="shared" si="30"/>
        <v>0</v>
      </c>
      <c r="H202" s="78">
        <v>0</v>
      </c>
      <c r="I202" s="76">
        <v>0</v>
      </c>
      <c r="J202" s="46">
        <f t="shared" si="31"/>
        <v>0</v>
      </c>
      <c r="K202" s="72"/>
      <c r="L202" s="20">
        <v>90</v>
      </c>
      <c r="M202" s="65">
        <f t="shared" si="34"/>
        <v>0</v>
      </c>
      <c r="N202" s="17" t="s">
        <v>16</v>
      </c>
      <c r="O202" s="18"/>
      <c r="P202" s="23">
        <f t="shared" si="35"/>
        <v>0</v>
      </c>
      <c r="Q202" s="90">
        <v>60</v>
      </c>
      <c r="R202" s="43">
        <f t="shared" si="36"/>
        <v>0</v>
      </c>
    </row>
    <row r="203" spans="1:18" ht="25.5" x14ac:dyDescent="0.55000000000000004">
      <c r="A203" s="10">
        <v>199</v>
      </c>
      <c r="B203" s="10" t="s">
        <v>1175</v>
      </c>
      <c r="C203" s="19" t="s">
        <v>173</v>
      </c>
      <c r="D203" s="10" t="s">
        <v>618</v>
      </c>
      <c r="E203" s="64">
        <f>+'30'!J203</f>
        <v>0</v>
      </c>
      <c r="F203" s="71"/>
      <c r="G203" s="46">
        <f t="shared" si="30"/>
        <v>0</v>
      </c>
      <c r="H203" s="78">
        <v>0</v>
      </c>
      <c r="I203" s="76">
        <v>0</v>
      </c>
      <c r="J203" s="46">
        <f t="shared" si="31"/>
        <v>0</v>
      </c>
      <c r="K203" s="72"/>
      <c r="L203" s="20">
        <v>90</v>
      </c>
      <c r="M203" s="65">
        <f t="shared" si="34"/>
        <v>0</v>
      </c>
      <c r="N203" s="17" t="s">
        <v>16</v>
      </c>
      <c r="O203" s="18"/>
      <c r="P203" s="23">
        <f t="shared" si="35"/>
        <v>0</v>
      </c>
      <c r="Q203" s="90">
        <v>60</v>
      </c>
      <c r="R203" s="43">
        <f t="shared" si="36"/>
        <v>0</v>
      </c>
    </row>
    <row r="204" spans="1:18" ht="25.5" x14ac:dyDescent="0.55000000000000004">
      <c r="A204" s="10">
        <v>200</v>
      </c>
      <c r="B204" s="10" t="s">
        <v>1178</v>
      </c>
      <c r="C204" s="19" t="s">
        <v>174</v>
      </c>
      <c r="D204" s="10" t="s">
        <v>587</v>
      </c>
      <c r="E204" s="64">
        <f>+'30'!J204</f>
        <v>0</v>
      </c>
      <c r="F204" s="71"/>
      <c r="G204" s="46">
        <f t="shared" si="30"/>
        <v>0</v>
      </c>
      <c r="H204" s="78">
        <v>0</v>
      </c>
      <c r="I204" s="76">
        <v>0</v>
      </c>
      <c r="J204" s="46">
        <f t="shared" si="31"/>
        <v>0</v>
      </c>
      <c r="K204" s="72"/>
      <c r="L204" s="20">
        <v>90</v>
      </c>
      <c r="M204" s="65">
        <f t="shared" si="34"/>
        <v>0</v>
      </c>
      <c r="N204" s="17" t="s">
        <v>16</v>
      </c>
      <c r="O204" s="18"/>
      <c r="P204" s="23">
        <f t="shared" si="35"/>
        <v>0</v>
      </c>
      <c r="Q204" s="90">
        <v>60</v>
      </c>
      <c r="R204" s="43">
        <f t="shared" si="36"/>
        <v>0</v>
      </c>
    </row>
    <row r="205" spans="1:18" ht="25.5" x14ac:dyDescent="0.55000000000000004">
      <c r="A205" s="10">
        <v>201</v>
      </c>
      <c r="B205" s="10" t="s">
        <v>1184</v>
      </c>
      <c r="C205" s="19" t="s">
        <v>180</v>
      </c>
      <c r="D205" s="10" t="s">
        <v>441</v>
      </c>
      <c r="E205" s="64">
        <f>+'30'!J205</f>
        <v>0</v>
      </c>
      <c r="F205" s="71"/>
      <c r="G205" s="46">
        <f t="shared" si="30"/>
        <v>0</v>
      </c>
      <c r="H205" s="78">
        <v>0</v>
      </c>
      <c r="I205" s="76">
        <v>0</v>
      </c>
      <c r="J205" s="46">
        <f t="shared" si="31"/>
        <v>0</v>
      </c>
      <c r="K205" s="72"/>
      <c r="L205" s="20">
        <v>55</v>
      </c>
      <c r="M205" s="65">
        <f t="shared" si="34"/>
        <v>0</v>
      </c>
      <c r="N205" s="17" t="s">
        <v>16</v>
      </c>
      <c r="O205" s="18"/>
      <c r="P205" s="23">
        <f t="shared" si="35"/>
        <v>0</v>
      </c>
      <c r="Q205" s="90">
        <v>40</v>
      </c>
      <c r="R205" s="43">
        <f t="shared" si="36"/>
        <v>0</v>
      </c>
    </row>
    <row r="206" spans="1:18" ht="25.5" x14ac:dyDescent="0.55000000000000004">
      <c r="A206" s="10">
        <v>202</v>
      </c>
      <c r="B206" s="10" t="s">
        <v>1185</v>
      </c>
      <c r="C206" s="19" t="s">
        <v>181</v>
      </c>
      <c r="D206" s="10" t="s">
        <v>441</v>
      </c>
      <c r="E206" s="64">
        <f>+'30'!J206</f>
        <v>0</v>
      </c>
      <c r="F206" s="71"/>
      <c r="G206" s="46">
        <f t="shared" si="30"/>
        <v>0</v>
      </c>
      <c r="H206" s="78">
        <v>0</v>
      </c>
      <c r="I206" s="76">
        <v>0</v>
      </c>
      <c r="J206" s="46">
        <f t="shared" si="31"/>
        <v>0</v>
      </c>
      <c r="K206" s="72"/>
      <c r="L206" s="20">
        <v>85</v>
      </c>
      <c r="M206" s="65">
        <f t="shared" si="34"/>
        <v>0</v>
      </c>
      <c r="N206" s="17" t="s">
        <v>16</v>
      </c>
      <c r="O206" s="18"/>
      <c r="P206" s="23">
        <f t="shared" si="35"/>
        <v>0</v>
      </c>
      <c r="Q206" s="90">
        <v>60</v>
      </c>
      <c r="R206" s="43">
        <f t="shared" si="36"/>
        <v>0</v>
      </c>
    </row>
    <row r="207" spans="1:18" ht="23.45" customHeight="1" x14ac:dyDescent="0.55000000000000004">
      <c r="A207" s="10">
        <v>203</v>
      </c>
      <c r="B207" s="10">
        <v>5000002</v>
      </c>
      <c r="C207" s="19" t="s">
        <v>1399</v>
      </c>
      <c r="D207" s="10" t="s">
        <v>434</v>
      </c>
      <c r="E207" s="64">
        <f>+'30'!J207</f>
        <v>0</v>
      </c>
      <c r="F207" s="71"/>
      <c r="G207" s="46">
        <f>E207+F207</f>
        <v>0</v>
      </c>
      <c r="H207" s="78">
        <v>0</v>
      </c>
      <c r="I207" s="76">
        <v>0</v>
      </c>
      <c r="J207" s="46">
        <f>+G207-H207-K207-I207</f>
        <v>0</v>
      </c>
      <c r="K207" s="72"/>
      <c r="L207" s="20">
        <v>50</v>
      </c>
      <c r="M207" s="65">
        <f>+L207*K207</f>
        <v>0</v>
      </c>
      <c r="N207" s="17" t="s">
        <v>16</v>
      </c>
      <c r="O207" s="18"/>
      <c r="P207" s="23">
        <f>SUM(M207-O207)</f>
        <v>0</v>
      </c>
      <c r="Q207" s="90"/>
      <c r="R207" s="43">
        <f t="shared" ref="R207" si="39">+K207*Q207</f>
        <v>0</v>
      </c>
    </row>
    <row r="208" spans="1:18" ht="25.5" x14ac:dyDescent="0.55000000000000004">
      <c r="A208" s="10">
        <v>204</v>
      </c>
      <c r="B208" s="10" t="s">
        <v>1350</v>
      </c>
      <c r="C208" s="19" t="s">
        <v>188</v>
      </c>
      <c r="D208" s="10" t="s">
        <v>434</v>
      </c>
      <c r="E208" s="64">
        <f>+'30'!J208</f>
        <v>0</v>
      </c>
      <c r="F208" s="71"/>
      <c r="G208" s="46">
        <f t="shared" si="30"/>
        <v>0</v>
      </c>
      <c r="H208" s="78">
        <v>0</v>
      </c>
      <c r="I208" s="76">
        <v>0</v>
      </c>
      <c r="J208" s="46">
        <f t="shared" si="31"/>
        <v>0</v>
      </c>
      <c r="K208" s="72"/>
      <c r="L208" s="20">
        <v>50</v>
      </c>
      <c r="M208" s="65">
        <f t="shared" si="34"/>
        <v>0</v>
      </c>
      <c r="N208" s="17" t="s">
        <v>16</v>
      </c>
      <c r="O208" s="18"/>
      <c r="P208" s="23">
        <f t="shared" si="35"/>
        <v>0</v>
      </c>
      <c r="Q208" s="90">
        <v>33</v>
      </c>
      <c r="R208" s="43">
        <f t="shared" si="36"/>
        <v>0</v>
      </c>
    </row>
    <row r="209" spans="1:18" ht="25.5" x14ac:dyDescent="0.55000000000000004">
      <c r="A209" s="10">
        <v>205</v>
      </c>
      <c r="B209" s="10" t="s">
        <v>1349</v>
      </c>
      <c r="C209" s="19" t="s">
        <v>253</v>
      </c>
      <c r="D209" s="10" t="s">
        <v>434</v>
      </c>
      <c r="E209" s="64">
        <f>+'30'!J209</f>
        <v>0</v>
      </c>
      <c r="F209" s="71"/>
      <c r="G209" s="46">
        <f t="shared" si="30"/>
        <v>0</v>
      </c>
      <c r="H209" s="78">
        <v>0</v>
      </c>
      <c r="I209" s="76">
        <v>0</v>
      </c>
      <c r="J209" s="46">
        <f t="shared" si="31"/>
        <v>0</v>
      </c>
      <c r="K209" s="72"/>
      <c r="L209" s="20">
        <v>120</v>
      </c>
      <c r="M209" s="65">
        <f t="shared" si="34"/>
        <v>0</v>
      </c>
      <c r="N209" s="17" t="s">
        <v>16</v>
      </c>
      <c r="O209" s="18"/>
      <c r="P209" s="23">
        <f t="shared" si="35"/>
        <v>0</v>
      </c>
      <c r="Q209" s="90">
        <v>83</v>
      </c>
      <c r="R209" s="43">
        <f t="shared" si="36"/>
        <v>0</v>
      </c>
    </row>
    <row r="210" spans="1:18" ht="25.5" x14ac:dyDescent="0.55000000000000004">
      <c r="A210" s="10">
        <v>206</v>
      </c>
      <c r="B210" s="10" t="s">
        <v>1214</v>
      </c>
      <c r="C210" s="19" t="s">
        <v>319</v>
      </c>
      <c r="D210" s="10" t="s">
        <v>805</v>
      </c>
      <c r="E210" s="64">
        <f>+'30'!J210</f>
        <v>0</v>
      </c>
      <c r="F210" s="71"/>
      <c r="G210" s="46">
        <f t="shared" si="30"/>
        <v>0</v>
      </c>
      <c r="H210" s="78">
        <v>0</v>
      </c>
      <c r="I210" s="76">
        <v>0</v>
      </c>
      <c r="J210" s="46">
        <f t="shared" si="31"/>
        <v>0</v>
      </c>
      <c r="K210" s="72"/>
      <c r="L210" s="20">
        <v>25</v>
      </c>
      <c r="M210" s="65">
        <f>+L210*K210</f>
        <v>0</v>
      </c>
      <c r="N210" s="17" t="s">
        <v>16</v>
      </c>
      <c r="O210" s="18"/>
      <c r="P210" s="23">
        <f>SUM(M210-O210)</f>
        <v>0</v>
      </c>
      <c r="Q210" s="90">
        <v>15</v>
      </c>
      <c r="R210" s="43">
        <f>+K210*Q210</f>
        <v>0</v>
      </c>
    </row>
    <row r="211" spans="1:18" ht="25.5" x14ac:dyDescent="0.55000000000000004">
      <c r="A211" s="10">
        <v>207</v>
      </c>
      <c r="B211" s="10" t="s">
        <v>1217</v>
      </c>
      <c r="C211" s="19" t="s">
        <v>254</v>
      </c>
      <c r="D211" s="10" t="s">
        <v>805</v>
      </c>
      <c r="E211" s="64">
        <f>+'30'!J211</f>
        <v>0</v>
      </c>
      <c r="F211" s="71"/>
      <c r="G211" s="46">
        <f t="shared" si="30"/>
        <v>0</v>
      </c>
      <c r="H211" s="78">
        <v>0</v>
      </c>
      <c r="I211" s="76">
        <v>0</v>
      </c>
      <c r="J211" s="46">
        <f t="shared" si="31"/>
        <v>0</v>
      </c>
      <c r="K211" s="72"/>
      <c r="L211" s="20">
        <v>25</v>
      </c>
      <c r="M211" s="65">
        <f t="shared" si="34"/>
        <v>0</v>
      </c>
      <c r="N211" s="17" t="s">
        <v>16</v>
      </c>
      <c r="O211" s="18"/>
      <c r="P211" s="23">
        <f t="shared" si="35"/>
        <v>0</v>
      </c>
      <c r="Q211" s="90">
        <v>15</v>
      </c>
      <c r="R211" s="43">
        <f t="shared" si="36"/>
        <v>0</v>
      </c>
    </row>
    <row r="212" spans="1:18" ht="25.5" x14ac:dyDescent="0.55000000000000004">
      <c r="A212" s="10">
        <v>208</v>
      </c>
      <c r="B212" s="10" t="s">
        <v>1234</v>
      </c>
      <c r="C212" s="19" t="s">
        <v>255</v>
      </c>
      <c r="D212" s="10" t="s">
        <v>805</v>
      </c>
      <c r="E212" s="64">
        <f>+'30'!J212</f>
        <v>0</v>
      </c>
      <c r="F212" s="71"/>
      <c r="G212" s="46">
        <f t="shared" si="30"/>
        <v>0</v>
      </c>
      <c r="H212" s="78">
        <v>0</v>
      </c>
      <c r="I212" s="76">
        <v>0</v>
      </c>
      <c r="J212" s="46">
        <f t="shared" si="31"/>
        <v>0</v>
      </c>
      <c r="K212" s="72"/>
      <c r="L212" s="20">
        <v>25</v>
      </c>
      <c r="M212" s="65">
        <f t="shared" si="34"/>
        <v>0</v>
      </c>
      <c r="N212" s="17" t="s">
        <v>16</v>
      </c>
      <c r="O212" s="18"/>
      <c r="P212" s="23">
        <f t="shared" si="35"/>
        <v>0</v>
      </c>
      <c r="Q212" s="90">
        <v>15</v>
      </c>
      <c r="R212" s="43">
        <f t="shared" si="36"/>
        <v>0</v>
      </c>
    </row>
    <row r="213" spans="1:18" ht="25.5" x14ac:dyDescent="0.55000000000000004">
      <c r="A213" s="10">
        <v>209</v>
      </c>
      <c r="B213" s="10" t="s">
        <v>1227</v>
      </c>
      <c r="C213" s="19" t="s">
        <v>256</v>
      </c>
      <c r="D213" s="10" t="s">
        <v>805</v>
      </c>
      <c r="E213" s="64">
        <f>+'30'!J213</f>
        <v>0</v>
      </c>
      <c r="F213" s="71"/>
      <c r="G213" s="46">
        <f t="shared" si="30"/>
        <v>0</v>
      </c>
      <c r="H213" s="78">
        <v>0</v>
      </c>
      <c r="I213" s="76">
        <v>0</v>
      </c>
      <c r="J213" s="46">
        <f t="shared" si="31"/>
        <v>0</v>
      </c>
      <c r="K213" s="72"/>
      <c r="L213" s="20">
        <v>25</v>
      </c>
      <c r="M213" s="65">
        <f t="shared" si="34"/>
        <v>0</v>
      </c>
      <c r="N213" s="17" t="s">
        <v>16</v>
      </c>
      <c r="O213" s="18"/>
      <c r="P213" s="23">
        <f t="shared" si="35"/>
        <v>0</v>
      </c>
      <c r="Q213" s="90">
        <v>15</v>
      </c>
      <c r="R213" s="43">
        <f t="shared" si="36"/>
        <v>0</v>
      </c>
    </row>
    <row r="214" spans="1:18" ht="25.5" x14ac:dyDescent="0.55000000000000004">
      <c r="A214" s="10">
        <v>210</v>
      </c>
      <c r="B214" s="10" t="s">
        <v>1222</v>
      </c>
      <c r="C214" s="19" t="s">
        <v>257</v>
      </c>
      <c r="D214" s="10" t="s">
        <v>805</v>
      </c>
      <c r="E214" s="64">
        <f>+'30'!J214</f>
        <v>0</v>
      </c>
      <c r="F214" s="71"/>
      <c r="G214" s="46">
        <f t="shared" si="30"/>
        <v>0</v>
      </c>
      <c r="H214" s="78">
        <v>0</v>
      </c>
      <c r="I214" s="76">
        <v>0</v>
      </c>
      <c r="J214" s="46">
        <f t="shared" si="31"/>
        <v>0</v>
      </c>
      <c r="K214" s="72"/>
      <c r="L214" s="20">
        <v>25</v>
      </c>
      <c r="M214" s="65">
        <f>+L214*K214</f>
        <v>0</v>
      </c>
      <c r="N214" s="17" t="s">
        <v>16</v>
      </c>
      <c r="O214" s="18"/>
      <c r="P214" s="23">
        <f>SUM(M214-O214)</f>
        <v>0</v>
      </c>
      <c r="Q214" s="90">
        <v>15</v>
      </c>
      <c r="R214" s="43">
        <f>+K214*Q214</f>
        <v>0</v>
      </c>
    </row>
    <row r="215" spans="1:18" ht="25.5" x14ac:dyDescent="0.55000000000000004">
      <c r="A215" s="10">
        <v>211</v>
      </c>
      <c r="B215" s="10" t="s">
        <v>544</v>
      </c>
      <c r="C215" s="19" t="s">
        <v>545</v>
      </c>
      <c r="D215" s="10" t="s">
        <v>434</v>
      </c>
      <c r="E215" s="64">
        <f>+'30'!J215</f>
        <v>0</v>
      </c>
      <c r="F215" s="71"/>
      <c r="G215" s="46">
        <f t="shared" si="30"/>
        <v>0</v>
      </c>
      <c r="H215" s="78">
        <v>0</v>
      </c>
      <c r="I215" s="76">
        <v>0</v>
      </c>
      <c r="J215" s="46">
        <f t="shared" si="31"/>
        <v>0</v>
      </c>
      <c r="K215" s="72"/>
      <c r="L215" s="20">
        <v>10</v>
      </c>
      <c r="M215" s="65">
        <f>+L215*K215</f>
        <v>0</v>
      </c>
      <c r="N215" s="17" t="s">
        <v>16</v>
      </c>
      <c r="O215" s="18"/>
      <c r="P215" s="23">
        <f>SUM(M215-O215)</f>
        <v>0</v>
      </c>
      <c r="Q215" s="90">
        <v>10.4</v>
      </c>
      <c r="R215" s="43">
        <f>+K215*Q215</f>
        <v>0</v>
      </c>
    </row>
    <row r="216" spans="1:18" ht="25.5" x14ac:dyDescent="0.55000000000000004">
      <c r="A216" s="10">
        <v>212</v>
      </c>
      <c r="B216" s="10" t="s">
        <v>854</v>
      </c>
      <c r="C216" s="19" t="s">
        <v>414</v>
      </c>
      <c r="D216" s="10" t="s">
        <v>434</v>
      </c>
      <c r="E216" s="64">
        <f>+'30'!J216</f>
        <v>0</v>
      </c>
      <c r="F216" s="71"/>
      <c r="G216" s="46">
        <f t="shared" si="30"/>
        <v>0</v>
      </c>
      <c r="H216" s="78">
        <v>0</v>
      </c>
      <c r="I216" s="76">
        <v>0</v>
      </c>
      <c r="J216" s="46">
        <f t="shared" si="31"/>
        <v>0</v>
      </c>
      <c r="K216" s="72"/>
      <c r="L216" s="20">
        <v>10</v>
      </c>
      <c r="M216" s="65">
        <f t="shared" si="34"/>
        <v>0</v>
      </c>
      <c r="N216" s="17" t="s">
        <v>16</v>
      </c>
      <c r="O216" s="18"/>
      <c r="P216" s="23">
        <f t="shared" si="35"/>
        <v>0</v>
      </c>
      <c r="Q216" s="90">
        <v>9</v>
      </c>
      <c r="R216" s="43">
        <f t="shared" si="36"/>
        <v>0</v>
      </c>
    </row>
    <row r="217" spans="1:18" ht="25.5" x14ac:dyDescent="0.55000000000000004">
      <c r="A217" s="10">
        <v>213</v>
      </c>
      <c r="B217" s="10" t="s">
        <v>1208</v>
      </c>
      <c r="C217" s="19" t="s">
        <v>258</v>
      </c>
      <c r="D217" s="10" t="s">
        <v>449</v>
      </c>
      <c r="E217" s="64">
        <f>+'30'!J217</f>
        <v>25</v>
      </c>
      <c r="F217" s="71"/>
      <c r="G217" s="46">
        <f t="shared" si="30"/>
        <v>25</v>
      </c>
      <c r="H217" s="78">
        <v>0</v>
      </c>
      <c r="I217" s="76">
        <v>0</v>
      </c>
      <c r="J217" s="46">
        <f t="shared" si="31"/>
        <v>25</v>
      </c>
      <c r="K217" s="72"/>
      <c r="L217" s="20">
        <v>10</v>
      </c>
      <c r="M217" s="65">
        <f t="shared" si="34"/>
        <v>0</v>
      </c>
      <c r="N217" s="17" t="s">
        <v>16</v>
      </c>
      <c r="O217" s="18"/>
      <c r="P217" s="23">
        <f t="shared" si="35"/>
        <v>0</v>
      </c>
      <c r="Q217" s="90"/>
      <c r="R217" s="43">
        <f t="shared" si="36"/>
        <v>0</v>
      </c>
    </row>
    <row r="218" spans="1:18" ht="25.5" x14ac:dyDescent="0.55000000000000004">
      <c r="A218" s="10">
        <v>214</v>
      </c>
      <c r="B218" s="10" t="s">
        <v>1194</v>
      </c>
      <c r="C218" s="19" t="s">
        <v>320</v>
      </c>
      <c r="D218" s="10" t="s">
        <v>587</v>
      </c>
      <c r="E218" s="64">
        <f>+'30'!J218</f>
        <v>0</v>
      </c>
      <c r="F218" s="71"/>
      <c r="G218" s="46">
        <f t="shared" si="30"/>
        <v>0</v>
      </c>
      <c r="H218" s="78">
        <v>0</v>
      </c>
      <c r="I218" s="76">
        <v>0</v>
      </c>
      <c r="J218" s="46">
        <f t="shared" si="31"/>
        <v>0</v>
      </c>
      <c r="K218" s="72"/>
      <c r="L218" s="20">
        <v>20</v>
      </c>
      <c r="M218" s="65">
        <f t="shared" si="34"/>
        <v>0</v>
      </c>
      <c r="N218" s="17" t="s">
        <v>16</v>
      </c>
      <c r="O218" s="18"/>
      <c r="P218" s="23">
        <f t="shared" si="35"/>
        <v>0</v>
      </c>
      <c r="Q218" s="90">
        <v>16.670000000000002</v>
      </c>
      <c r="R218" s="43">
        <f t="shared" si="36"/>
        <v>0</v>
      </c>
    </row>
    <row r="219" spans="1:18" ht="25.5" x14ac:dyDescent="0.55000000000000004">
      <c r="A219" s="10">
        <v>215</v>
      </c>
      <c r="B219" s="10"/>
      <c r="C219" s="19" t="s">
        <v>283</v>
      </c>
      <c r="D219" s="10" t="s">
        <v>441</v>
      </c>
      <c r="E219" s="64">
        <f>+'30'!J219</f>
        <v>0</v>
      </c>
      <c r="F219" s="71"/>
      <c r="G219" s="46">
        <f t="shared" si="30"/>
        <v>0</v>
      </c>
      <c r="H219" s="78">
        <v>0</v>
      </c>
      <c r="I219" s="76">
        <v>0</v>
      </c>
      <c r="J219" s="46">
        <f t="shared" si="31"/>
        <v>0</v>
      </c>
      <c r="K219" s="72"/>
      <c r="L219" s="20">
        <v>800</v>
      </c>
      <c r="M219" s="65">
        <f t="shared" si="34"/>
        <v>0</v>
      </c>
      <c r="N219" s="17" t="s">
        <v>16</v>
      </c>
      <c r="O219" s="18"/>
      <c r="P219" s="23">
        <f t="shared" si="35"/>
        <v>0</v>
      </c>
      <c r="Q219" s="90"/>
      <c r="R219" s="43">
        <f t="shared" si="36"/>
        <v>0</v>
      </c>
    </row>
    <row r="220" spans="1:18" ht="25.5" x14ac:dyDescent="0.55000000000000004">
      <c r="A220" s="10">
        <v>216</v>
      </c>
      <c r="B220" s="10" t="s">
        <v>932</v>
      </c>
      <c r="C220" s="19" t="s">
        <v>284</v>
      </c>
      <c r="D220" s="10" t="s">
        <v>441</v>
      </c>
      <c r="E220" s="64">
        <f>+'30'!J220</f>
        <v>0</v>
      </c>
      <c r="F220" s="71"/>
      <c r="G220" s="46">
        <f t="shared" si="30"/>
        <v>0</v>
      </c>
      <c r="H220" s="78">
        <v>0</v>
      </c>
      <c r="I220" s="76">
        <v>0</v>
      </c>
      <c r="J220" s="46">
        <f t="shared" si="31"/>
        <v>0</v>
      </c>
      <c r="K220" s="72"/>
      <c r="L220" s="20">
        <v>150</v>
      </c>
      <c r="M220" s="65">
        <f t="shared" si="34"/>
        <v>0</v>
      </c>
      <c r="N220" s="17" t="s">
        <v>16</v>
      </c>
      <c r="O220" s="18"/>
      <c r="P220" s="23">
        <f t="shared" si="35"/>
        <v>0</v>
      </c>
      <c r="Q220" s="90">
        <v>85</v>
      </c>
      <c r="R220" s="43">
        <f t="shared" si="36"/>
        <v>0</v>
      </c>
    </row>
    <row r="221" spans="1:18" ht="25.5" x14ac:dyDescent="0.55000000000000004">
      <c r="A221" s="10">
        <v>217</v>
      </c>
      <c r="B221" s="10" t="s">
        <v>1277</v>
      </c>
      <c r="C221" s="19" t="s">
        <v>259</v>
      </c>
      <c r="D221" s="10" t="s">
        <v>441</v>
      </c>
      <c r="E221" s="64">
        <f>+'30'!J221</f>
        <v>0</v>
      </c>
      <c r="F221" s="71"/>
      <c r="G221" s="46">
        <f t="shared" si="30"/>
        <v>0</v>
      </c>
      <c r="H221" s="78">
        <v>0</v>
      </c>
      <c r="I221" s="76">
        <v>0</v>
      </c>
      <c r="J221" s="46">
        <f t="shared" si="31"/>
        <v>0</v>
      </c>
      <c r="K221" s="72"/>
      <c r="L221" s="20">
        <v>200</v>
      </c>
      <c r="M221" s="65">
        <f t="shared" si="34"/>
        <v>0</v>
      </c>
      <c r="N221" s="17" t="s">
        <v>16</v>
      </c>
      <c r="O221" s="18"/>
      <c r="P221" s="23">
        <f t="shared" si="35"/>
        <v>0</v>
      </c>
      <c r="Q221" s="90">
        <v>100</v>
      </c>
      <c r="R221" s="43">
        <f t="shared" si="36"/>
        <v>0</v>
      </c>
    </row>
    <row r="222" spans="1:18" ht="25.5" x14ac:dyDescent="0.55000000000000004">
      <c r="A222" s="10">
        <v>218</v>
      </c>
      <c r="B222" s="10" t="s">
        <v>931</v>
      </c>
      <c r="C222" s="19" t="s">
        <v>285</v>
      </c>
      <c r="D222" s="10" t="s">
        <v>441</v>
      </c>
      <c r="E222" s="64">
        <f>+'30'!J222</f>
        <v>0</v>
      </c>
      <c r="F222" s="71"/>
      <c r="G222" s="46">
        <f t="shared" si="30"/>
        <v>0</v>
      </c>
      <c r="H222" s="78">
        <v>0</v>
      </c>
      <c r="I222" s="76">
        <v>0</v>
      </c>
      <c r="J222" s="46">
        <f t="shared" si="31"/>
        <v>0</v>
      </c>
      <c r="K222" s="72"/>
      <c r="L222" s="20">
        <v>250</v>
      </c>
      <c r="M222" s="65">
        <f t="shared" si="34"/>
        <v>0</v>
      </c>
      <c r="N222" s="17" t="s">
        <v>16</v>
      </c>
      <c r="O222" s="18"/>
      <c r="P222" s="23">
        <f t="shared" si="35"/>
        <v>0</v>
      </c>
      <c r="Q222" s="90">
        <v>250</v>
      </c>
      <c r="R222" s="43">
        <f t="shared" si="36"/>
        <v>0</v>
      </c>
    </row>
    <row r="223" spans="1:18" ht="25.5" x14ac:dyDescent="0.55000000000000004">
      <c r="A223" s="10">
        <v>219</v>
      </c>
      <c r="B223" s="10" t="s">
        <v>1280</v>
      </c>
      <c r="C223" s="19" t="s">
        <v>260</v>
      </c>
      <c r="D223" s="10" t="s">
        <v>566</v>
      </c>
      <c r="E223" s="64">
        <f>+'30'!J223</f>
        <v>0</v>
      </c>
      <c r="F223" s="71"/>
      <c r="G223" s="46">
        <f t="shared" si="30"/>
        <v>0</v>
      </c>
      <c r="H223" s="78">
        <v>0</v>
      </c>
      <c r="I223" s="76">
        <v>0</v>
      </c>
      <c r="J223" s="46">
        <f t="shared" si="31"/>
        <v>0</v>
      </c>
      <c r="K223" s="72"/>
      <c r="L223" s="20">
        <v>50</v>
      </c>
      <c r="M223" s="65">
        <f t="shared" si="34"/>
        <v>0</v>
      </c>
      <c r="N223" s="17" t="s">
        <v>16</v>
      </c>
      <c r="O223" s="18"/>
      <c r="P223" s="23">
        <f t="shared" si="35"/>
        <v>0</v>
      </c>
      <c r="Q223" s="90"/>
      <c r="R223" s="43">
        <f t="shared" si="36"/>
        <v>0</v>
      </c>
    </row>
    <row r="224" spans="1:18" ht="25.5" x14ac:dyDescent="0.55000000000000004">
      <c r="A224" s="10">
        <v>220</v>
      </c>
      <c r="B224" s="10" t="s">
        <v>855</v>
      </c>
      <c r="C224" s="19" t="s">
        <v>856</v>
      </c>
      <c r="D224" s="10" t="s">
        <v>434</v>
      </c>
      <c r="E224" s="64">
        <f>+'30'!J224</f>
        <v>0</v>
      </c>
      <c r="F224" s="71"/>
      <c r="G224" s="46">
        <f t="shared" si="30"/>
        <v>0</v>
      </c>
      <c r="H224" s="78">
        <v>0</v>
      </c>
      <c r="I224" s="76">
        <v>0</v>
      </c>
      <c r="J224" s="46">
        <f t="shared" si="31"/>
        <v>0</v>
      </c>
      <c r="K224" s="72"/>
      <c r="L224" s="20">
        <v>0</v>
      </c>
      <c r="M224" s="65">
        <f t="shared" si="34"/>
        <v>0</v>
      </c>
      <c r="N224" s="17" t="s">
        <v>16</v>
      </c>
      <c r="O224" s="18"/>
      <c r="P224" s="23">
        <f t="shared" si="35"/>
        <v>0</v>
      </c>
      <c r="Q224" s="90"/>
      <c r="R224" s="43">
        <f t="shared" si="36"/>
        <v>0</v>
      </c>
    </row>
    <row r="225" spans="1:18" ht="25.5" x14ac:dyDescent="0.55000000000000004">
      <c r="A225" s="10">
        <v>221</v>
      </c>
      <c r="B225" s="10" t="s">
        <v>1283</v>
      </c>
      <c r="C225" s="19" t="s">
        <v>276</v>
      </c>
      <c r="D225" s="10" t="s">
        <v>434</v>
      </c>
      <c r="E225" s="64">
        <f>+'30'!J225</f>
        <v>0</v>
      </c>
      <c r="F225" s="71"/>
      <c r="G225" s="46">
        <f t="shared" si="30"/>
        <v>0</v>
      </c>
      <c r="H225" s="78">
        <v>0</v>
      </c>
      <c r="I225" s="76">
        <v>0</v>
      </c>
      <c r="J225" s="46">
        <f t="shared" si="31"/>
        <v>0</v>
      </c>
      <c r="K225" s="72"/>
      <c r="L225" s="20">
        <v>45</v>
      </c>
      <c r="M225" s="65">
        <f t="shared" si="34"/>
        <v>0</v>
      </c>
      <c r="N225" s="17" t="s">
        <v>16</v>
      </c>
      <c r="O225" s="18"/>
      <c r="P225" s="23">
        <f t="shared" si="35"/>
        <v>0</v>
      </c>
      <c r="Q225" s="90">
        <v>28.59</v>
      </c>
      <c r="R225" s="43">
        <f t="shared" si="36"/>
        <v>0</v>
      </c>
    </row>
    <row r="226" spans="1:18" ht="25.5" x14ac:dyDescent="0.55000000000000004">
      <c r="A226" s="10">
        <v>222</v>
      </c>
      <c r="B226" s="10" t="s">
        <v>1284</v>
      </c>
      <c r="C226" s="19" t="s">
        <v>277</v>
      </c>
      <c r="D226" s="10" t="s">
        <v>434</v>
      </c>
      <c r="E226" s="64">
        <f>+'30'!J226</f>
        <v>0</v>
      </c>
      <c r="F226" s="71"/>
      <c r="G226" s="46">
        <f t="shared" si="30"/>
        <v>0</v>
      </c>
      <c r="H226" s="78">
        <v>0</v>
      </c>
      <c r="I226" s="76">
        <v>0</v>
      </c>
      <c r="J226" s="46">
        <f t="shared" si="31"/>
        <v>0</v>
      </c>
      <c r="K226" s="72"/>
      <c r="L226" s="20">
        <v>35</v>
      </c>
      <c r="M226" s="65">
        <f t="shared" si="34"/>
        <v>0</v>
      </c>
      <c r="N226" s="17" t="s">
        <v>16</v>
      </c>
      <c r="O226" s="18"/>
      <c r="P226" s="23">
        <f t="shared" si="35"/>
        <v>0</v>
      </c>
      <c r="Q226" s="90">
        <v>23.7</v>
      </c>
      <c r="R226" s="43">
        <f t="shared" si="36"/>
        <v>0</v>
      </c>
    </row>
    <row r="227" spans="1:18" ht="25.5" x14ac:dyDescent="0.55000000000000004">
      <c r="A227" s="10">
        <v>223</v>
      </c>
      <c r="B227" s="10" t="s">
        <v>1285</v>
      </c>
      <c r="C227" s="19" t="s">
        <v>278</v>
      </c>
      <c r="D227" s="10" t="s">
        <v>434</v>
      </c>
      <c r="E227" s="64">
        <f>+'30'!J227</f>
        <v>8</v>
      </c>
      <c r="F227" s="71"/>
      <c r="G227" s="46">
        <f t="shared" si="30"/>
        <v>8</v>
      </c>
      <c r="H227" s="78">
        <v>0</v>
      </c>
      <c r="I227" s="76">
        <v>0</v>
      </c>
      <c r="J227" s="46">
        <f t="shared" si="31"/>
        <v>8</v>
      </c>
      <c r="K227" s="72"/>
      <c r="L227" s="20">
        <v>25</v>
      </c>
      <c r="M227" s="65">
        <f t="shared" si="34"/>
        <v>0</v>
      </c>
      <c r="N227" s="17" t="s">
        <v>16</v>
      </c>
      <c r="O227" s="18"/>
      <c r="P227" s="23">
        <f t="shared" si="35"/>
        <v>0</v>
      </c>
      <c r="Q227" s="90">
        <v>20.36</v>
      </c>
      <c r="R227" s="43">
        <f t="shared" si="36"/>
        <v>0</v>
      </c>
    </row>
    <row r="228" spans="1:18" ht="25.5" x14ac:dyDescent="0.55000000000000004">
      <c r="A228" s="10">
        <v>224</v>
      </c>
      <c r="B228" s="10" t="s">
        <v>564</v>
      </c>
      <c r="C228" s="19" t="s">
        <v>321</v>
      </c>
      <c r="D228" s="10" t="s">
        <v>566</v>
      </c>
      <c r="E228" s="64">
        <f>+'30'!J228</f>
        <v>0</v>
      </c>
      <c r="F228" s="71"/>
      <c r="G228" s="46">
        <f t="shared" si="30"/>
        <v>0</v>
      </c>
      <c r="H228" s="78">
        <v>0</v>
      </c>
      <c r="I228" s="76">
        <v>0</v>
      </c>
      <c r="J228" s="46">
        <f t="shared" si="31"/>
        <v>0</v>
      </c>
      <c r="K228" s="72"/>
      <c r="L228" s="20">
        <v>50</v>
      </c>
      <c r="M228" s="65">
        <f>+L228*K228</f>
        <v>0</v>
      </c>
      <c r="N228" s="17" t="s">
        <v>16</v>
      </c>
      <c r="O228" s="18"/>
      <c r="P228" s="23">
        <f>SUM(M228-O228)</f>
        <v>0</v>
      </c>
      <c r="Q228" s="90"/>
      <c r="R228" s="43">
        <f>+K228*Q228</f>
        <v>0</v>
      </c>
    </row>
    <row r="229" spans="1:18" ht="25.5" x14ac:dyDescent="0.55000000000000004">
      <c r="A229" s="10">
        <v>225</v>
      </c>
      <c r="B229" s="10" t="s">
        <v>569</v>
      </c>
      <c r="C229" s="19" t="s">
        <v>261</v>
      </c>
      <c r="D229" s="10" t="s">
        <v>566</v>
      </c>
      <c r="E229" s="64">
        <f>+'30'!J229</f>
        <v>14</v>
      </c>
      <c r="F229" s="71"/>
      <c r="G229" s="46">
        <f t="shared" si="30"/>
        <v>14</v>
      </c>
      <c r="H229" s="78">
        <v>0</v>
      </c>
      <c r="I229" s="76">
        <v>0</v>
      </c>
      <c r="J229" s="46">
        <f t="shared" si="31"/>
        <v>14</v>
      </c>
      <c r="K229" s="72"/>
      <c r="L229" s="20">
        <v>60</v>
      </c>
      <c r="M229" s="65">
        <f t="shared" si="34"/>
        <v>0</v>
      </c>
      <c r="N229" s="17" t="s">
        <v>16</v>
      </c>
      <c r="O229" s="18"/>
      <c r="P229" s="23">
        <f t="shared" si="35"/>
        <v>0</v>
      </c>
      <c r="Q229" s="90"/>
      <c r="R229" s="43">
        <f t="shared" si="36"/>
        <v>0</v>
      </c>
    </row>
    <row r="230" spans="1:18" ht="25.5" x14ac:dyDescent="0.55000000000000004">
      <c r="A230" s="10">
        <v>226</v>
      </c>
      <c r="B230" s="10" t="s">
        <v>570</v>
      </c>
      <c r="C230" s="19" t="s">
        <v>415</v>
      </c>
      <c r="D230" s="10" t="s">
        <v>566</v>
      </c>
      <c r="E230" s="64">
        <f>+'30'!J230</f>
        <v>0</v>
      </c>
      <c r="F230" s="71"/>
      <c r="G230" s="46">
        <f t="shared" si="30"/>
        <v>0</v>
      </c>
      <c r="H230" s="78">
        <v>0</v>
      </c>
      <c r="I230" s="76">
        <v>0</v>
      </c>
      <c r="J230" s="46">
        <f t="shared" si="31"/>
        <v>0</v>
      </c>
      <c r="K230" s="72"/>
      <c r="L230" s="20">
        <v>250</v>
      </c>
      <c r="M230" s="65">
        <f t="shared" si="34"/>
        <v>0</v>
      </c>
      <c r="N230" s="17" t="s">
        <v>16</v>
      </c>
      <c r="O230" s="18"/>
      <c r="P230" s="23">
        <f t="shared" si="35"/>
        <v>0</v>
      </c>
      <c r="Q230" s="90"/>
      <c r="R230" s="43">
        <f t="shared" si="36"/>
        <v>0</v>
      </c>
    </row>
    <row r="231" spans="1:18" ht="25.5" x14ac:dyDescent="0.55000000000000004">
      <c r="A231" s="10">
        <v>227</v>
      </c>
      <c r="B231" s="10" t="s">
        <v>572</v>
      </c>
      <c r="C231" s="19" t="s">
        <v>262</v>
      </c>
      <c r="D231" s="10" t="s">
        <v>566</v>
      </c>
      <c r="E231" s="64">
        <f>+'30'!J231</f>
        <v>0</v>
      </c>
      <c r="F231" s="71"/>
      <c r="G231" s="46">
        <f t="shared" ref="G231:G258" si="40">E231+F231</f>
        <v>0</v>
      </c>
      <c r="H231" s="78">
        <v>0</v>
      </c>
      <c r="I231" s="76">
        <v>0</v>
      </c>
      <c r="J231" s="46">
        <f t="shared" ref="J231:J258" si="41">+G231-H231-K231-I231</f>
        <v>0</v>
      </c>
      <c r="K231" s="72"/>
      <c r="L231" s="20">
        <v>100</v>
      </c>
      <c r="M231" s="65">
        <f t="shared" si="34"/>
        <v>0</v>
      </c>
      <c r="N231" s="17" t="s">
        <v>16</v>
      </c>
      <c r="O231" s="18"/>
      <c r="P231" s="23">
        <f t="shared" si="35"/>
        <v>0</v>
      </c>
      <c r="Q231" s="90"/>
      <c r="R231" s="43">
        <f t="shared" si="36"/>
        <v>0</v>
      </c>
    </row>
    <row r="232" spans="1:18" ht="25.5" x14ac:dyDescent="0.55000000000000004">
      <c r="A232" s="10">
        <v>228</v>
      </c>
      <c r="B232" s="10" t="s">
        <v>575</v>
      </c>
      <c r="C232" s="19" t="s">
        <v>263</v>
      </c>
      <c r="D232" s="10" t="s">
        <v>566</v>
      </c>
      <c r="E232" s="64">
        <f>+'30'!J232</f>
        <v>0</v>
      </c>
      <c r="F232" s="71"/>
      <c r="G232" s="46">
        <f t="shared" si="40"/>
        <v>0</v>
      </c>
      <c r="H232" s="78">
        <v>0</v>
      </c>
      <c r="I232" s="76">
        <v>0</v>
      </c>
      <c r="J232" s="46">
        <f t="shared" si="41"/>
        <v>0</v>
      </c>
      <c r="K232" s="72"/>
      <c r="L232" s="20">
        <v>350</v>
      </c>
      <c r="M232" s="65">
        <f t="shared" si="34"/>
        <v>0</v>
      </c>
      <c r="N232" s="17" t="s">
        <v>16</v>
      </c>
      <c r="O232" s="18"/>
      <c r="P232" s="23">
        <f t="shared" si="35"/>
        <v>0</v>
      </c>
      <c r="Q232" s="90"/>
      <c r="R232" s="43">
        <f t="shared" si="36"/>
        <v>0</v>
      </c>
    </row>
    <row r="233" spans="1:18" ht="25.5" x14ac:dyDescent="0.55000000000000004">
      <c r="A233" s="10">
        <v>229</v>
      </c>
      <c r="B233" s="10" t="s">
        <v>857</v>
      </c>
      <c r="C233" s="19" t="s">
        <v>264</v>
      </c>
      <c r="D233" s="10" t="s">
        <v>434</v>
      </c>
      <c r="E233" s="64">
        <f>+'30'!J233</f>
        <v>0</v>
      </c>
      <c r="F233" s="71"/>
      <c r="G233" s="46">
        <f t="shared" si="40"/>
        <v>0</v>
      </c>
      <c r="H233" s="78">
        <v>0</v>
      </c>
      <c r="I233" s="76">
        <v>0</v>
      </c>
      <c r="J233" s="46">
        <f t="shared" si="41"/>
        <v>0</v>
      </c>
      <c r="K233" s="72"/>
      <c r="L233" s="20">
        <v>60</v>
      </c>
      <c r="M233" s="65">
        <f t="shared" si="34"/>
        <v>0</v>
      </c>
      <c r="N233" s="17" t="s">
        <v>16</v>
      </c>
      <c r="O233" s="18"/>
      <c r="P233" s="23">
        <f t="shared" si="35"/>
        <v>0</v>
      </c>
      <c r="Q233" s="90"/>
      <c r="R233" s="43">
        <f t="shared" si="36"/>
        <v>0</v>
      </c>
    </row>
    <row r="234" spans="1:18" ht="25.5" x14ac:dyDescent="0.55000000000000004">
      <c r="A234" s="10">
        <v>230</v>
      </c>
      <c r="B234" s="10" t="s">
        <v>579</v>
      </c>
      <c r="C234" s="19" t="s">
        <v>580</v>
      </c>
      <c r="D234" s="10" t="s">
        <v>566</v>
      </c>
      <c r="E234" s="64">
        <f>+'30'!J234</f>
        <v>17</v>
      </c>
      <c r="F234" s="71"/>
      <c r="G234" s="46">
        <f t="shared" si="40"/>
        <v>17</v>
      </c>
      <c r="H234" s="78">
        <v>0</v>
      </c>
      <c r="I234" s="76">
        <v>0</v>
      </c>
      <c r="J234" s="46">
        <f t="shared" si="41"/>
        <v>17</v>
      </c>
      <c r="K234" s="72"/>
      <c r="L234" s="20">
        <v>50</v>
      </c>
      <c r="M234" s="65">
        <f t="shared" si="34"/>
        <v>0</v>
      </c>
      <c r="N234" s="17" t="s">
        <v>16</v>
      </c>
      <c r="O234" s="18"/>
      <c r="P234" s="23">
        <f t="shared" si="35"/>
        <v>0</v>
      </c>
      <c r="Q234" s="90"/>
      <c r="R234" s="43">
        <f t="shared" si="36"/>
        <v>0</v>
      </c>
    </row>
    <row r="235" spans="1:18" ht="25.5" x14ac:dyDescent="0.55000000000000004">
      <c r="A235" s="10">
        <v>231</v>
      </c>
      <c r="B235" s="10" t="s">
        <v>581</v>
      </c>
      <c r="C235" s="19" t="s">
        <v>265</v>
      </c>
      <c r="D235" s="10" t="s">
        <v>566</v>
      </c>
      <c r="E235" s="64">
        <f>+'30'!J235</f>
        <v>0</v>
      </c>
      <c r="F235" s="71"/>
      <c r="G235" s="46">
        <f t="shared" ref="G235:G247" si="42">E235+F235</f>
        <v>0</v>
      </c>
      <c r="H235" s="78">
        <v>0</v>
      </c>
      <c r="I235" s="76">
        <v>0</v>
      </c>
      <c r="J235" s="46">
        <f t="shared" ref="J235:J247" si="43">+G235-H235-K235-I235</f>
        <v>0</v>
      </c>
      <c r="K235" s="72"/>
      <c r="L235" s="20">
        <v>100</v>
      </c>
      <c r="M235" s="65">
        <f t="shared" ref="M235:M247" si="44">+L235*K235</f>
        <v>0</v>
      </c>
      <c r="N235" s="17" t="s">
        <v>16</v>
      </c>
      <c r="O235" s="18"/>
      <c r="P235" s="23">
        <f t="shared" ref="P235:P247" si="45">SUM(M235-O235)</f>
        <v>0</v>
      </c>
      <c r="Q235" s="90"/>
      <c r="R235" s="43">
        <f t="shared" ref="R235:R247" si="46">+K235*Q235</f>
        <v>0</v>
      </c>
    </row>
    <row r="236" spans="1:18" ht="25.5" x14ac:dyDescent="0.55000000000000004">
      <c r="A236" s="10">
        <v>232</v>
      </c>
      <c r="B236" s="10" t="s">
        <v>904</v>
      </c>
      <c r="C236" s="19" t="s">
        <v>266</v>
      </c>
      <c r="D236" s="10" t="s">
        <v>434</v>
      </c>
      <c r="E236" s="64">
        <f>+'30'!J236</f>
        <v>0</v>
      </c>
      <c r="F236" s="71"/>
      <c r="G236" s="46">
        <f t="shared" si="42"/>
        <v>0</v>
      </c>
      <c r="H236" s="78">
        <v>0</v>
      </c>
      <c r="I236" s="76">
        <v>0</v>
      </c>
      <c r="J236" s="46">
        <f t="shared" si="43"/>
        <v>0</v>
      </c>
      <c r="K236" s="72"/>
      <c r="L236" s="20">
        <v>120</v>
      </c>
      <c r="M236" s="65">
        <f t="shared" si="44"/>
        <v>0</v>
      </c>
      <c r="N236" s="17" t="s">
        <v>16</v>
      </c>
      <c r="O236" s="18"/>
      <c r="P236" s="23">
        <f t="shared" si="45"/>
        <v>0</v>
      </c>
      <c r="Q236" s="90"/>
      <c r="R236" s="43">
        <f t="shared" si="46"/>
        <v>0</v>
      </c>
    </row>
    <row r="237" spans="1:18" ht="25.5" x14ac:dyDescent="0.55000000000000004">
      <c r="A237" s="10">
        <v>233</v>
      </c>
      <c r="B237" s="10" t="s">
        <v>567</v>
      </c>
      <c r="C237" s="19" t="s">
        <v>267</v>
      </c>
      <c r="D237" s="10" t="s">
        <v>566</v>
      </c>
      <c r="E237" s="64">
        <f>+'30'!J237</f>
        <v>0</v>
      </c>
      <c r="F237" s="71"/>
      <c r="G237" s="46">
        <f t="shared" si="42"/>
        <v>0</v>
      </c>
      <c r="H237" s="78">
        <v>0</v>
      </c>
      <c r="I237" s="76">
        <v>0</v>
      </c>
      <c r="J237" s="46">
        <f t="shared" si="43"/>
        <v>0</v>
      </c>
      <c r="K237" s="72"/>
      <c r="L237" s="20">
        <v>60</v>
      </c>
      <c r="M237" s="65">
        <f t="shared" si="44"/>
        <v>0</v>
      </c>
      <c r="N237" s="17" t="s">
        <v>16</v>
      </c>
      <c r="O237" s="18"/>
      <c r="P237" s="23">
        <f t="shared" si="45"/>
        <v>0</v>
      </c>
      <c r="Q237" s="90"/>
      <c r="R237" s="43">
        <f t="shared" si="46"/>
        <v>0</v>
      </c>
    </row>
    <row r="238" spans="1:18" ht="25.5" x14ac:dyDescent="0.55000000000000004">
      <c r="A238" s="10">
        <v>234</v>
      </c>
      <c r="B238" s="10" t="s">
        <v>574</v>
      </c>
      <c r="C238" s="19" t="s">
        <v>268</v>
      </c>
      <c r="D238" s="10" t="s">
        <v>566</v>
      </c>
      <c r="E238" s="64">
        <f>+'30'!J238</f>
        <v>0</v>
      </c>
      <c r="F238" s="71"/>
      <c r="G238" s="46">
        <f t="shared" si="42"/>
        <v>0</v>
      </c>
      <c r="H238" s="78">
        <v>0</v>
      </c>
      <c r="I238" s="76">
        <v>0</v>
      </c>
      <c r="J238" s="46">
        <f t="shared" si="43"/>
        <v>0</v>
      </c>
      <c r="K238" s="72"/>
      <c r="L238" s="20">
        <v>150</v>
      </c>
      <c r="M238" s="65">
        <f t="shared" si="44"/>
        <v>0</v>
      </c>
      <c r="N238" s="17" t="s">
        <v>16</v>
      </c>
      <c r="O238" s="18"/>
      <c r="P238" s="23">
        <f t="shared" si="45"/>
        <v>0</v>
      </c>
      <c r="Q238" s="90"/>
      <c r="R238" s="43">
        <f t="shared" si="46"/>
        <v>0</v>
      </c>
    </row>
    <row r="239" spans="1:18" ht="25.5" x14ac:dyDescent="0.55000000000000004">
      <c r="A239" s="10">
        <v>235</v>
      </c>
      <c r="B239" s="10" t="s">
        <v>903</v>
      </c>
      <c r="C239" s="19" t="s">
        <v>269</v>
      </c>
      <c r="D239" s="10" t="s">
        <v>566</v>
      </c>
      <c r="E239" s="64">
        <f>+'30'!J239</f>
        <v>0</v>
      </c>
      <c r="F239" s="71"/>
      <c r="G239" s="46">
        <f t="shared" si="42"/>
        <v>0</v>
      </c>
      <c r="H239" s="78">
        <v>0</v>
      </c>
      <c r="I239" s="76">
        <v>0</v>
      </c>
      <c r="J239" s="46">
        <f t="shared" si="43"/>
        <v>0</v>
      </c>
      <c r="K239" s="72"/>
      <c r="L239" s="20">
        <v>150</v>
      </c>
      <c r="M239" s="65">
        <f t="shared" si="44"/>
        <v>0</v>
      </c>
      <c r="N239" s="17" t="s">
        <v>16</v>
      </c>
      <c r="O239" s="18"/>
      <c r="P239" s="23">
        <f t="shared" si="45"/>
        <v>0</v>
      </c>
      <c r="Q239" s="90"/>
      <c r="R239" s="43">
        <f t="shared" si="46"/>
        <v>0</v>
      </c>
    </row>
    <row r="240" spans="1:18" ht="24" customHeight="1" x14ac:dyDescent="0.55000000000000004">
      <c r="A240" s="10">
        <v>236</v>
      </c>
      <c r="B240" s="10" t="s">
        <v>577</v>
      </c>
      <c r="C240" s="19" t="s">
        <v>270</v>
      </c>
      <c r="D240" s="10" t="s">
        <v>566</v>
      </c>
      <c r="E240" s="64">
        <f>+'30'!J240</f>
        <v>0</v>
      </c>
      <c r="F240" s="71"/>
      <c r="G240" s="46">
        <f t="shared" si="42"/>
        <v>0</v>
      </c>
      <c r="H240" s="78">
        <v>0</v>
      </c>
      <c r="I240" s="76">
        <v>0</v>
      </c>
      <c r="J240" s="46">
        <f t="shared" si="43"/>
        <v>0</v>
      </c>
      <c r="K240" s="72"/>
      <c r="L240" s="20">
        <v>200</v>
      </c>
      <c r="M240" s="65">
        <f t="shared" si="44"/>
        <v>0</v>
      </c>
      <c r="N240" s="17" t="s">
        <v>16</v>
      </c>
      <c r="O240" s="18"/>
      <c r="P240" s="23">
        <f t="shared" si="45"/>
        <v>0</v>
      </c>
      <c r="Q240" s="90"/>
      <c r="R240" s="43">
        <f t="shared" si="46"/>
        <v>0</v>
      </c>
    </row>
    <row r="241" spans="1:18" ht="24" customHeight="1" x14ac:dyDescent="0.55000000000000004">
      <c r="A241" s="10">
        <v>237</v>
      </c>
      <c r="B241" s="10"/>
      <c r="C241" s="19" t="s">
        <v>271</v>
      </c>
      <c r="D241" s="10"/>
      <c r="E241" s="64">
        <f>+'30'!J241</f>
        <v>0</v>
      </c>
      <c r="F241" s="71"/>
      <c r="G241" s="46">
        <f t="shared" si="42"/>
        <v>0</v>
      </c>
      <c r="H241" s="78">
        <v>0</v>
      </c>
      <c r="I241" s="76">
        <v>0</v>
      </c>
      <c r="J241" s="46">
        <f t="shared" si="43"/>
        <v>0</v>
      </c>
      <c r="K241" s="72"/>
      <c r="L241" s="20"/>
      <c r="M241" s="65">
        <f t="shared" si="44"/>
        <v>0</v>
      </c>
      <c r="N241" s="17" t="s">
        <v>16</v>
      </c>
      <c r="O241" s="18"/>
      <c r="P241" s="23">
        <f t="shared" si="45"/>
        <v>0</v>
      </c>
      <c r="Q241" s="90"/>
      <c r="R241" s="43">
        <f t="shared" si="46"/>
        <v>0</v>
      </c>
    </row>
    <row r="242" spans="1:18" ht="25.5" x14ac:dyDescent="0.55000000000000004">
      <c r="A242" s="10">
        <v>238</v>
      </c>
      <c r="B242" s="10"/>
      <c r="C242" s="19" t="s">
        <v>1436</v>
      </c>
      <c r="D242" s="10" t="s">
        <v>434</v>
      </c>
      <c r="E242" s="64">
        <f>+'30'!J242</f>
        <v>0</v>
      </c>
      <c r="F242" s="71"/>
      <c r="G242" s="46">
        <f t="shared" si="42"/>
        <v>0</v>
      </c>
      <c r="H242" s="78">
        <v>0</v>
      </c>
      <c r="I242" s="76">
        <v>0</v>
      </c>
      <c r="J242" s="46">
        <f t="shared" si="43"/>
        <v>0</v>
      </c>
      <c r="K242" s="72"/>
      <c r="L242" s="20">
        <v>35</v>
      </c>
      <c r="M242" s="65">
        <f t="shared" si="44"/>
        <v>0</v>
      </c>
      <c r="N242" s="17" t="s">
        <v>16</v>
      </c>
      <c r="O242" s="18"/>
      <c r="P242" s="23">
        <f t="shared" si="45"/>
        <v>0</v>
      </c>
      <c r="Q242" s="90"/>
      <c r="R242" s="43">
        <f t="shared" si="46"/>
        <v>0</v>
      </c>
    </row>
    <row r="243" spans="1:18" ht="25.5" x14ac:dyDescent="0.55000000000000004">
      <c r="A243" s="10">
        <v>239</v>
      </c>
      <c r="B243" s="10"/>
      <c r="C243" s="19" t="s">
        <v>192</v>
      </c>
      <c r="D243" s="10" t="s">
        <v>805</v>
      </c>
      <c r="E243" s="64">
        <f>+'30'!J243</f>
        <v>33</v>
      </c>
      <c r="F243" s="71"/>
      <c r="G243" s="46">
        <f t="shared" ref="G243:G246" si="47">E243+F243</f>
        <v>33</v>
      </c>
      <c r="H243" s="78">
        <v>0</v>
      </c>
      <c r="I243" s="76">
        <v>0</v>
      </c>
      <c r="J243" s="46">
        <f t="shared" ref="J243:J246" si="48">+G243-H243-K243-I243</f>
        <v>33</v>
      </c>
      <c r="K243" s="72"/>
      <c r="L243" s="20">
        <v>35</v>
      </c>
      <c r="M243" s="65">
        <f t="shared" ref="M243:M246" si="49">+L243*K243</f>
        <v>0</v>
      </c>
      <c r="N243" s="17" t="s">
        <v>16</v>
      </c>
      <c r="O243" s="18"/>
      <c r="P243" s="23">
        <f t="shared" ref="P243:P246" si="50">SUM(M243-O243)</f>
        <v>0</v>
      </c>
      <c r="Q243" s="90"/>
      <c r="R243" s="43">
        <f t="shared" ref="R243:R246" si="51">+K243*Q243</f>
        <v>0</v>
      </c>
    </row>
    <row r="244" spans="1:18" ht="25.5" x14ac:dyDescent="0.55000000000000004">
      <c r="A244" s="10">
        <v>240</v>
      </c>
      <c r="B244" s="10"/>
      <c r="C244" s="19" t="s">
        <v>1437</v>
      </c>
      <c r="D244" s="10" t="s">
        <v>434</v>
      </c>
      <c r="E244" s="64">
        <f>+'30'!J244</f>
        <v>17</v>
      </c>
      <c r="F244" s="71"/>
      <c r="G244" s="46">
        <f t="shared" si="47"/>
        <v>17</v>
      </c>
      <c r="H244" s="78">
        <v>0</v>
      </c>
      <c r="I244" s="76">
        <v>0</v>
      </c>
      <c r="J244" s="46">
        <f t="shared" si="48"/>
        <v>17</v>
      </c>
      <c r="K244" s="72"/>
      <c r="L244" s="20">
        <v>45</v>
      </c>
      <c r="M244" s="65">
        <f t="shared" si="49"/>
        <v>0</v>
      </c>
      <c r="N244" s="17" t="s">
        <v>16</v>
      </c>
      <c r="O244" s="18"/>
      <c r="P244" s="23">
        <f t="shared" si="50"/>
        <v>0</v>
      </c>
      <c r="Q244" s="90"/>
      <c r="R244" s="43">
        <f t="shared" si="51"/>
        <v>0</v>
      </c>
    </row>
    <row r="245" spans="1:18" ht="25.5" x14ac:dyDescent="0.55000000000000004">
      <c r="A245" s="10">
        <v>241</v>
      </c>
      <c r="B245" s="10"/>
      <c r="C245" s="19" t="s">
        <v>1438</v>
      </c>
      <c r="D245" s="10" t="s">
        <v>434</v>
      </c>
      <c r="E245" s="64">
        <f>+'30'!J245</f>
        <v>0</v>
      </c>
      <c r="F245" s="71"/>
      <c r="G245" s="46">
        <f t="shared" si="47"/>
        <v>0</v>
      </c>
      <c r="H245" s="78">
        <v>0</v>
      </c>
      <c r="I245" s="76">
        <v>0</v>
      </c>
      <c r="J245" s="46">
        <f t="shared" si="48"/>
        <v>0</v>
      </c>
      <c r="K245" s="72"/>
      <c r="L245" s="20">
        <v>45</v>
      </c>
      <c r="M245" s="65">
        <f t="shared" si="49"/>
        <v>0</v>
      </c>
      <c r="N245" s="17" t="s">
        <v>16</v>
      </c>
      <c r="O245" s="18"/>
      <c r="P245" s="23">
        <f t="shared" si="50"/>
        <v>0</v>
      </c>
      <c r="Q245" s="90"/>
      <c r="R245" s="43">
        <f t="shared" si="51"/>
        <v>0</v>
      </c>
    </row>
    <row r="246" spans="1:18" ht="25.5" x14ac:dyDescent="0.55000000000000004">
      <c r="A246" s="10">
        <v>242</v>
      </c>
      <c r="B246" s="10"/>
      <c r="C246" s="19"/>
      <c r="D246" s="10"/>
      <c r="E246" s="64">
        <f>+'30'!J246</f>
        <v>0</v>
      </c>
      <c r="F246" s="71"/>
      <c r="G246" s="46">
        <f t="shared" si="47"/>
        <v>0</v>
      </c>
      <c r="H246" s="78">
        <v>0</v>
      </c>
      <c r="I246" s="76">
        <v>0</v>
      </c>
      <c r="J246" s="46">
        <f t="shared" si="48"/>
        <v>0</v>
      </c>
      <c r="K246" s="72"/>
      <c r="L246" s="20"/>
      <c r="M246" s="65">
        <f t="shared" si="49"/>
        <v>0</v>
      </c>
      <c r="N246" s="17" t="s">
        <v>16</v>
      </c>
      <c r="O246" s="18"/>
      <c r="P246" s="23">
        <f t="shared" si="50"/>
        <v>0</v>
      </c>
      <c r="Q246" s="90"/>
      <c r="R246" s="43">
        <f t="shared" si="51"/>
        <v>0</v>
      </c>
    </row>
    <row r="247" spans="1:18" ht="24" customHeight="1" x14ac:dyDescent="0.55000000000000004">
      <c r="A247" s="10">
        <v>243</v>
      </c>
      <c r="B247" s="10"/>
      <c r="C247" s="19"/>
      <c r="D247" s="10"/>
      <c r="E247" s="64">
        <f>+'30'!J247</f>
        <v>0</v>
      </c>
      <c r="F247" s="71"/>
      <c r="G247" s="46">
        <f t="shared" si="42"/>
        <v>0</v>
      </c>
      <c r="H247" s="78">
        <v>0</v>
      </c>
      <c r="I247" s="76">
        <v>0</v>
      </c>
      <c r="J247" s="46">
        <f t="shared" si="43"/>
        <v>0</v>
      </c>
      <c r="K247" s="72"/>
      <c r="L247" s="20"/>
      <c r="M247" s="65">
        <f t="shared" si="44"/>
        <v>0</v>
      </c>
      <c r="N247" s="17" t="s">
        <v>16</v>
      </c>
      <c r="O247" s="18"/>
      <c r="P247" s="23">
        <f t="shared" si="45"/>
        <v>0</v>
      </c>
      <c r="Q247" s="90"/>
      <c r="R247" s="43">
        <f t="shared" si="46"/>
        <v>0</v>
      </c>
    </row>
    <row r="248" spans="1:18" ht="25.5" x14ac:dyDescent="0.55000000000000004">
      <c r="A248" s="10">
        <v>244</v>
      </c>
      <c r="B248" s="10"/>
      <c r="C248" s="19"/>
      <c r="D248" s="10"/>
      <c r="E248" s="64">
        <f>+'30'!J248</f>
        <v>0</v>
      </c>
      <c r="F248" s="71"/>
      <c r="G248" s="46">
        <f t="shared" si="40"/>
        <v>0</v>
      </c>
      <c r="H248" s="78">
        <v>0</v>
      </c>
      <c r="I248" s="76">
        <v>0</v>
      </c>
      <c r="J248" s="46">
        <f t="shared" si="41"/>
        <v>0</v>
      </c>
      <c r="K248" s="72"/>
      <c r="L248" s="20"/>
      <c r="M248" s="65">
        <f t="shared" si="34"/>
        <v>0</v>
      </c>
      <c r="N248" s="17" t="s">
        <v>16</v>
      </c>
      <c r="O248" s="18"/>
      <c r="P248" s="23">
        <f t="shared" si="35"/>
        <v>0</v>
      </c>
      <c r="Q248" s="90"/>
      <c r="R248" s="43">
        <f t="shared" si="36"/>
        <v>0</v>
      </c>
    </row>
    <row r="249" spans="1:18" ht="25.5" x14ac:dyDescent="0.55000000000000004">
      <c r="A249" s="10">
        <v>245</v>
      </c>
      <c r="B249" s="10"/>
      <c r="C249" s="19"/>
      <c r="D249" s="10"/>
      <c r="E249" s="64"/>
      <c r="F249" s="71"/>
      <c r="G249" s="46">
        <f t="shared" si="40"/>
        <v>0</v>
      </c>
      <c r="H249" s="78">
        <v>0</v>
      </c>
      <c r="I249" s="76">
        <v>0</v>
      </c>
      <c r="J249" s="46">
        <f t="shared" si="41"/>
        <v>0</v>
      </c>
      <c r="K249" s="72"/>
      <c r="L249" s="20"/>
      <c r="M249" s="65">
        <f t="shared" si="34"/>
        <v>0</v>
      </c>
      <c r="N249" s="17" t="s">
        <v>16</v>
      </c>
      <c r="O249" s="18"/>
      <c r="P249" s="23">
        <f t="shared" si="35"/>
        <v>0</v>
      </c>
      <c r="Q249" s="90"/>
      <c r="R249" s="43">
        <f t="shared" si="36"/>
        <v>0</v>
      </c>
    </row>
    <row r="250" spans="1:18" ht="25.5" x14ac:dyDescent="0.55000000000000004">
      <c r="A250" s="10">
        <v>246</v>
      </c>
      <c r="B250" s="10"/>
      <c r="C250" s="19"/>
      <c r="D250" s="10"/>
      <c r="E250" s="64"/>
      <c r="F250" s="71"/>
      <c r="G250" s="46">
        <f t="shared" si="40"/>
        <v>0</v>
      </c>
      <c r="H250" s="78">
        <v>0</v>
      </c>
      <c r="I250" s="76">
        <v>0</v>
      </c>
      <c r="J250" s="46">
        <f t="shared" si="41"/>
        <v>0</v>
      </c>
      <c r="K250" s="72"/>
      <c r="L250" s="20"/>
      <c r="M250" s="65">
        <f t="shared" si="34"/>
        <v>0</v>
      </c>
      <c r="N250" s="17" t="s">
        <v>16</v>
      </c>
      <c r="O250" s="18"/>
      <c r="P250" s="23">
        <f t="shared" si="35"/>
        <v>0</v>
      </c>
      <c r="Q250" s="90"/>
      <c r="R250" s="43">
        <f t="shared" si="36"/>
        <v>0</v>
      </c>
    </row>
    <row r="251" spans="1:18" ht="25.5" x14ac:dyDescent="0.55000000000000004">
      <c r="A251" s="10">
        <v>247</v>
      </c>
      <c r="B251" s="10"/>
      <c r="C251" s="19"/>
      <c r="D251" s="10"/>
      <c r="E251" s="64"/>
      <c r="F251" s="71"/>
      <c r="G251" s="46">
        <f t="shared" si="40"/>
        <v>0</v>
      </c>
      <c r="H251" s="78">
        <v>0</v>
      </c>
      <c r="I251" s="76">
        <v>0</v>
      </c>
      <c r="J251" s="46">
        <f t="shared" si="41"/>
        <v>0</v>
      </c>
      <c r="K251" s="72"/>
      <c r="L251" s="20"/>
      <c r="M251" s="65">
        <f t="shared" si="34"/>
        <v>0</v>
      </c>
      <c r="N251" s="17" t="s">
        <v>16</v>
      </c>
      <c r="O251" s="18"/>
      <c r="P251" s="23">
        <f t="shared" si="35"/>
        <v>0</v>
      </c>
      <c r="Q251" s="90"/>
      <c r="R251" s="43">
        <f t="shared" si="36"/>
        <v>0</v>
      </c>
    </row>
    <row r="252" spans="1:18" ht="24" customHeight="1" x14ac:dyDescent="0.55000000000000004">
      <c r="A252" s="10">
        <v>248</v>
      </c>
      <c r="B252" s="10"/>
      <c r="C252" s="19"/>
      <c r="D252" s="10"/>
      <c r="E252" s="64"/>
      <c r="F252" s="71"/>
      <c r="G252" s="46">
        <f t="shared" si="40"/>
        <v>0</v>
      </c>
      <c r="H252" s="78">
        <v>0</v>
      </c>
      <c r="I252" s="76">
        <v>0</v>
      </c>
      <c r="J252" s="46">
        <f t="shared" si="41"/>
        <v>0</v>
      </c>
      <c r="K252" s="72"/>
      <c r="L252" s="20"/>
      <c r="M252" s="65">
        <f t="shared" si="34"/>
        <v>0</v>
      </c>
      <c r="N252" s="17" t="s">
        <v>16</v>
      </c>
      <c r="O252" s="18"/>
      <c r="P252" s="23">
        <f t="shared" si="35"/>
        <v>0</v>
      </c>
      <c r="Q252" s="90"/>
      <c r="R252" s="43">
        <f t="shared" si="36"/>
        <v>0</v>
      </c>
    </row>
    <row r="253" spans="1:18" ht="25.5" x14ac:dyDescent="0.55000000000000004">
      <c r="A253" s="10">
        <v>249</v>
      </c>
      <c r="B253" s="10"/>
      <c r="C253" s="19"/>
      <c r="D253" s="10"/>
      <c r="E253" s="64"/>
      <c r="F253" s="71"/>
      <c r="G253" s="46">
        <f t="shared" ref="G253" si="52">E253+F253</f>
        <v>0</v>
      </c>
      <c r="H253" s="78">
        <v>0</v>
      </c>
      <c r="I253" s="76">
        <v>0</v>
      </c>
      <c r="J253" s="46">
        <f t="shared" ref="J253" si="53">+G253-H253-K253-I253</f>
        <v>0</v>
      </c>
      <c r="K253" s="72"/>
      <c r="L253" s="20"/>
      <c r="M253" s="65">
        <f t="shared" ref="M253" si="54">+L253*K253</f>
        <v>0</v>
      </c>
      <c r="N253" s="17" t="s">
        <v>16</v>
      </c>
      <c r="O253" s="18"/>
      <c r="P253" s="23">
        <f t="shared" ref="P253" si="55">SUM(M253-O253)</f>
        <v>0</v>
      </c>
      <c r="Q253" s="90"/>
      <c r="R253" s="43">
        <f t="shared" ref="R253" si="56">+K253*Q253</f>
        <v>0</v>
      </c>
    </row>
    <row r="254" spans="1:18" ht="25.5" x14ac:dyDescent="0.55000000000000004">
      <c r="A254" s="10">
        <v>250</v>
      </c>
      <c r="B254" s="10"/>
      <c r="C254" s="19"/>
      <c r="D254" s="10"/>
      <c r="E254" s="64"/>
      <c r="F254" s="71"/>
      <c r="G254" s="46">
        <f t="shared" si="40"/>
        <v>0</v>
      </c>
      <c r="H254" s="78">
        <v>0</v>
      </c>
      <c r="I254" s="76">
        <v>0</v>
      </c>
      <c r="J254" s="46">
        <f t="shared" si="41"/>
        <v>0</v>
      </c>
      <c r="K254" s="72"/>
      <c r="L254" s="20"/>
      <c r="M254" s="65">
        <f t="shared" si="34"/>
        <v>0</v>
      </c>
      <c r="N254" s="17" t="s">
        <v>16</v>
      </c>
      <c r="O254" s="18"/>
      <c r="P254" s="23">
        <f t="shared" si="35"/>
        <v>0</v>
      </c>
      <c r="Q254" s="90"/>
      <c r="R254" s="43">
        <f t="shared" si="36"/>
        <v>0</v>
      </c>
    </row>
    <row r="255" spans="1:18" ht="25.5" x14ac:dyDescent="0.55000000000000004">
      <c r="A255" s="10">
        <v>251</v>
      </c>
      <c r="B255" s="10"/>
      <c r="C255" s="19"/>
      <c r="D255" s="10"/>
      <c r="E255" s="64"/>
      <c r="F255" s="71"/>
      <c r="G255" s="46">
        <f t="shared" si="40"/>
        <v>0</v>
      </c>
      <c r="H255" s="78">
        <v>0</v>
      </c>
      <c r="I255" s="76">
        <v>0</v>
      </c>
      <c r="J255" s="46">
        <f t="shared" si="41"/>
        <v>0</v>
      </c>
      <c r="K255" s="72"/>
      <c r="L255" s="20"/>
      <c r="M255" s="65">
        <f t="shared" si="34"/>
        <v>0</v>
      </c>
      <c r="N255" s="17" t="s">
        <v>16</v>
      </c>
      <c r="O255" s="18"/>
      <c r="P255" s="23">
        <f t="shared" si="35"/>
        <v>0</v>
      </c>
      <c r="Q255" s="90"/>
      <c r="R255" s="43">
        <f t="shared" si="36"/>
        <v>0</v>
      </c>
    </row>
    <row r="256" spans="1:18" ht="25.5" x14ac:dyDescent="0.55000000000000004">
      <c r="A256" s="10">
        <v>252</v>
      </c>
      <c r="B256" s="10"/>
      <c r="C256" s="19"/>
      <c r="D256" s="10"/>
      <c r="E256" s="64"/>
      <c r="F256" s="71"/>
      <c r="G256" s="46">
        <f t="shared" si="40"/>
        <v>0</v>
      </c>
      <c r="H256" s="78">
        <v>0</v>
      </c>
      <c r="I256" s="76">
        <v>0</v>
      </c>
      <c r="J256" s="46">
        <f t="shared" si="41"/>
        <v>0</v>
      </c>
      <c r="K256" s="72"/>
      <c r="L256" s="20"/>
      <c r="M256" s="65">
        <f t="shared" si="34"/>
        <v>0</v>
      </c>
      <c r="N256" s="17" t="s">
        <v>16</v>
      </c>
      <c r="O256" s="18"/>
      <c r="P256" s="23">
        <f t="shared" si="35"/>
        <v>0</v>
      </c>
      <c r="Q256" s="90"/>
      <c r="R256" s="43">
        <f t="shared" si="36"/>
        <v>0</v>
      </c>
    </row>
    <row r="257" spans="1:24" ht="25.5" x14ac:dyDescent="0.55000000000000004">
      <c r="A257" s="10">
        <v>253</v>
      </c>
      <c r="B257" s="10"/>
      <c r="C257" s="19"/>
      <c r="D257" s="10"/>
      <c r="E257" s="64"/>
      <c r="F257" s="71"/>
      <c r="G257" s="46">
        <f t="shared" ref="G257" si="57">E257+F257</f>
        <v>0</v>
      </c>
      <c r="H257" s="78">
        <v>0</v>
      </c>
      <c r="I257" s="76">
        <v>0</v>
      </c>
      <c r="J257" s="46">
        <f t="shared" ref="J257" si="58">+G257-H257-K257-I257</f>
        <v>0</v>
      </c>
      <c r="K257" s="72"/>
      <c r="L257" s="20"/>
      <c r="M257" s="65">
        <f t="shared" ref="M257" si="59">+L257*K257</f>
        <v>0</v>
      </c>
      <c r="N257" s="17" t="s">
        <v>16</v>
      </c>
      <c r="O257" s="18"/>
      <c r="P257" s="23">
        <f t="shared" ref="P257" si="60">SUM(M257-O257)</f>
        <v>0</v>
      </c>
      <c r="Q257" s="90"/>
      <c r="R257" s="43">
        <f t="shared" ref="R257" si="61">+K257*Q257</f>
        <v>0</v>
      </c>
    </row>
    <row r="258" spans="1:24" ht="25.5" x14ac:dyDescent="0.55000000000000004">
      <c r="A258" s="10">
        <v>254</v>
      </c>
      <c r="B258" s="10"/>
      <c r="C258" s="19"/>
      <c r="D258" s="10"/>
      <c r="E258" s="64"/>
      <c r="F258" s="71"/>
      <c r="G258" s="46">
        <f t="shared" si="40"/>
        <v>0</v>
      </c>
      <c r="H258" s="78">
        <v>0</v>
      </c>
      <c r="I258" s="76">
        <v>0</v>
      </c>
      <c r="J258" s="46">
        <f t="shared" si="41"/>
        <v>0</v>
      </c>
      <c r="K258" s="72"/>
      <c r="L258" s="20"/>
      <c r="M258" s="65">
        <f t="shared" si="34"/>
        <v>0</v>
      </c>
      <c r="N258" s="17" t="s">
        <v>16</v>
      </c>
      <c r="O258" s="18"/>
      <c r="P258" s="23">
        <f t="shared" si="35"/>
        <v>0</v>
      </c>
      <c r="Q258" s="90"/>
      <c r="R258" s="43">
        <f t="shared" si="36"/>
        <v>0</v>
      </c>
    </row>
    <row r="259" spans="1:24" ht="24" customHeight="1" x14ac:dyDescent="0.55000000000000004">
      <c r="A259" s="10">
        <v>255</v>
      </c>
      <c r="B259" s="10"/>
      <c r="C259" s="19"/>
      <c r="D259" s="10"/>
      <c r="E259" s="64"/>
      <c r="F259" s="71"/>
      <c r="G259" s="46">
        <f t="shared" ref="G259" si="62">E259+F259</f>
        <v>0</v>
      </c>
      <c r="H259" s="78">
        <v>0</v>
      </c>
      <c r="I259" s="76">
        <v>0</v>
      </c>
      <c r="J259" s="46">
        <f t="shared" ref="J259" si="63">+G259-H259-K259-I259</f>
        <v>0</v>
      </c>
      <c r="K259" s="72"/>
      <c r="L259" s="20"/>
      <c r="M259" s="65">
        <f t="shared" ref="M259" si="64">+L259*K259</f>
        <v>0</v>
      </c>
      <c r="N259" s="17" t="s">
        <v>16</v>
      </c>
      <c r="O259" s="18"/>
      <c r="P259" s="23">
        <f t="shared" ref="P259" si="65">SUM(M259-O259)</f>
        <v>0</v>
      </c>
      <c r="Q259" s="90"/>
      <c r="R259" s="43">
        <f t="shared" ref="R259" si="66">+K259*Q259</f>
        <v>0</v>
      </c>
    </row>
    <row r="260" spans="1:24" ht="25.5" x14ac:dyDescent="0.55000000000000004">
      <c r="A260" s="1"/>
      <c r="E260" s="1"/>
      <c r="F260" s="1"/>
      <c r="G260" s="24"/>
      <c r="H260" s="25"/>
      <c r="I260" s="25"/>
      <c r="J260" s="24"/>
      <c r="K260" s="24"/>
      <c r="L260" s="26"/>
      <c r="M260" s="28"/>
      <c r="N260" s="27"/>
      <c r="O260" s="18">
        <v>0</v>
      </c>
      <c r="P260" s="74" t="s">
        <v>213</v>
      </c>
      <c r="R260" s="75">
        <f>SUM(R5:R259)</f>
        <v>8206.9900000000034</v>
      </c>
      <c r="S260" s="75"/>
    </row>
    <row r="261" spans="1:24" ht="25.5" customHeight="1" x14ac:dyDescent="0.5">
      <c r="A261" s="1"/>
      <c r="E261" s="1"/>
      <c r="F261" s="1"/>
      <c r="G261" s="24"/>
      <c r="H261" s="25"/>
      <c r="I261" s="25"/>
      <c r="J261" s="24"/>
      <c r="K261" s="109" t="s">
        <v>212</v>
      </c>
      <c r="L261" s="110"/>
      <c r="M261" s="30">
        <f>+O260</f>
        <v>0</v>
      </c>
      <c r="N261" s="27"/>
      <c r="O261" s="29"/>
    </row>
    <row r="262" spans="1:24" ht="25.5" x14ac:dyDescent="0.55000000000000004">
      <c r="A262" s="1"/>
      <c r="E262" s="1"/>
      <c r="F262" s="1"/>
      <c r="G262" s="31"/>
      <c r="J262" s="31"/>
      <c r="K262" s="32"/>
      <c r="L262" s="96" t="s">
        <v>202</v>
      </c>
      <c r="M262" s="96"/>
      <c r="N262" s="33">
        <f>SUM(M5:M261)</f>
        <v>21610</v>
      </c>
    </row>
    <row r="263" spans="1:24" ht="25.5" x14ac:dyDescent="0.55000000000000004">
      <c r="A263" s="1"/>
      <c r="E263" s="1"/>
      <c r="F263" s="1"/>
      <c r="G263" s="31"/>
      <c r="J263" s="31"/>
      <c r="L263" s="34" t="s">
        <v>203</v>
      </c>
      <c r="M263" s="35"/>
      <c r="N263" s="36"/>
    </row>
    <row r="264" spans="1:24" ht="25.5" x14ac:dyDescent="0.55000000000000004">
      <c r="A264" s="1"/>
      <c r="E264" s="1"/>
      <c r="F264" s="1"/>
      <c r="G264" s="31"/>
      <c r="J264" s="31"/>
      <c r="L264" s="34" t="s">
        <v>204</v>
      </c>
      <c r="M264" s="35"/>
      <c r="N264" s="36">
        <f>SUM(O264:AF264)</f>
        <v>7085</v>
      </c>
      <c r="O264" s="2">
        <v>100</v>
      </c>
      <c r="P264" s="2">
        <v>130</v>
      </c>
      <c r="Q264" s="2">
        <v>350</v>
      </c>
      <c r="R264" s="2">
        <v>125</v>
      </c>
      <c r="S264" s="2">
        <v>350</v>
      </c>
      <c r="T264" s="2">
        <v>50</v>
      </c>
      <c r="U264" s="2">
        <v>730</v>
      </c>
      <c r="V264" s="2">
        <v>1350</v>
      </c>
      <c r="W264" s="2">
        <v>3200</v>
      </c>
      <c r="X264" s="2">
        <v>700</v>
      </c>
    </row>
    <row r="265" spans="1:24" ht="25.5" x14ac:dyDescent="0.55000000000000004">
      <c r="A265" s="1"/>
      <c r="E265" s="1"/>
      <c r="F265" s="1"/>
      <c r="G265" s="31"/>
      <c r="J265" s="31"/>
      <c r="L265" s="34" t="s">
        <v>205</v>
      </c>
      <c r="M265" s="35"/>
      <c r="N265" s="36">
        <v>0</v>
      </c>
    </row>
    <row r="266" spans="1:24" ht="25.5" x14ac:dyDescent="0.55000000000000004">
      <c r="A266" s="1"/>
      <c r="E266" s="1"/>
      <c r="F266" s="1"/>
      <c r="G266" s="31"/>
      <c r="J266" s="31"/>
      <c r="L266" s="34" t="s">
        <v>206</v>
      </c>
      <c r="M266" s="35"/>
      <c r="N266" s="36"/>
    </row>
    <row r="267" spans="1:24" ht="25.5" x14ac:dyDescent="0.55000000000000004">
      <c r="A267" s="1"/>
      <c r="E267" s="1"/>
      <c r="F267" s="1"/>
      <c r="G267" s="31"/>
      <c r="J267" s="31"/>
      <c r="L267" s="34" t="s">
        <v>207</v>
      </c>
      <c r="M267" s="35"/>
      <c r="N267" s="37">
        <f>SUM(O5:O260)</f>
        <v>2700</v>
      </c>
    </row>
    <row r="268" spans="1:24" ht="25.5" x14ac:dyDescent="0.55000000000000004">
      <c r="A268" s="1"/>
      <c r="E268" s="1"/>
      <c r="F268" s="1"/>
      <c r="G268" s="31"/>
      <c r="J268" s="31"/>
      <c r="L268" s="34" t="s">
        <v>208</v>
      </c>
      <c r="M268" s="35"/>
      <c r="N268" s="33">
        <f>N262-N263-N264-N266-N267</f>
        <v>11825</v>
      </c>
    </row>
    <row r="269" spans="1:24" ht="25.5" x14ac:dyDescent="0.55000000000000004">
      <c r="A269" s="1"/>
      <c r="E269" s="1"/>
      <c r="F269" s="1"/>
      <c r="G269" s="31"/>
      <c r="J269" s="31"/>
      <c r="L269" s="34" t="s">
        <v>209</v>
      </c>
      <c r="M269" s="35"/>
      <c r="N269" s="37">
        <v>11825</v>
      </c>
    </row>
    <row r="270" spans="1:24" ht="25.5" x14ac:dyDescent="0.55000000000000004">
      <c r="A270" s="1"/>
      <c r="E270" s="1"/>
      <c r="F270" s="1"/>
      <c r="G270" s="31"/>
      <c r="J270" s="31"/>
      <c r="L270" s="34" t="s">
        <v>210</v>
      </c>
      <c r="M270" s="35"/>
      <c r="N270" s="33">
        <f>+N269-N268</f>
        <v>0</v>
      </c>
    </row>
    <row r="271" spans="1:24" ht="25.5" x14ac:dyDescent="0.55000000000000004">
      <c r="E271" s="1"/>
      <c r="F271" s="1"/>
      <c r="J271" s="2"/>
      <c r="L271" s="34" t="s">
        <v>211</v>
      </c>
      <c r="M271" s="35"/>
      <c r="N271" s="33">
        <f>+N269-N268</f>
        <v>0</v>
      </c>
    </row>
    <row r="272" spans="1:24" x14ac:dyDescent="0.5">
      <c r="J272" s="2"/>
      <c r="L272" s="2"/>
    </row>
    <row r="273" spans="10:13" ht="25.5" x14ac:dyDescent="0.55000000000000004">
      <c r="J273" s="2"/>
      <c r="L273" s="73" t="s">
        <v>272</v>
      </c>
      <c r="M273" s="2" t="s">
        <v>307</v>
      </c>
    </row>
    <row r="274" spans="10:13" x14ac:dyDescent="0.5">
      <c r="J274" s="2"/>
      <c r="L274" s="2"/>
    </row>
    <row r="275" spans="10:13" x14ac:dyDescent="0.5">
      <c r="J275" s="2"/>
      <c r="L275" s="2"/>
    </row>
    <row r="276" spans="10:13" x14ac:dyDescent="0.5">
      <c r="J276" s="2"/>
      <c r="L276" s="2"/>
    </row>
    <row r="277" spans="10:13" x14ac:dyDescent="0.5">
      <c r="J277" s="2"/>
      <c r="L277" s="2"/>
    </row>
    <row r="278" spans="10:13" x14ac:dyDescent="0.5">
      <c r="J278" s="2"/>
      <c r="L278" s="2"/>
    </row>
    <row r="279" spans="10:13" x14ac:dyDescent="0.5">
      <c r="J279" s="2"/>
      <c r="L279" s="2"/>
    </row>
    <row r="280" spans="10:13" x14ac:dyDescent="0.5">
      <c r="J280" s="2"/>
      <c r="L280" s="2"/>
    </row>
    <row r="281" spans="10:13" x14ac:dyDescent="0.5">
      <c r="J281" s="2"/>
      <c r="L281" s="2"/>
    </row>
    <row r="282" spans="10:13" x14ac:dyDescent="0.5">
      <c r="J282" s="2"/>
      <c r="L282" s="2"/>
    </row>
    <row r="283" spans="10:13" x14ac:dyDescent="0.5">
      <c r="J283" s="2"/>
      <c r="L283" s="2"/>
    </row>
    <row r="284" spans="10:13" x14ac:dyDescent="0.5">
      <c r="J284" s="2"/>
      <c r="L284" s="2"/>
    </row>
    <row r="285" spans="10:13" x14ac:dyDescent="0.5">
      <c r="J285" s="2"/>
      <c r="L285" s="2"/>
    </row>
    <row r="286" spans="10:13" x14ac:dyDescent="0.5">
      <c r="J286" s="2"/>
      <c r="L286" s="2"/>
    </row>
    <row r="287" spans="10:13" x14ac:dyDescent="0.5">
      <c r="J287" s="2"/>
      <c r="L287" s="2"/>
    </row>
    <row r="288" spans="10:13" x14ac:dyDescent="0.5">
      <c r="J288" s="2"/>
      <c r="L288" s="2"/>
    </row>
    <row r="289" spans="10:12" x14ac:dyDescent="0.5">
      <c r="J289" s="2"/>
      <c r="L289" s="2"/>
    </row>
    <row r="290" spans="10:12" x14ac:dyDescent="0.5">
      <c r="J290" s="2"/>
      <c r="L290" s="2"/>
    </row>
    <row r="291" spans="10:12" x14ac:dyDescent="0.5">
      <c r="J291" s="2"/>
      <c r="L291" s="2"/>
    </row>
    <row r="292" spans="10:12" x14ac:dyDescent="0.5">
      <c r="J292" s="2"/>
      <c r="L292" s="2"/>
    </row>
    <row r="293" spans="10:12" x14ac:dyDescent="0.5">
      <c r="J293" s="2"/>
      <c r="L293" s="2"/>
    </row>
    <row r="294" spans="10:12" x14ac:dyDescent="0.5">
      <c r="J294" s="2"/>
      <c r="L294" s="2"/>
    </row>
    <row r="295" spans="10:12" x14ac:dyDescent="0.5">
      <c r="J295" s="2"/>
      <c r="L295" s="2"/>
    </row>
    <row r="296" spans="10:12" x14ac:dyDescent="0.5">
      <c r="J296" s="2"/>
      <c r="L296" s="2"/>
    </row>
    <row r="297" spans="10:12" x14ac:dyDescent="0.5">
      <c r="J297" s="2"/>
      <c r="L297" s="2"/>
    </row>
    <row r="298" spans="10:12" x14ac:dyDescent="0.5">
      <c r="J298" s="2"/>
      <c r="L298" s="2"/>
    </row>
    <row r="299" spans="10:12" x14ac:dyDescent="0.5">
      <c r="J299" s="2"/>
      <c r="L299" s="2"/>
    </row>
    <row r="300" spans="10:12" x14ac:dyDescent="0.5">
      <c r="J300" s="2"/>
      <c r="L300" s="2"/>
    </row>
    <row r="301" spans="10:12" x14ac:dyDescent="0.5">
      <c r="J301" s="2"/>
      <c r="L301" s="2"/>
    </row>
    <row r="302" spans="10:12" x14ac:dyDescent="0.5">
      <c r="J302" s="2"/>
      <c r="L302" s="2"/>
    </row>
    <row r="303" spans="10:12" x14ac:dyDescent="0.5">
      <c r="J303" s="2"/>
      <c r="L303" s="2"/>
    </row>
    <row r="304" spans="10:12" x14ac:dyDescent="0.5">
      <c r="J304" s="2"/>
      <c r="L304" s="2"/>
    </row>
    <row r="305" spans="10:12" x14ac:dyDescent="0.5">
      <c r="J305" s="2"/>
      <c r="L305" s="2"/>
    </row>
    <row r="306" spans="10:12" x14ac:dyDescent="0.5">
      <c r="J306" s="2"/>
      <c r="L306" s="2"/>
    </row>
    <row r="307" spans="10:12" x14ac:dyDescent="0.5">
      <c r="J307" s="2"/>
      <c r="L307" s="2"/>
    </row>
    <row r="308" spans="10:12" x14ac:dyDescent="0.5">
      <c r="J308" s="2"/>
      <c r="L308" s="2"/>
    </row>
    <row r="309" spans="10:12" x14ac:dyDescent="0.5">
      <c r="J309" s="2"/>
      <c r="L309" s="2"/>
    </row>
    <row r="310" spans="10:12" x14ac:dyDescent="0.5">
      <c r="J310" s="2"/>
      <c r="L310" s="2"/>
    </row>
    <row r="311" spans="10:12" x14ac:dyDescent="0.5">
      <c r="J311" s="2"/>
      <c r="L311" s="2"/>
    </row>
    <row r="312" spans="10:12" x14ac:dyDescent="0.5">
      <c r="J312" s="2"/>
      <c r="L312" s="2"/>
    </row>
    <row r="313" spans="10:12" x14ac:dyDescent="0.5">
      <c r="J313" s="2"/>
      <c r="L313" s="2"/>
    </row>
    <row r="314" spans="10:12" x14ac:dyDescent="0.5">
      <c r="J314" s="2"/>
      <c r="L314" s="2"/>
    </row>
    <row r="315" spans="10:12" x14ac:dyDescent="0.5">
      <c r="J315" s="2"/>
      <c r="L315" s="2"/>
    </row>
    <row r="316" spans="10:12" x14ac:dyDescent="0.5">
      <c r="J316" s="2"/>
      <c r="L316" s="2"/>
    </row>
    <row r="317" spans="10:12" x14ac:dyDescent="0.5">
      <c r="J317" s="2"/>
      <c r="L317" s="2"/>
    </row>
    <row r="318" spans="10:12" x14ac:dyDescent="0.5">
      <c r="J318" s="2"/>
      <c r="L318" s="2"/>
    </row>
    <row r="319" spans="10:12" x14ac:dyDescent="0.5">
      <c r="J319" s="2"/>
      <c r="L319" s="2"/>
    </row>
    <row r="320" spans="10:12" x14ac:dyDescent="0.5">
      <c r="J320" s="2"/>
      <c r="L320" s="2"/>
    </row>
    <row r="321" spans="10:12" x14ac:dyDescent="0.5">
      <c r="J321" s="2"/>
      <c r="L321" s="2"/>
    </row>
    <row r="322" spans="10:12" x14ac:dyDescent="0.5">
      <c r="J322" s="2"/>
      <c r="L322" s="2"/>
    </row>
    <row r="323" spans="10:12" x14ac:dyDescent="0.5">
      <c r="J323" s="2"/>
      <c r="L323" s="2"/>
    </row>
    <row r="324" spans="10:12" x14ac:dyDescent="0.5">
      <c r="J324" s="2"/>
      <c r="L324" s="2"/>
    </row>
    <row r="325" spans="10:12" x14ac:dyDescent="0.5">
      <c r="J325" s="2"/>
      <c r="L325" s="2"/>
    </row>
    <row r="326" spans="10:12" x14ac:dyDescent="0.5">
      <c r="J326" s="2"/>
      <c r="L326" s="2"/>
    </row>
    <row r="327" spans="10:12" x14ac:dyDescent="0.5">
      <c r="J327" s="2"/>
      <c r="L327" s="2"/>
    </row>
    <row r="328" spans="10:12" x14ac:dyDescent="0.5">
      <c r="J328" s="2"/>
      <c r="L328" s="2"/>
    </row>
    <row r="329" spans="10:12" x14ac:dyDescent="0.5">
      <c r="J329" s="2"/>
      <c r="L329" s="2"/>
    </row>
    <row r="330" spans="10:12" x14ac:dyDescent="0.5">
      <c r="J330" s="2"/>
      <c r="L330" s="2"/>
    </row>
    <row r="331" spans="10:12" x14ac:dyDescent="0.5">
      <c r="J331" s="2"/>
      <c r="L331" s="2"/>
    </row>
    <row r="332" spans="10:12" x14ac:dyDescent="0.5">
      <c r="J332" s="2"/>
      <c r="L332" s="2"/>
    </row>
    <row r="333" spans="10:12" x14ac:dyDescent="0.5">
      <c r="J333" s="2"/>
      <c r="L333" s="2"/>
    </row>
    <row r="334" spans="10:12" x14ac:dyDescent="0.5">
      <c r="J334" s="2"/>
      <c r="L334" s="2"/>
    </row>
    <row r="335" spans="10:12" x14ac:dyDescent="0.5">
      <c r="J335" s="2"/>
      <c r="L335" s="2"/>
    </row>
    <row r="336" spans="10:12" x14ac:dyDescent="0.5">
      <c r="J336" s="2"/>
      <c r="L336" s="2"/>
    </row>
    <row r="337" spans="10:12" x14ac:dyDescent="0.5">
      <c r="J337" s="2"/>
      <c r="L337" s="2"/>
    </row>
    <row r="338" spans="10:12" x14ac:dyDescent="0.5">
      <c r="J338" s="2"/>
      <c r="L338" s="2"/>
    </row>
    <row r="339" spans="10:12" x14ac:dyDescent="0.5">
      <c r="J339" s="2"/>
      <c r="L339" s="2"/>
    </row>
    <row r="340" spans="10:12" x14ac:dyDescent="0.5">
      <c r="J340" s="2"/>
      <c r="L340" s="2"/>
    </row>
    <row r="341" spans="10:12" x14ac:dyDescent="0.5">
      <c r="J341" s="2"/>
      <c r="L341" s="2"/>
    </row>
    <row r="342" spans="10:12" x14ac:dyDescent="0.5">
      <c r="J342" s="2"/>
      <c r="L342" s="2"/>
    </row>
    <row r="343" spans="10:12" x14ac:dyDescent="0.5">
      <c r="J343" s="2"/>
      <c r="L343" s="2"/>
    </row>
    <row r="344" spans="10:12" x14ac:dyDescent="0.5">
      <c r="J344" s="2"/>
      <c r="L344" s="2"/>
    </row>
    <row r="345" spans="10:12" x14ac:dyDescent="0.5">
      <c r="J345" s="2"/>
      <c r="L345" s="2"/>
    </row>
    <row r="346" spans="10:12" x14ac:dyDescent="0.5">
      <c r="J346" s="2"/>
      <c r="L346" s="2"/>
    </row>
  </sheetData>
  <autoFilter ref="A1:S271" xr:uid="{A8659A1D-7742-48A0-A8EC-0F2280F9B025}">
    <filterColumn colId="15">
      <filters blank="1">
        <filter val="-"/>
        <filter val="1,166.00"/>
        <filter val="1,800.00"/>
        <filter val="100.00"/>
        <filter val="120.00"/>
        <filter val="130"/>
        <filter val="130.00"/>
        <filter val="150.00"/>
        <filter val="180.00"/>
        <filter val="200.00"/>
        <filter val="250.00"/>
        <filter val="255.00"/>
        <filter val="260.00"/>
        <filter val="300.00"/>
        <filter val="35.00"/>
        <filter val="360.00"/>
        <filter val="400.00"/>
        <filter val="480.00"/>
        <filter val="50.00"/>
        <filter val="55.00"/>
        <filter val="666.00"/>
        <filter val="7,241.00"/>
        <filter val="700.00"/>
        <filter val="84.00"/>
        <filter val="850.00"/>
        <filter val="ส่วนลดสินค้า SALE"/>
      </filters>
    </filterColumn>
  </autoFilter>
  <mergeCells count="1">
    <mergeCell ref="A2:O2"/>
  </mergeCell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.75" x14ac:dyDescent="0.5"/>
  <cols>
    <col min="1" max="1" width="6.75" style="2" customWidth="1"/>
    <col min="2" max="2" width="33.75" style="2" customWidth="1"/>
    <col min="3" max="6" width="9.75" style="2" customWidth="1"/>
    <col min="7" max="7" width="9.75" style="38" customWidth="1"/>
    <col min="8" max="8" width="9.75" style="2" customWidth="1"/>
    <col min="9" max="9" width="8.75" style="39" customWidth="1"/>
    <col min="10" max="10" width="10.75" style="2" customWidth="1"/>
    <col min="11" max="11" width="17.75" style="2" bestFit="1" customWidth="1"/>
    <col min="12" max="12" width="9" style="2"/>
    <col min="13" max="14" width="10.125" style="2" bestFit="1" customWidth="1"/>
    <col min="15" max="15" width="9" style="2"/>
    <col min="16" max="16" width="34.75" style="2" bestFit="1" customWidth="1"/>
    <col min="17" max="24" width="9" style="2"/>
    <col min="25" max="25" width="15.75" style="2" customWidth="1"/>
    <col min="26" max="16384" width="9" style="2"/>
  </cols>
  <sheetData>
    <row r="1" spans="1:26" x14ac:dyDescent="0.5">
      <c r="A1" s="1"/>
      <c r="G1" s="2"/>
      <c r="I1" s="2"/>
    </row>
    <row r="2" spans="1:26" s="3" customFormat="1" ht="30" thickBot="1" x14ac:dyDescent="0.65">
      <c r="A2" s="182" t="s">
        <v>242</v>
      </c>
      <c r="B2" s="182"/>
      <c r="C2" s="182"/>
      <c r="D2" s="182"/>
      <c r="E2" s="182"/>
      <c r="F2" s="182"/>
      <c r="G2" s="182"/>
      <c r="H2" s="182"/>
      <c r="I2" s="182"/>
      <c r="J2" s="182"/>
      <c r="K2" s="182"/>
      <c r="O2" s="183" t="s">
        <v>0</v>
      </c>
      <c r="P2" s="183"/>
      <c r="Q2" s="183"/>
      <c r="R2" s="183"/>
      <c r="S2" s="183"/>
      <c r="T2" s="183"/>
      <c r="U2" s="183"/>
      <c r="V2" s="183"/>
      <c r="W2" s="183"/>
      <c r="X2" s="183"/>
      <c r="Y2" s="183"/>
    </row>
    <row r="3" spans="1:26" s="5" customFormat="1" ht="26.25" x14ac:dyDescent="0.55000000000000004">
      <c r="A3" s="184" t="s">
        <v>1</v>
      </c>
      <c r="B3" s="184" t="s">
        <v>2</v>
      </c>
      <c r="C3" s="185" t="s">
        <v>3</v>
      </c>
      <c r="D3" s="185" t="s">
        <v>4</v>
      </c>
      <c r="E3" s="185" t="s">
        <v>5</v>
      </c>
      <c r="F3" s="4" t="s">
        <v>6</v>
      </c>
      <c r="G3" s="187" t="s">
        <v>7</v>
      </c>
      <c r="H3" s="189" t="s">
        <v>8</v>
      </c>
      <c r="I3" s="190"/>
      <c r="J3" s="191"/>
      <c r="K3" s="192" t="s">
        <v>9</v>
      </c>
      <c r="L3" s="179" t="s">
        <v>10</v>
      </c>
      <c r="O3" s="184" t="s">
        <v>1</v>
      </c>
      <c r="P3" s="184" t="s">
        <v>2</v>
      </c>
      <c r="Q3" s="185" t="s">
        <v>3</v>
      </c>
      <c r="R3" s="185" t="s">
        <v>4</v>
      </c>
      <c r="S3" s="185" t="s">
        <v>5</v>
      </c>
      <c r="T3" s="4" t="s">
        <v>6</v>
      </c>
      <c r="U3" s="187" t="s">
        <v>7</v>
      </c>
      <c r="V3" s="189" t="s">
        <v>8</v>
      </c>
      <c r="W3" s="190"/>
      <c r="X3" s="191"/>
      <c r="Y3" s="192" t="s">
        <v>9</v>
      </c>
      <c r="Z3" s="179" t="s">
        <v>10</v>
      </c>
    </row>
    <row r="4" spans="1:26" s="5" customFormat="1" ht="27" thickBot="1" x14ac:dyDescent="0.6">
      <c r="A4" s="184"/>
      <c r="B4" s="184"/>
      <c r="C4" s="186"/>
      <c r="D4" s="186"/>
      <c r="E4" s="186"/>
      <c r="F4" s="6" t="s">
        <v>11</v>
      </c>
      <c r="G4" s="188"/>
      <c r="H4" s="7" t="s">
        <v>12</v>
      </c>
      <c r="I4" s="8" t="s">
        <v>13</v>
      </c>
      <c r="J4" s="9" t="s">
        <v>14</v>
      </c>
      <c r="K4" s="193"/>
      <c r="L4" s="179"/>
      <c r="O4" s="184"/>
      <c r="P4" s="184"/>
      <c r="Q4" s="186"/>
      <c r="R4" s="186"/>
      <c r="S4" s="186"/>
      <c r="T4" s="6" t="s">
        <v>11</v>
      </c>
      <c r="U4" s="188"/>
      <c r="V4" s="7" t="s">
        <v>12</v>
      </c>
      <c r="W4" s="8" t="s">
        <v>13</v>
      </c>
      <c r="X4" s="9" t="s">
        <v>14</v>
      </c>
      <c r="Y4" s="193"/>
      <c r="Z4" s="179"/>
    </row>
    <row r="5" spans="1:26" ht="25.5" x14ac:dyDescent="0.55000000000000004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2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5.5" x14ac:dyDescent="0.55000000000000004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2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5.5" x14ac:dyDescent="0.55000000000000004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2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5.5" x14ac:dyDescent="0.55000000000000004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2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5.5" x14ac:dyDescent="0.55000000000000004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2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5.5" x14ac:dyDescent="0.55000000000000004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2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5.5" x14ac:dyDescent="0.55000000000000004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2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5.5" x14ac:dyDescent="0.55000000000000004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2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5.5" x14ac:dyDescent="0.55000000000000004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2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5.5" x14ac:dyDescent="0.55000000000000004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2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5.5" x14ac:dyDescent="0.55000000000000004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2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5.5" x14ac:dyDescent="0.55000000000000004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2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5.5" x14ac:dyDescent="0.55000000000000004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2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5.5" x14ac:dyDescent="0.55000000000000004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2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5.5" x14ac:dyDescent="0.55000000000000004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2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5.5" x14ac:dyDescent="0.55000000000000004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2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5.5" x14ac:dyDescent="0.55000000000000004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2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5.5" x14ac:dyDescent="0.55000000000000004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2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5.5" x14ac:dyDescent="0.55000000000000004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2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5.5" x14ac:dyDescent="0.55000000000000004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2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5.5" x14ac:dyDescent="0.55000000000000004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2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5.5" x14ac:dyDescent="0.55000000000000004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2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5.5" x14ac:dyDescent="0.55000000000000004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2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5.5" x14ac:dyDescent="0.55000000000000004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2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5.5" x14ac:dyDescent="0.55000000000000004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2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5.5" x14ac:dyDescent="0.55000000000000004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2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5.5" x14ac:dyDescent="0.55000000000000004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2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5.5" x14ac:dyDescent="0.55000000000000004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2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5.5" x14ac:dyDescent="0.55000000000000004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2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5.5" x14ac:dyDescent="0.55000000000000004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2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5.5" x14ac:dyDescent="0.55000000000000004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2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5.5" x14ac:dyDescent="0.55000000000000004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2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5.5" x14ac:dyDescent="0.55000000000000004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2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5.5" x14ac:dyDescent="0.55000000000000004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2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5.5" x14ac:dyDescent="0.55000000000000004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2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5.5" x14ac:dyDescent="0.55000000000000004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2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5.5" x14ac:dyDescent="0.55000000000000004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2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5.5" x14ac:dyDescent="0.55000000000000004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2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5.5" x14ac:dyDescent="0.55000000000000004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2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5.5" x14ac:dyDescent="0.55000000000000004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2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5.5" x14ac:dyDescent="0.55000000000000004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2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5.5" x14ac:dyDescent="0.55000000000000004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2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5.5" x14ac:dyDescent="0.55000000000000004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2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5.5" x14ac:dyDescent="0.55000000000000004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2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5.5" x14ac:dyDescent="0.55000000000000004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2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5.5" x14ac:dyDescent="0.55000000000000004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2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5.5" x14ac:dyDescent="0.55000000000000004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2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5.5" x14ac:dyDescent="0.55000000000000004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2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5.5" x14ac:dyDescent="0.55000000000000004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2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5.5" x14ac:dyDescent="0.55000000000000004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2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5.5" x14ac:dyDescent="0.55000000000000004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2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5.5" x14ac:dyDescent="0.55000000000000004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2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5.5" x14ac:dyDescent="0.55000000000000004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2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5.5" x14ac:dyDescent="0.55000000000000004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2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5.5" x14ac:dyDescent="0.55000000000000004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2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5.5" x14ac:dyDescent="0.55000000000000004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2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5.5" x14ac:dyDescent="0.55000000000000004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2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5.5" x14ac:dyDescent="0.55000000000000004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2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5.5" x14ac:dyDescent="0.55000000000000004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2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5.5" x14ac:dyDescent="0.55000000000000004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2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5.5" x14ac:dyDescent="0.55000000000000004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2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5.5" x14ac:dyDescent="0.55000000000000004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2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5.5" x14ac:dyDescent="0.55000000000000004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2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5.5" x14ac:dyDescent="0.55000000000000004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2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5.5" x14ac:dyDescent="0.55000000000000004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2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5.5" x14ac:dyDescent="0.55000000000000004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2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5.5" x14ac:dyDescent="0.55000000000000004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2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5.5" x14ac:dyDescent="0.55000000000000004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2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5.5" x14ac:dyDescent="0.55000000000000004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2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5.5" x14ac:dyDescent="0.55000000000000004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2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5.5" x14ac:dyDescent="0.55000000000000004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2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5.5" x14ac:dyDescent="0.55000000000000004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2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5.5" x14ac:dyDescent="0.55000000000000004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2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5.5" x14ac:dyDescent="0.55000000000000004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2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5.5" x14ac:dyDescent="0.55000000000000004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2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5.5" x14ac:dyDescent="0.55000000000000004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2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5.5" x14ac:dyDescent="0.55000000000000004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2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5.5" x14ac:dyDescent="0.55000000000000004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2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5.5" x14ac:dyDescent="0.55000000000000004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2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5.5" x14ac:dyDescent="0.55000000000000004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2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5.5" x14ac:dyDescent="0.55000000000000004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2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5.5" x14ac:dyDescent="0.55000000000000004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2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5.5" x14ac:dyDescent="0.55000000000000004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2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5.5" x14ac:dyDescent="0.55000000000000004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2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5.5" x14ac:dyDescent="0.55000000000000004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2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5.5" x14ac:dyDescent="0.55000000000000004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2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5.5" x14ac:dyDescent="0.55000000000000004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2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5.5" x14ac:dyDescent="0.55000000000000004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2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5.5" x14ac:dyDescent="0.55000000000000004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2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5.5" x14ac:dyDescent="0.55000000000000004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2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5.5" x14ac:dyDescent="0.55000000000000004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2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5.5" x14ac:dyDescent="0.55000000000000004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2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5.5" x14ac:dyDescent="0.55000000000000004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2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5.5" x14ac:dyDescent="0.55000000000000004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2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5.5" x14ac:dyDescent="0.55000000000000004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2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5.5" x14ac:dyDescent="0.55000000000000004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2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5.5" x14ac:dyDescent="0.55000000000000004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2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5.5" x14ac:dyDescent="0.55000000000000004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2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5.5" x14ac:dyDescent="0.55000000000000004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2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5.5" x14ac:dyDescent="0.55000000000000004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2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5.5" x14ac:dyDescent="0.55000000000000004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2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5.5" x14ac:dyDescent="0.55000000000000004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2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5.5" x14ac:dyDescent="0.55000000000000004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2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94" t="s">
        <v>119</v>
      </c>
      <c r="Q107" s="195"/>
      <c r="R107" s="195"/>
      <c r="S107" s="195"/>
      <c r="T107" s="195"/>
      <c r="U107" s="195"/>
      <c r="V107" s="195"/>
      <c r="W107" s="196"/>
      <c r="X107" s="40">
        <f>SUM(X5:X104)</f>
        <v>0</v>
      </c>
    </row>
    <row r="108" spans="1:26" ht="25.5" x14ac:dyDescent="0.55000000000000004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2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5.5" x14ac:dyDescent="0.55000000000000004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2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5.5" x14ac:dyDescent="0.55000000000000004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2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5.5" x14ac:dyDescent="0.55000000000000004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2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5.5" x14ac:dyDescent="0.55000000000000004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2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5.5" x14ac:dyDescent="0.55000000000000004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2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5.5" x14ac:dyDescent="0.55000000000000004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2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5.5" x14ac:dyDescent="0.55000000000000004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2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5.5" x14ac:dyDescent="0.55000000000000004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2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5.5" x14ac:dyDescent="0.55000000000000004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2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5.5" x14ac:dyDescent="0.55000000000000004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2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5.5" x14ac:dyDescent="0.55000000000000004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2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5.5" x14ac:dyDescent="0.55000000000000004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2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5.5" x14ac:dyDescent="0.55000000000000004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2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5.5" x14ac:dyDescent="0.55000000000000004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2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5.5" x14ac:dyDescent="0.55000000000000004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2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5.5" x14ac:dyDescent="0.55000000000000004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2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5.5" x14ac:dyDescent="0.55000000000000004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2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5.5" x14ac:dyDescent="0.55000000000000004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2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5.5" x14ac:dyDescent="0.55000000000000004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2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5.5" x14ac:dyDescent="0.55000000000000004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2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5.5" x14ac:dyDescent="0.55000000000000004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2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5.5" x14ac:dyDescent="0.55000000000000004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2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5.5" x14ac:dyDescent="0.55000000000000004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2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5.5" x14ac:dyDescent="0.55000000000000004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2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5.5" x14ac:dyDescent="0.55000000000000004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2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5.5" x14ac:dyDescent="0.55000000000000004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2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5.5" x14ac:dyDescent="0.55000000000000004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2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5.5" x14ac:dyDescent="0.55000000000000004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2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5.5" x14ac:dyDescent="0.55000000000000004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2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5.5" x14ac:dyDescent="0.55000000000000004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2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5.5" x14ac:dyDescent="0.55000000000000004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2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5.5" x14ac:dyDescent="0.55000000000000004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2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5.5" x14ac:dyDescent="0.55000000000000004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2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5.5" x14ac:dyDescent="0.55000000000000004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2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5.5" x14ac:dyDescent="0.55000000000000004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2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5.5" x14ac:dyDescent="0.55000000000000004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2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5.5" x14ac:dyDescent="0.55000000000000004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2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5.5" x14ac:dyDescent="0.55000000000000004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2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5.5" x14ac:dyDescent="0.55000000000000004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2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5.5" x14ac:dyDescent="0.55000000000000004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2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5.5" x14ac:dyDescent="0.55000000000000004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2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5.5" x14ac:dyDescent="0.55000000000000004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2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5.5" x14ac:dyDescent="0.55000000000000004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2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5.5" x14ac:dyDescent="0.55000000000000004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2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5.5" x14ac:dyDescent="0.55000000000000004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2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5.5" x14ac:dyDescent="0.55000000000000004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2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5.5" x14ac:dyDescent="0.55000000000000004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2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5.5" x14ac:dyDescent="0.55000000000000004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2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5.5" x14ac:dyDescent="0.55000000000000004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2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5.5" x14ac:dyDescent="0.55000000000000004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2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5.5" x14ac:dyDescent="0.55000000000000004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2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5.5" x14ac:dyDescent="0.55000000000000004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2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5.5" x14ac:dyDescent="0.55000000000000004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2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5.5" x14ac:dyDescent="0.55000000000000004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2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5.5" x14ac:dyDescent="0.55000000000000004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2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5.5" x14ac:dyDescent="0.55000000000000004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2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5.5" x14ac:dyDescent="0.55000000000000004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2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5.5" x14ac:dyDescent="0.55000000000000004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2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5.5" x14ac:dyDescent="0.55000000000000004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2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5.5" x14ac:dyDescent="0.55000000000000004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2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5.5" x14ac:dyDescent="0.55000000000000004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2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5.5" x14ac:dyDescent="0.55000000000000004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2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5.5" x14ac:dyDescent="0.55000000000000004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2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5.5" x14ac:dyDescent="0.55000000000000004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2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5.5" x14ac:dyDescent="0.55000000000000004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2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5.5" x14ac:dyDescent="0.55000000000000004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2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5.5" x14ac:dyDescent="0.55000000000000004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2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5.5" x14ac:dyDescent="0.55000000000000004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2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5.5" x14ac:dyDescent="0.55000000000000004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2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5.5" x14ac:dyDescent="0.55000000000000004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2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5.5" x14ac:dyDescent="0.55000000000000004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2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5.5" x14ac:dyDescent="0.55000000000000004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2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5.5" x14ac:dyDescent="0.55000000000000004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2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5.5" x14ac:dyDescent="0.55000000000000004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2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5.5" x14ac:dyDescent="0.55000000000000004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2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5.5" x14ac:dyDescent="0.55000000000000004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2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5.5" x14ac:dyDescent="0.55000000000000004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2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5.5" x14ac:dyDescent="0.55000000000000004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2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5.5" x14ac:dyDescent="0.55000000000000004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2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5.5" x14ac:dyDescent="0.55000000000000004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2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5.5" x14ac:dyDescent="0.55000000000000004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2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5.5" x14ac:dyDescent="0.55000000000000004">
      <c r="A190" s="10">
        <v>186</v>
      </c>
      <c r="B190" s="19" t="s">
        <v>238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2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5.5" x14ac:dyDescent="0.55000000000000004">
      <c r="A191" s="10">
        <v>187</v>
      </c>
      <c r="B191" s="19" t="s">
        <v>240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2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5.5" x14ac:dyDescent="0.55000000000000004">
      <c r="A192" s="10">
        <v>188</v>
      </c>
      <c r="B192" s="19" t="s">
        <v>241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2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5.5" x14ac:dyDescent="0.55000000000000004">
      <c r="A193" s="10">
        <v>189</v>
      </c>
      <c r="B193" s="19" t="s">
        <v>243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2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5.5" x14ac:dyDescent="0.55000000000000004">
      <c r="A194" s="10">
        <v>190</v>
      </c>
      <c r="B194" s="19" t="s">
        <v>244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2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5.5" x14ac:dyDescent="0.55000000000000004">
      <c r="A195" s="10">
        <v>191</v>
      </c>
      <c r="B195" s="19" t="s">
        <v>245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2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5.5" x14ac:dyDescent="0.55000000000000004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2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5.5" x14ac:dyDescent="0.55000000000000004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2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5.5" x14ac:dyDescent="0.55000000000000004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2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5.5" x14ac:dyDescent="0.55000000000000004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2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5.5" x14ac:dyDescent="0.55000000000000004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2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5.5" x14ac:dyDescent="0.55000000000000004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2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5.5" x14ac:dyDescent="0.55000000000000004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2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5.5" x14ac:dyDescent="0.55000000000000004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2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5.5" x14ac:dyDescent="0.55000000000000004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2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5.5" x14ac:dyDescent="0.55000000000000004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99" t="s">
        <v>213</v>
      </c>
      <c r="N205" s="199"/>
      <c r="Z205" s="29"/>
    </row>
    <row r="206" spans="1:26" ht="25.5" customHeight="1" x14ac:dyDescent="0.5">
      <c r="A206" s="1"/>
      <c r="C206" s="24"/>
      <c r="D206" s="25"/>
      <c r="E206" s="24"/>
      <c r="F206" s="25"/>
      <c r="G206" s="24"/>
      <c r="H206" s="173" t="s">
        <v>212</v>
      </c>
      <c r="I206" s="174"/>
      <c r="J206" s="30">
        <f>+X107</f>
        <v>0</v>
      </c>
      <c r="K206" s="27"/>
      <c r="L206" s="29"/>
      <c r="Z206" s="29"/>
    </row>
    <row r="207" spans="1:26" ht="25.5" x14ac:dyDescent="0.55000000000000004">
      <c r="A207" s="1"/>
      <c r="C207" s="31"/>
      <c r="E207" s="31"/>
      <c r="G207" s="31"/>
      <c r="H207" s="32"/>
      <c r="I207" s="200" t="s">
        <v>202</v>
      </c>
      <c r="J207" s="200"/>
      <c r="K207" s="33">
        <f>SUM(J5:J206)</f>
        <v>0</v>
      </c>
    </row>
    <row r="208" spans="1:26" ht="25.5" x14ac:dyDescent="0.55000000000000004">
      <c r="A208" s="1"/>
      <c r="C208" s="31"/>
      <c r="E208" s="31"/>
      <c r="G208" s="31"/>
      <c r="I208" s="197" t="s">
        <v>203</v>
      </c>
      <c r="J208" s="198"/>
      <c r="K208" s="36">
        <v>0</v>
      </c>
    </row>
    <row r="209" spans="1:11" ht="25.5" x14ac:dyDescent="0.55000000000000004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5.5" x14ac:dyDescent="0.55000000000000004">
      <c r="A210" s="1"/>
      <c r="C210" s="31"/>
      <c r="E210" s="31"/>
      <c r="G210" s="31"/>
      <c r="I210" s="197" t="s">
        <v>205</v>
      </c>
      <c r="J210" s="198"/>
      <c r="K210" s="36">
        <v>0</v>
      </c>
    </row>
    <row r="211" spans="1:11" ht="25.5" x14ac:dyDescent="0.55000000000000004">
      <c r="A211" s="1"/>
      <c r="C211" s="31"/>
      <c r="E211" s="31"/>
      <c r="G211" s="31"/>
      <c r="I211" s="197" t="s">
        <v>206</v>
      </c>
      <c r="J211" s="198"/>
      <c r="K211" s="36">
        <v>0</v>
      </c>
    </row>
    <row r="212" spans="1:11" ht="25.5" x14ac:dyDescent="0.55000000000000004">
      <c r="A212" s="1"/>
      <c r="C212" s="31"/>
      <c r="E212" s="31"/>
      <c r="G212" s="31"/>
      <c r="I212" s="197" t="s">
        <v>207</v>
      </c>
      <c r="J212" s="198"/>
      <c r="K212" s="37">
        <f>SUM(L5:L205)</f>
        <v>0</v>
      </c>
    </row>
    <row r="213" spans="1:11" ht="25.5" x14ac:dyDescent="0.55000000000000004">
      <c r="A213" s="1"/>
      <c r="C213" s="31"/>
      <c r="E213" s="31"/>
      <c r="G213" s="31"/>
      <c r="I213" s="197" t="s">
        <v>208</v>
      </c>
      <c r="J213" s="198"/>
      <c r="K213" s="33">
        <f>K207-K208-K209-K211-K212</f>
        <v>0</v>
      </c>
    </row>
    <row r="214" spans="1:11" ht="25.5" x14ac:dyDescent="0.55000000000000004">
      <c r="A214" s="1"/>
      <c r="C214" s="31"/>
      <c r="E214" s="31"/>
      <c r="G214" s="31"/>
      <c r="I214" s="197" t="s">
        <v>209</v>
      </c>
      <c r="J214" s="198"/>
      <c r="K214" s="37">
        <v>0</v>
      </c>
    </row>
    <row r="215" spans="1:11" ht="25.5" x14ac:dyDescent="0.55000000000000004">
      <c r="A215" s="1"/>
      <c r="C215" s="31"/>
      <c r="E215" s="31"/>
      <c r="G215" s="31"/>
      <c r="I215" s="197" t="s">
        <v>210</v>
      </c>
      <c r="J215" s="198"/>
      <c r="K215" s="33">
        <f>+K214-K213</f>
        <v>0</v>
      </c>
    </row>
    <row r="216" spans="1:11" ht="25.5" x14ac:dyDescent="0.55000000000000004">
      <c r="G216" s="2"/>
      <c r="I216" s="197" t="s">
        <v>211</v>
      </c>
      <c r="J216" s="198"/>
      <c r="K216" s="33">
        <f>+K214-K213</f>
        <v>0</v>
      </c>
    </row>
    <row r="217" spans="1:11" x14ac:dyDescent="0.5">
      <c r="G217" s="2"/>
      <c r="I217" s="2"/>
    </row>
    <row r="218" spans="1:11" x14ac:dyDescent="0.5">
      <c r="G218" s="2"/>
      <c r="I218" s="2"/>
    </row>
    <row r="219" spans="1:11" x14ac:dyDescent="0.5">
      <c r="G219" s="2"/>
      <c r="I219" s="2"/>
    </row>
    <row r="220" spans="1:11" x14ac:dyDescent="0.5">
      <c r="G220" s="2"/>
      <c r="I220" s="2"/>
    </row>
    <row r="221" spans="1:11" x14ac:dyDescent="0.5">
      <c r="G221" s="2"/>
      <c r="I221" s="2"/>
    </row>
    <row r="222" spans="1:11" x14ac:dyDescent="0.5">
      <c r="G222" s="2"/>
      <c r="I222" s="2"/>
    </row>
    <row r="223" spans="1:11" x14ac:dyDescent="0.5">
      <c r="G223" s="2"/>
      <c r="I223" s="2"/>
    </row>
    <row r="224" spans="1:11" x14ac:dyDescent="0.5">
      <c r="G224" s="2"/>
      <c r="I224" s="2"/>
    </row>
    <row r="225" s="2" customFormat="1" x14ac:dyDescent="0.5"/>
    <row r="226" s="2" customFormat="1" x14ac:dyDescent="0.5"/>
    <row r="227" s="2" customFormat="1" x14ac:dyDescent="0.5"/>
    <row r="228" s="2" customFormat="1" x14ac:dyDescent="0.5"/>
    <row r="229" s="2" customFormat="1" x14ac:dyDescent="0.5"/>
    <row r="230" s="2" customFormat="1" x14ac:dyDescent="0.5"/>
    <row r="231" s="2" customFormat="1" x14ac:dyDescent="0.5"/>
    <row r="232" s="2" customFormat="1" x14ac:dyDescent="0.5"/>
    <row r="233" s="2" customFormat="1" x14ac:dyDescent="0.5"/>
    <row r="234" s="2" customFormat="1" x14ac:dyDescent="0.5"/>
    <row r="235" s="2" customFormat="1" x14ac:dyDescent="0.5"/>
    <row r="236" s="2" customFormat="1" x14ac:dyDescent="0.5"/>
    <row r="237" s="2" customFormat="1" x14ac:dyDescent="0.5"/>
    <row r="238" s="2" customFormat="1" x14ac:dyDescent="0.5"/>
    <row r="239" s="2" customFormat="1" x14ac:dyDescent="0.5"/>
    <row r="240" s="2" customFormat="1" x14ac:dyDescent="0.5"/>
    <row r="241" s="2" customFormat="1" x14ac:dyDescent="0.5"/>
    <row r="242" s="2" customFormat="1" x14ac:dyDescent="0.5"/>
    <row r="243" s="2" customFormat="1" x14ac:dyDescent="0.5"/>
    <row r="244" s="2" customFormat="1" x14ac:dyDescent="0.5"/>
    <row r="245" s="2" customFormat="1" x14ac:dyDescent="0.5"/>
    <row r="246" s="2" customFormat="1" x14ac:dyDescent="0.5"/>
    <row r="247" s="2" customFormat="1" x14ac:dyDescent="0.5"/>
    <row r="248" s="2" customFormat="1" x14ac:dyDescent="0.5"/>
    <row r="249" s="2" customFormat="1" x14ac:dyDescent="0.5"/>
    <row r="250" s="2" customFormat="1" x14ac:dyDescent="0.5"/>
    <row r="251" s="2" customFormat="1" x14ac:dyDescent="0.5"/>
    <row r="252" s="2" customFormat="1" x14ac:dyDescent="0.5"/>
    <row r="253" s="2" customFormat="1" x14ac:dyDescent="0.5"/>
    <row r="254" s="2" customFormat="1" x14ac:dyDescent="0.5"/>
    <row r="255" s="2" customFormat="1" x14ac:dyDescent="0.5"/>
    <row r="256" s="2" customFormat="1" x14ac:dyDescent="0.5"/>
    <row r="257" s="2" customFormat="1" x14ac:dyDescent="0.5"/>
    <row r="258" s="2" customFormat="1" x14ac:dyDescent="0.5"/>
    <row r="259" s="2" customFormat="1" x14ac:dyDescent="0.5"/>
    <row r="260" s="2" customFormat="1" x14ac:dyDescent="0.5"/>
    <row r="261" s="2" customFormat="1" x14ac:dyDescent="0.5"/>
    <row r="262" s="2" customFormat="1" x14ac:dyDescent="0.5"/>
    <row r="263" s="2" customFormat="1" x14ac:dyDescent="0.5"/>
    <row r="264" s="2" customFormat="1" x14ac:dyDescent="0.5"/>
    <row r="265" s="2" customFormat="1" x14ac:dyDescent="0.5"/>
    <row r="266" s="2" customFormat="1" x14ac:dyDescent="0.5"/>
    <row r="267" s="2" customFormat="1" x14ac:dyDescent="0.5"/>
    <row r="268" s="2" customFormat="1" x14ac:dyDescent="0.5"/>
    <row r="269" s="2" customFormat="1" x14ac:dyDescent="0.5"/>
    <row r="270" s="2" customFormat="1" x14ac:dyDescent="0.5"/>
    <row r="271" s="2" customFormat="1" x14ac:dyDescent="0.5"/>
    <row r="272" s="2" customFormat="1" x14ac:dyDescent="0.5"/>
    <row r="273" s="2" customFormat="1" x14ac:dyDescent="0.5"/>
    <row r="274" s="2" customFormat="1" x14ac:dyDescent="0.5"/>
    <row r="275" s="2" customFormat="1" x14ac:dyDescent="0.5"/>
    <row r="276" s="2" customFormat="1" x14ac:dyDescent="0.5"/>
    <row r="277" s="2" customFormat="1" x14ac:dyDescent="0.5"/>
    <row r="278" s="2" customFormat="1" x14ac:dyDescent="0.5"/>
    <row r="279" s="2" customFormat="1" x14ac:dyDescent="0.5"/>
    <row r="280" s="2" customFormat="1" x14ac:dyDescent="0.5"/>
    <row r="281" s="2" customFormat="1" x14ac:dyDescent="0.5"/>
    <row r="282" s="2" customFormat="1" x14ac:dyDescent="0.5"/>
    <row r="283" s="2" customFormat="1" x14ac:dyDescent="0.5"/>
    <row r="284" s="2" customFormat="1" x14ac:dyDescent="0.5"/>
    <row r="285" s="2" customFormat="1" x14ac:dyDescent="0.5"/>
    <row r="286" s="2" customFormat="1" x14ac:dyDescent="0.5"/>
    <row r="287" s="2" customFormat="1" x14ac:dyDescent="0.5"/>
    <row r="288" s="2" customFormat="1" x14ac:dyDescent="0.5"/>
    <row r="289" s="2" customFormat="1" x14ac:dyDescent="0.5"/>
    <row r="290" s="2" customFormat="1" x14ac:dyDescent="0.5"/>
    <row r="291" s="2" customFormat="1" x14ac:dyDescent="0.5"/>
  </sheetData>
  <autoFilter ref="A1:Y216" xr:uid="{A8659A1D-7742-48A0-A8EC-0F2280F9B025}"/>
  <mergeCells count="32"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36</vt:i4>
      </vt:variant>
      <vt:variant>
        <vt:lpstr>ช่วงที่มีชื่อ</vt:lpstr>
      </vt:variant>
      <vt:variant>
        <vt:i4>2</vt:i4>
      </vt:variant>
    </vt:vector>
  </HeadingPairs>
  <TitlesOfParts>
    <vt:vector size="38" baseType="lpstr">
      <vt:lpstr>DATA POS</vt:lpstr>
      <vt:lpstr>ต้นทุนพี่ตุ๊ก</vt:lpstr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สรุป!Print_Area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2024-12-24T06:12:29Z</cp:lastPrinted>
  <dcterms:created xsi:type="dcterms:W3CDTF">2023-12-01T06:41:03Z</dcterms:created>
  <dcterms:modified xsi:type="dcterms:W3CDTF">2025-01-02T03:58:08Z</dcterms:modified>
</cp:coreProperties>
</file>