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492E9FC7-843E-4DC4-AD62-DEE4E283B74F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  <definedName name="_xlnm._FilterDatabase" localSheetId="3" hidden="1">สรุป!$A$4:$V$4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8" l="1"/>
  <c r="R35" i="8"/>
  <c r="Q35" i="8"/>
  <c r="T34" i="8"/>
  <c r="R34" i="8"/>
  <c r="K273" i="95"/>
  <c r="C6" i="96"/>
  <c r="C7" i="96"/>
  <c r="C8" i="96"/>
  <c r="C9" i="96"/>
  <c r="C10" i="96"/>
  <c r="C11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5" i="96"/>
  <c r="Q34" i="8"/>
  <c r="P35" i="8"/>
  <c r="P34" i="8"/>
  <c r="O35" i="8"/>
  <c r="O34" i="8"/>
  <c r="M34" i="8"/>
  <c r="T33" i="8"/>
  <c r="R33" i="8"/>
  <c r="Q33" i="8"/>
  <c r="P33" i="8"/>
  <c r="O33" i="8"/>
  <c r="N33" i="8"/>
  <c r="M33" i="8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L158" i="94"/>
  <c r="L157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5" i="94"/>
  <c r="T32" i="8"/>
  <c r="R32" i="8"/>
  <c r="Q32" i="8"/>
  <c r="P32" i="8"/>
  <c r="O32" i="8"/>
  <c r="N32" i="8"/>
  <c r="N263" i="93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1" i="8"/>
  <c r="Q31" i="8"/>
  <c r="P31" i="8"/>
  <c r="O31" i="8"/>
  <c r="T30" i="8"/>
  <c r="Q30" i="8"/>
  <c r="P30" i="8"/>
  <c r="O30" i="8"/>
  <c r="T29" i="8"/>
  <c r="Q29" i="8"/>
  <c r="P29" i="8"/>
  <c r="O29" i="8"/>
  <c r="L99" i="90"/>
  <c r="L88" i="90"/>
  <c r="D24" i="8"/>
  <c r="R36" i="8" l="1"/>
  <c r="P36" i="8"/>
  <c r="O36" i="8"/>
  <c r="T36" i="8"/>
  <c r="Q36" i="8"/>
  <c r="T28" i="8"/>
  <c r="Q28" i="8"/>
  <c r="P28" i="8"/>
  <c r="O28" i="8"/>
  <c r="T27" i="8"/>
  <c r="Q27" i="8"/>
  <c r="P27" i="8"/>
  <c r="O27" i="8"/>
  <c r="P264" i="88"/>
  <c r="J215" i="88"/>
  <c r="T26" i="8"/>
  <c r="Q26" i="8"/>
  <c r="P26" i="8"/>
  <c r="O26" i="8"/>
  <c r="O25" i="8"/>
  <c r="P25" i="8"/>
  <c r="Q25" i="8"/>
  <c r="T25" i="8"/>
  <c r="O24" i="8"/>
  <c r="P24" i="8"/>
  <c r="Q24" i="8"/>
  <c r="T24" i="8"/>
  <c r="T23" i="8"/>
  <c r="Q22" i="8"/>
  <c r="Q23" i="8"/>
  <c r="P23" i="8"/>
  <c r="O23" i="8"/>
  <c r="K272" i="84"/>
  <c r="K271" i="84"/>
  <c r="K268" i="84"/>
  <c r="T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L88" i="80"/>
  <c r="T18" i="8" l="1"/>
  <c r="Q18" i="8"/>
  <c r="P18" i="8"/>
  <c r="O18" i="8"/>
  <c r="L88" i="79"/>
  <c r="T17" i="8" l="1"/>
  <c r="Q17" i="8"/>
  <c r="P17" i="8"/>
  <c r="O17" i="8"/>
  <c r="K261" i="75"/>
  <c r="K261" i="69"/>
  <c r="C9" i="97"/>
  <c r="C31" i="97" s="1"/>
  <c r="K261" i="73" l="1"/>
  <c r="Q12" i="8" s="1"/>
  <c r="Q14" i="8"/>
  <c r="T16" i="8"/>
  <c r="Q16" i="8"/>
  <c r="P16" i="8"/>
  <c r="O16" i="8"/>
  <c r="T15" i="8"/>
  <c r="Q15" i="8"/>
  <c r="P15" i="8"/>
  <c r="O15" i="8"/>
  <c r="T14" i="8"/>
  <c r="P14" i="8"/>
  <c r="O14" i="8"/>
  <c r="T13" i="8"/>
  <c r="Q13" i="8"/>
  <c r="P13" i="8"/>
  <c r="O13" i="8"/>
  <c r="L97" i="74"/>
  <c r="L113" i="74"/>
  <c r="L96" i="74"/>
  <c r="T12" i="8"/>
  <c r="P12" i="8"/>
  <c r="O12" i="8"/>
  <c r="L6" i="73"/>
  <c r="L231" i="73"/>
  <c r="L229" i="73"/>
  <c r="T11" i="8"/>
  <c r="Q11" i="8"/>
  <c r="P11" i="8"/>
  <c r="O11" i="8"/>
  <c r="L84" i="72"/>
  <c r="L85" i="72"/>
  <c r="H6" i="72"/>
  <c r="T10" i="8"/>
  <c r="Q10" i="8"/>
  <c r="P10" i="8"/>
  <c r="O10" i="8"/>
  <c r="K262" i="73" l="1"/>
  <c r="N12" i="8" s="1"/>
  <c r="T9" i="8"/>
  <c r="Q9" i="8"/>
  <c r="P9" i="8"/>
  <c r="O9" i="8"/>
  <c r="L84" i="68"/>
  <c r="Q8" i="8" l="1"/>
  <c r="T8" i="8"/>
  <c r="P8" i="8"/>
  <c r="O8" i="8"/>
  <c r="T5" i="8"/>
  <c r="T7" i="8"/>
  <c r="Q7" i="8"/>
  <c r="P7" i="8"/>
  <c r="O7" i="8"/>
  <c r="K262" i="70"/>
  <c r="N7" i="8" s="1"/>
  <c r="D25" i="99" l="1"/>
  <c r="C25" i="99"/>
  <c r="D25" i="98"/>
  <c r="C25" i="98"/>
  <c r="T6" i="8" l="1"/>
  <c r="Q6" i="8"/>
  <c r="P6" i="8"/>
  <c r="O6" i="8"/>
  <c r="C78" i="8" l="1"/>
  <c r="O269" i="66" l="1"/>
  <c r="O270" i="66" s="1"/>
  <c r="N269" i="66"/>
  <c r="M269" i="66"/>
  <c r="O269" i="70"/>
  <c r="N269" i="70"/>
  <c r="M269" i="70"/>
  <c r="O269" i="71"/>
  <c r="N269" i="71"/>
  <c r="N270" i="71" s="1"/>
  <c r="M269" i="71"/>
  <c r="O269" i="68"/>
  <c r="O270" i="68" s="1"/>
  <c r="N269" i="68"/>
  <c r="N270" i="68" s="1"/>
  <c r="N271" i="68" s="1"/>
  <c r="M269" i="68"/>
  <c r="O269" i="69"/>
  <c r="O270" i="69" s="1"/>
  <c r="O271" i="69" s="1"/>
  <c r="N269" i="69"/>
  <c r="N270" i="69" s="1"/>
  <c r="N271" i="69" s="1"/>
  <c r="M269" i="69"/>
  <c r="O269" i="72"/>
  <c r="O270" i="72" s="1"/>
  <c r="O271" i="72" s="1"/>
  <c r="N269" i="72"/>
  <c r="N270" i="72" s="1"/>
  <c r="N271" i="72" s="1"/>
  <c r="M269" i="72"/>
  <c r="O269" i="73"/>
  <c r="O270" i="73" s="1"/>
  <c r="O271" i="73" s="1"/>
  <c r="N269" i="73"/>
  <c r="N270" i="73" s="1"/>
  <c r="N271" i="73" s="1"/>
  <c r="N272" i="73" s="1"/>
  <c r="M269" i="73"/>
  <c r="O269" i="74"/>
  <c r="O270" i="74" s="1"/>
  <c r="O271" i="74" s="1"/>
  <c r="O272" i="74" s="1"/>
  <c r="N269" i="74"/>
  <c r="N270" i="74" s="1"/>
  <c r="N271" i="74" s="1"/>
  <c r="N272" i="74" s="1"/>
  <c r="M269" i="74"/>
  <c r="O269" i="75"/>
  <c r="O270" i="75" s="1"/>
  <c r="O271" i="75" s="1"/>
  <c r="O272" i="75" s="1"/>
  <c r="N269" i="75"/>
  <c r="M269" i="75"/>
  <c r="O269" i="76"/>
  <c r="N269" i="76"/>
  <c r="M269" i="76"/>
  <c r="O269" i="77"/>
  <c r="N269" i="77"/>
  <c r="N270" i="77" s="1"/>
  <c r="M269" i="77"/>
  <c r="O269" i="78"/>
  <c r="O270" i="78" s="1"/>
  <c r="N269" i="78"/>
  <c r="N270" i="78" s="1"/>
  <c r="N271" i="78" s="1"/>
  <c r="M269" i="78"/>
  <c r="O269" i="79"/>
  <c r="O270" i="79" s="1"/>
  <c r="O271" i="79" s="1"/>
  <c r="N269" i="79"/>
  <c r="N270" i="79" s="1"/>
  <c r="N271" i="79" s="1"/>
  <c r="M269" i="79"/>
  <c r="O269" i="80"/>
  <c r="O270" i="80" s="1"/>
  <c r="O271" i="80" s="1"/>
  <c r="N269" i="80"/>
  <c r="N270" i="80" s="1"/>
  <c r="N271" i="80" s="1"/>
  <c r="M269" i="80"/>
  <c r="O269" i="81"/>
  <c r="O270" i="81" s="1"/>
  <c r="O271" i="81" s="1"/>
  <c r="N269" i="81"/>
  <c r="N270" i="81" s="1"/>
  <c r="N271" i="81" s="1"/>
  <c r="N272" i="81" s="1"/>
  <c r="M269" i="81"/>
  <c r="O269" i="82"/>
  <c r="O270" i="82" s="1"/>
  <c r="O271" i="82" s="1"/>
  <c r="O272" i="82" s="1"/>
  <c r="N269" i="82"/>
  <c r="N270" i="82" s="1"/>
  <c r="M269" i="82"/>
  <c r="O269" i="83"/>
  <c r="O270" i="83" s="1"/>
  <c r="N269" i="83"/>
  <c r="M269" i="83"/>
  <c r="O269" i="84"/>
  <c r="N269" i="84"/>
  <c r="M269" i="84"/>
  <c r="O269" i="85"/>
  <c r="N269" i="85"/>
  <c r="N270" i="85" s="1"/>
  <c r="M269" i="85"/>
  <c r="O269" i="86"/>
  <c r="O270" i="86" s="1"/>
  <c r="N269" i="86"/>
  <c r="N270" i="86" s="1"/>
  <c r="N271" i="86" s="1"/>
  <c r="M269" i="86"/>
  <c r="O269" i="87"/>
  <c r="N269" i="87"/>
  <c r="N270" i="87" s="1"/>
  <c r="N271" i="87" s="1"/>
  <c r="M269" i="87"/>
  <c r="O269" i="88"/>
  <c r="O270" i="88" s="1"/>
  <c r="O271" i="88" s="1"/>
  <c r="N269" i="88"/>
  <c r="N270" i="88" s="1"/>
  <c r="N271" i="88" s="1"/>
  <c r="M269" i="88"/>
  <c r="O269" i="89"/>
  <c r="O270" i="89" s="1"/>
  <c r="O271" i="89" s="1"/>
  <c r="N269" i="89"/>
  <c r="N270" i="89" s="1"/>
  <c r="N271" i="89" s="1"/>
  <c r="N272" i="89" s="1"/>
  <c r="M269" i="89"/>
  <c r="O269" i="90"/>
  <c r="O270" i="90" s="1"/>
  <c r="O271" i="90" s="1"/>
  <c r="O272" i="90" s="1"/>
  <c r="N269" i="90"/>
  <c r="N270" i="90" s="1"/>
  <c r="M269" i="90"/>
  <c r="O269" i="91"/>
  <c r="O270" i="91" s="1"/>
  <c r="N269" i="91"/>
  <c r="M269" i="91"/>
  <c r="O269" i="92"/>
  <c r="N269" i="92"/>
  <c r="M269" i="92"/>
  <c r="O269" i="93"/>
  <c r="N269" i="93"/>
  <c r="N270" i="93" s="1"/>
  <c r="M269" i="93"/>
  <c r="O269" i="94"/>
  <c r="O270" i="94" s="1"/>
  <c r="N269" i="94"/>
  <c r="N270" i="94" s="1"/>
  <c r="N271" i="94" s="1"/>
  <c r="M269" i="94"/>
  <c r="O269" i="95"/>
  <c r="O270" i="95" s="1"/>
  <c r="O271" i="95" s="1"/>
  <c r="N269" i="95"/>
  <c r="N270" i="95" s="1"/>
  <c r="N271" i="95" s="1"/>
  <c r="M269" i="95"/>
  <c r="O269" i="96"/>
  <c r="O270" i="96" s="1"/>
  <c r="O271" i="96" s="1"/>
  <c r="N269" i="96"/>
  <c r="N270" i="96" s="1"/>
  <c r="N271" i="96" s="1"/>
  <c r="M269" i="96"/>
  <c r="O269" i="67"/>
  <c r="O270" i="67" s="1"/>
  <c r="O271" i="67" s="1"/>
  <c r="N269" i="67"/>
  <c r="N270" i="67" s="1"/>
  <c r="N271" i="67" s="1"/>
  <c r="N272" i="67" s="1"/>
  <c r="M269" i="67"/>
  <c r="O269" i="33"/>
  <c r="O270" i="33" s="1"/>
  <c r="N269" i="33"/>
  <c r="M269" i="33"/>
  <c r="S14" i="33"/>
  <c r="U14" i="33" s="1"/>
  <c r="X14" i="33"/>
  <c r="S15" i="33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S30" i="33"/>
  <c r="U30" i="33" s="1"/>
  <c r="X30" i="33"/>
  <c r="X22" i="96"/>
  <c r="S22" i="96"/>
  <c r="U22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22" i="95"/>
  <c r="S22" i="95"/>
  <c r="U22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22" i="94"/>
  <c r="S22" i="94"/>
  <c r="U22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22" i="93"/>
  <c r="S22" i="93"/>
  <c r="U22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22" i="92"/>
  <c r="S22" i="92"/>
  <c r="U22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22" i="91"/>
  <c r="S22" i="91"/>
  <c r="U22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22" i="90"/>
  <c r="S22" i="90"/>
  <c r="U22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22" i="89"/>
  <c r="S22" i="89"/>
  <c r="U22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22" i="88"/>
  <c r="S22" i="88"/>
  <c r="U22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22" i="87"/>
  <c r="S22" i="87"/>
  <c r="U22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22" i="86"/>
  <c r="S22" i="86"/>
  <c r="U22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22" i="85"/>
  <c r="S22" i="85"/>
  <c r="U22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22" i="84"/>
  <c r="S22" i="84"/>
  <c r="U22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22" i="83"/>
  <c r="S22" i="83"/>
  <c r="U22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22" i="82"/>
  <c r="S22" i="82"/>
  <c r="U22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22" i="81"/>
  <c r="S22" i="81"/>
  <c r="U22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22" i="80"/>
  <c r="S22" i="80"/>
  <c r="U22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22" i="79"/>
  <c r="S22" i="79"/>
  <c r="U22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22" i="78"/>
  <c r="S22" i="78"/>
  <c r="U22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22" i="77"/>
  <c r="S22" i="77"/>
  <c r="U22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22" i="76"/>
  <c r="S22" i="76"/>
  <c r="U22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22" i="75"/>
  <c r="S22" i="75"/>
  <c r="U22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22" i="74"/>
  <c r="S22" i="74"/>
  <c r="U22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22" i="73"/>
  <c r="S22" i="73"/>
  <c r="U22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22" i="72"/>
  <c r="S22" i="72"/>
  <c r="U22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22" i="69"/>
  <c r="S22" i="69"/>
  <c r="U22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22" i="68"/>
  <c r="S22" i="68"/>
  <c r="U22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22" i="71"/>
  <c r="S22" i="71"/>
  <c r="U22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22" i="70"/>
  <c r="S22" i="70"/>
  <c r="U22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22" i="67"/>
  <c r="S22" i="67"/>
  <c r="U22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37" i="69" l="1"/>
  <c r="X37" i="74"/>
  <c r="X37" i="70"/>
  <c r="X37" i="68"/>
  <c r="X37" i="73"/>
  <c r="X37" i="78"/>
  <c r="X37" i="81"/>
  <c r="X37" i="80"/>
  <c r="X37" i="82"/>
  <c r="X37" i="84"/>
  <c r="X37" i="86"/>
  <c r="X37" i="88"/>
  <c r="X37" i="90"/>
  <c r="X37" i="92"/>
  <c r="X37" i="96"/>
  <c r="X37" i="67"/>
  <c r="X37" i="75"/>
  <c r="X37" i="94"/>
  <c r="X37" i="79"/>
  <c r="X37" i="83"/>
  <c r="X37" i="85"/>
  <c r="X37" i="87"/>
  <c r="X37" i="89"/>
  <c r="X37" i="91"/>
  <c r="X37" i="93"/>
  <c r="X37" i="95"/>
  <c r="X37" i="72"/>
  <c r="X37" i="77"/>
  <c r="X37" i="76"/>
  <c r="X37" i="71"/>
  <c r="O270" i="87"/>
  <c r="O271" i="87" s="1"/>
  <c r="O272" i="95"/>
  <c r="N272" i="78"/>
  <c r="N272" i="68"/>
  <c r="O271" i="91"/>
  <c r="O272" i="91" s="1"/>
  <c r="N271" i="82"/>
  <c r="N272" i="82" s="1"/>
  <c r="O271" i="83"/>
  <c r="O272" i="83" s="1"/>
  <c r="N272" i="86"/>
  <c r="N271" i="90"/>
  <c r="N272" i="90" s="1"/>
  <c r="N272" i="94"/>
  <c r="O272" i="79"/>
  <c r="O272" i="69"/>
  <c r="O271" i="66"/>
  <c r="O272" i="66" s="1"/>
  <c r="O272" i="67"/>
  <c r="N272" i="96"/>
  <c r="O270" i="93"/>
  <c r="O271" i="93" s="1"/>
  <c r="N270" i="92"/>
  <c r="N271" i="92" s="1"/>
  <c r="O272" i="89"/>
  <c r="N272" i="88"/>
  <c r="O270" i="85"/>
  <c r="O271" i="85" s="1"/>
  <c r="N270" i="84"/>
  <c r="N271" i="84" s="1"/>
  <c r="O272" i="81"/>
  <c r="N272" i="80"/>
  <c r="O270" i="77"/>
  <c r="O271" i="77" s="1"/>
  <c r="N270" i="76"/>
  <c r="N271" i="76" s="1"/>
  <c r="O272" i="73"/>
  <c r="N272" i="72"/>
  <c r="O270" i="71"/>
  <c r="O271" i="71" s="1"/>
  <c r="N270" i="70"/>
  <c r="N271" i="70" s="1"/>
  <c r="O272" i="96"/>
  <c r="N272" i="95"/>
  <c r="O271" i="94"/>
  <c r="O272" i="94" s="1"/>
  <c r="N271" i="93"/>
  <c r="N272" i="93" s="1"/>
  <c r="O270" i="92"/>
  <c r="O271" i="92" s="1"/>
  <c r="N270" i="91"/>
  <c r="N271" i="91" s="1"/>
  <c r="O272" i="88"/>
  <c r="N272" i="87"/>
  <c r="O271" i="86"/>
  <c r="O272" i="86" s="1"/>
  <c r="N271" i="85"/>
  <c r="N272" i="85" s="1"/>
  <c r="O270" i="84"/>
  <c r="O271" i="84" s="1"/>
  <c r="N270" i="83"/>
  <c r="N271" i="83" s="1"/>
  <c r="O272" i="80"/>
  <c r="N272" i="79"/>
  <c r="O271" i="78"/>
  <c r="O272" i="78" s="1"/>
  <c r="N271" i="77"/>
  <c r="N272" i="77" s="1"/>
  <c r="O270" i="76"/>
  <c r="O271" i="76" s="1"/>
  <c r="N270" i="75"/>
  <c r="N271" i="75" s="1"/>
  <c r="O272" i="72"/>
  <c r="N272" i="69"/>
  <c r="O271" i="68"/>
  <c r="O272" i="68" s="1"/>
  <c r="N271" i="71"/>
  <c r="N272" i="71" s="1"/>
  <c r="O270" i="70"/>
  <c r="O271" i="70" s="1"/>
  <c r="N270" i="66"/>
  <c r="N271" i="66" s="1"/>
  <c r="N270" i="33"/>
  <c r="N271" i="33" s="1"/>
  <c r="O271" i="33"/>
  <c r="O272" i="33" s="1"/>
  <c r="Q5" i="8"/>
  <c r="P5" i="8"/>
  <c r="O5" i="8"/>
  <c r="H6" i="8"/>
  <c r="H7" i="8"/>
  <c r="H8" i="8"/>
  <c r="H9" i="8"/>
  <c r="H10" i="8"/>
  <c r="H11" i="8"/>
  <c r="H12" i="8"/>
  <c r="H13" i="8"/>
  <c r="H22" i="8"/>
  <c r="H14" i="8"/>
  <c r="H15" i="8"/>
  <c r="H16" i="8"/>
  <c r="H17" i="8"/>
  <c r="H18" i="8"/>
  <c r="H19" i="8"/>
  <c r="H20" i="8"/>
  <c r="H23" i="8"/>
  <c r="H24" i="8"/>
  <c r="H25" i="8"/>
  <c r="H26" i="8"/>
  <c r="H27" i="8"/>
  <c r="H28" i="8"/>
  <c r="H29" i="8"/>
  <c r="H30" i="8"/>
  <c r="H31" i="8"/>
  <c r="H32" i="8"/>
  <c r="H37" i="8"/>
  <c r="H38" i="8"/>
  <c r="H35" i="8"/>
  <c r="H36" i="8"/>
  <c r="H33" i="8"/>
  <c r="H34" i="8"/>
  <c r="H40" i="8"/>
  <c r="H41" i="8"/>
  <c r="H42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70" i="8"/>
  <c r="H71" i="8"/>
  <c r="H65" i="8"/>
  <c r="H66" i="8"/>
  <c r="H67" i="8"/>
  <c r="H75" i="8"/>
  <c r="H76" i="8"/>
  <c r="H77" i="8"/>
  <c r="H137" i="8"/>
  <c r="H138" i="8"/>
  <c r="H139" i="8"/>
  <c r="H140" i="8"/>
  <c r="H141" i="8"/>
  <c r="H142" i="8"/>
  <c r="H183" i="8"/>
  <c r="H184" i="8"/>
  <c r="H185" i="8"/>
  <c r="H186" i="8"/>
  <c r="H78" i="8"/>
  <c r="H79" i="8"/>
  <c r="H81" i="8"/>
  <c r="H82" i="8"/>
  <c r="H84" i="8"/>
  <c r="H85" i="8"/>
  <c r="H86" i="8"/>
  <c r="H87" i="8"/>
  <c r="H106" i="8"/>
  <c r="H107" i="8"/>
  <c r="H108" i="8"/>
  <c r="H109" i="8"/>
  <c r="H110" i="8"/>
  <c r="H111" i="8"/>
  <c r="H112" i="8"/>
  <c r="H98" i="8"/>
  <c r="H99" i="8"/>
  <c r="H100" i="8"/>
  <c r="H101" i="8"/>
  <c r="H102" i="8"/>
  <c r="H127" i="8"/>
  <c r="H187" i="8"/>
  <c r="H188" i="8"/>
  <c r="H189" i="8"/>
  <c r="H174" i="8"/>
  <c r="H134" i="8"/>
  <c r="H135" i="8"/>
  <c r="H207" i="8"/>
  <c r="H212" i="8"/>
  <c r="H240" i="8"/>
  <c r="H173" i="8"/>
  <c r="H175" i="8"/>
  <c r="H128" i="8"/>
  <c r="H91" i="8"/>
  <c r="H92" i="8"/>
  <c r="H93" i="8"/>
  <c r="H94" i="8"/>
  <c r="H95" i="8"/>
  <c r="H115" i="8"/>
  <c r="H116" i="8"/>
  <c r="H103" i="8"/>
  <c r="H117" i="8"/>
  <c r="H118" i="8"/>
  <c r="H119" i="8"/>
  <c r="H126" i="8"/>
  <c r="H148" i="8"/>
  <c r="H149" i="8"/>
  <c r="H166" i="8"/>
  <c r="H156" i="8"/>
  <c r="H39" i="8"/>
  <c r="H177" i="8"/>
  <c r="H143" i="8"/>
  <c r="H144" i="8"/>
  <c r="H145" i="8"/>
  <c r="H146" i="8"/>
  <c r="H147" i="8"/>
  <c r="H120" i="8"/>
  <c r="H121" i="8"/>
  <c r="H122" i="8"/>
  <c r="H167" i="8"/>
  <c r="H168" i="8"/>
  <c r="H169" i="8"/>
  <c r="H170" i="8"/>
  <c r="H171" i="8"/>
  <c r="H172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34" i="8"/>
  <c r="H208" i="8"/>
  <c r="H209" i="8"/>
  <c r="H210" i="8"/>
  <c r="H211" i="8"/>
  <c r="H69" i="8"/>
  <c r="H178" i="8"/>
  <c r="H179" i="8"/>
  <c r="H180" i="8"/>
  <c r="H216" i="8"/>
  <c r="H217" i="8"/>
  <c r="H218" i="8"/>
  <c r="H181" i="8"/>
  <c r="H238" i="8"/>
  <c r="H220" i="8"/>
  <c r="H221" i="8"/>
  <c r="H222" i="8"/>
  <c r="H223" i="8"/>
  <c r="H224" i="8"/>
  <c r="H225" i="8"/>
  <c r="H226" i="8"/>
  <c r="H232" i="8"/>
  <c r="H233" i="8"/>
  <c r="H150" i="8"/>
  <c r="H151" i="8"/>
  <c r="H152" i="8"/>
  <c r="H153" i="8"/>
  <c r="H154" i="8"/>
  <c r="H136" i="8"/>
  <c r="H243" i="8"/>
  <c r="H236" i="8"/>
  <c r="H237" i="8"/>
  <c r="H190" i="8"/>
  <c r="H161" i="8"/>
  <c r="H160" i="8"/>
  <c r="H241" i="8"/>
  <c r="H182" i="8"/>
  <c r="H245" i="8"/>
  <c r="H244" i="8"/>
  <c r="H129" i="8"/>
  <c r="H242" i="8"/>
  <c r="H235" i="8"/>
  <c r="H246" i="8"/>
  <c r="H176" i="8"/>
  <c r="H44" i="8"/>
  <c r="H45" i="8"/>
  <c r="H72" i="8"/>
  <c r="H73" i="8"/>
  <c r="H74" i="8"/>
  <c r="H132" i="8"/>
  <c r="H155" i="8"/>
  <c r="H114" i="8"/>
  <c r="H68" i="8"/>
  <c r="H162" i="8"/>
  <c r="H163" i="8"/>
  <c r="H164" i="8"/>
  <c r="H165" i="8"/>
  <c r="H133" i="8"/>
  <c r="H21" i="8"/>
  <c r="H123" i="8"/>
  <c r="H213" i="8"/>
  <c r="H124" i="8"/>
  <c r="H46" i="8"/>
  <c r="H239" i="8"/>
  <c r="H88" i="8"/>
  <c r="H219" i="8"/>
  <c r="H130" i="8"/>
  <c r="H90" i="8"/>
  <c r="H104" i="8"/>
  <c r="H105" i="8"/>
  <c r="H157" i="8"/>
  <c r="H158" i="8"/>
  <c r="H43" i="8"/>
  <c r="H83" i="8"/>
  <c r="H96" i="8"/>
  <c r="H97" i="8"/>
  <c r="H113" i="8"/>
  <c r="H131" i="8"/>
  <c r="H227" i="8"/>
  <c r="H228" i="8"/>
  <c r="H229" i="8"/>
  <c r="H230" i="8"/>
  <c r="H231" i="8"/>
  <c r="H159" i="8"/>
  <c r="H89" i="8"/>
  <c r="H125" i="8"/>
  <c r="H214" i="8"/>
  <c r="H215" i="8"/>
  <c r="H80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22" i="8"/>
  <c r="F14" i="8"/>
  <c r="F15" i="8"/>
  <c r="F16" i="8"/>
  <c r="F17" i="8"/>
  <c r="F18" i="8"/>
  <c r="F19" i="8"/>
  <c r="F20" i="8"/>
  <c r="F23" i="8"/>
  <c r="F24" i="8"/>
  <c r="F25" i="8"/>
  <c r="F26" i="8"/>
  <c r="F27" i="8"/>
  <c r="F28" i="8"/>
  <c r="F29" i="8"/>
  <c r="F30" i="8"/>
  <c r="F31" i="8"/>
  <c r="F32" i="8"/>
  <c r="F37" i="8"/>
  <c r="F38" i="8"/>
  <c r="F35" i="8"/>
  <c r="F36" i="8"/>
  <c r="F33" i="8"/>
  <c r="F34" i="8"/>
  <c r="F40" i="8"/>
  <c r="F41" i="8"/>
  <c r="F42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70" i="8"/>
  <c r="F71" i="8"/>
  <c r="F65" i="8"/>
  <c r="F66" i="8"/>
  <c r="F67" i="8"/>
  <c r="F75" i="8"/>
  <c r="F76" i="8"/>
  <c r="F77" i="8"/>
  <c r="F137" i="8"/>
  <c r="F138" i="8"/>
  <c r="F139" i="8"/>
  <c r="F140" i="8"/>
  <c r="F141" i="8"/>
  <c r="F142" i="8"/>
  <c r="F183" i="8"/>
  <c r="F184" i="8"/>
  <c r="F185" i="8"/>
  <c r="F186" i="8"/>
  <c r="F78" i="8"/>
  <c r="F79" i="8"/>
  <c r="F81" i="8"/>
  <c r="F82" i="8"/>
  <c r="F84" i="8"/>
  <c r="F85" i="8"/>
  <c r="F86" i="8"/>
  <c r="F87" i="8"/>
  <c r="F106" i="8"/>
  <c r="F107" i="8"/>
  <c r="F108" i="8"/>
  <c r="F109" i="8"/>
  <c r="F110" i="8"/>
  <c r="F111" i="8"/>
  <c r="F112" i="8"/>
  <c r="F98" i="8"/>
  <c r="F99" i="8"/>
  <c r="F100" i="8"/>
  <c r="F101" i="8"/>
  <c r="F102" i="8"/>
  <c r="F127" i="8"/>
  <c r="F187" i="8"/>
  <c r="F188" i="8"/>
  <c r="F189" i="8"/>
  <c r="F174" i="8"/>
  <c r="F134" i="8"/>
  <c r="F135" i="8"/>
  <c r="F207" i="8"/>
  <c r="F212" i="8"/>
  <c r="F240" i="8"/>
  <c r="F173" i="8"/>
  <c r="F175" i="8"/>
  <c r="F128" i="8"/>
  <c r="F91" i="8"/>
  <c r="F92" i="8"/>
  <c r="F93" i="8"/>
  <c r="F94" i="8"/>
  <c r="F95" i="8"/>
  <c r="F115" i="8"/>
  <c r="F116" i="8"/>
  <c r="F103" i="8"/>
  <c r="F117" i="8"/>
  <c r="F118" i="8"/>
  <c r="F119" i="8"/>
  <c r="F126" i="8"/>
  <c r="F148" i="8"/>
  <c r="F149" i="8"/>
  <c r="F166" i="8"/>
  <c r="F156" i="8"/>
  <c r="F39" i="8"/>
  <c r="F177" i="8"/>
  <c r="F143" i="8"/>
  <c r="F144" i="8"/>
  <c r="F145" i="8"/>
  <c r="F146" i="8"/>
  <c r="F147" i="8"/>
  <c r="F120" i="8"/>
  <c r="F121" i="8"/>
  <c r="F122" i="8"/>
  <c r="F167" i="8"/>
  <c r="F168" i="8"/>
  <c r="F169" i="8"/>
  <c r="F170" i="8"/>
  <c r="F171" i="8"/>
  <c r="F172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34" i="8"/>
  <c r="F208" i="8"/>
  <c r="F209" i="8"/>
  <c r="F210" i="8"/>
  <c r="F211" i="8"/>
  <c r="F69" i="8"/>
  <c r="F178" i="8"/>
  <c r="F179" i="8"/>
  <c r="F180" i="8"/>
  <c r="F216" i="8"/>
  <c r="F217" i="8"/>
  <c r="F218" i="8"/>
  <c r="F181" i="8"/>
  <c r="F238" i="8"/>
  <c r="F220" i="8"/>
  <c r="F221" i="8"/>
  <c r="F222" i="8"/>
  <c r="F223" i="8"/>
  <c r="F224" i="8"/>
  <c r="F225" i="8"/>
  <c r="F226" i="8"/>
  <c r="F232" i="8"/>
  <c r="F233" i="8"/>
  <c r="F150" i="8"/>
  <c r="F151" i="8"/>
  <c r="F152" i="8"/>
  <c r="F153" i="8"/>
  <c r="F154" i="8"/>
  <c r="F136" i="8"/>
  <c r="F243" i="8"/>
  <c r="F236" i="8"/>
  <c r="F237" i="8"/>
  <c r="F190" i="8"/>
  <c r="F161" i="8"/>
  <c r="F160" i="8"/>
  <c r="F241" i="8"/>
  <c r="F182" i="8"/>
  <c r="F245" i="8"/>
  <c r="F244" i="8"/>
  <c r="F129" i="8"/>
  <c r="F242" i="8"/>
  <c r="F235" i="8"/>
  <c r="F246" i="8"/>
  <c r="F176" i="8"/>
  <c r="F44" i="8"/>
  <c r="F45" i="8"/>
  <c r="F72" i="8"/>
  <c r="F73" i="8"/>
  <c r="F74" i="8"/>
  <c r="F132" i="8"/>
  <c r="F155" i="8"/>
  <c r="F114" i="8"/>
  <c r="F68" i="8"/>
  <c r="F162" i="8"/>
  <c r="F163" i="8"/>
  <c r="F164" i="8"/>
  <c r="F165" i="8"/>
  <c r="F133" i="8"/>
  <c r="F21" i="8"/>
  <c r="F123" i="8"/>
  <c r="F213" i="8"/>
  <c r="F124" i="8"/>
  <c r="F46" i="8"/>
  <c r="F239" i="8"/>
  <c r="F88" i="8"/>
  <c r="F219" i="8"/>
  <c r="F130" i="8"/>
  <c r="F90" i="8"/>
  <c r="F104" i="8"/>
  <c r="F105" i="8"/>
  <c r="F157" i="8"/>
  <c r="F158" i="8"/>
  <c r="F43" i="8"/>
  <c r="F83" i="8"/>
  <c r="F96" i="8"/>
  <c r="F97" i="8"/>
  <c r="F113" i="8"/>
  <c r="F131" i="8"/>
  <c r="F227" i="8"/>
  <c r="F228" i="8"/>
  <c r="F229" i="8"/>
  <c r="F230" i="8"/>
  <c r="F231" i="8"/>
  <c r="F159" i="8"/>
  <c r="F89" i="8"/>
  <c r="F125" i="8"/>
  <c r="F214" i="8"/>
  <c r="F215" i="8"/>
  <c r="F80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22" i="8"/>
  <c r="D14" i="8"/>
  <c r="D15" i="8"/>
  <c r="D16" i="8"/>
  <c r="D17" i="8"/>
  <c r="D18" i="8"/>
  <c r="D19" i="8"/>
  <c r="D20" i="8"/>
  <c r="D23" i="8"/>
  <c r="D25" i="8"/>
  <c r="D26" i="8"/>
  <c r="D27" i="8"/>
  <c r="D28" i="8"/>
  <c r="D29" i="8"/>
  <c r="D30" i="8"/>
  <c r="D31" i="8"/>
  <c r="D32" i="8"/>
  <c r="D37" i="8"/>
  <c r="D38" i="8"/>
  <c r="D35" i="8"/>
  <c r="D36" i="8"/>
  <c r="D33" i="8"/>
  <c r="D34" i="8"/>
  <c r="D40" i="8"/>
  <c r="D41" i="8"/>
  <c r="D42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70" i="8"/>
  <c r="D71" i="8"/>
  <c r="D65" i="8"/>
  <c r="D66" i="8"/>
  <c r="D67" i="8"/>
  <c r="D75" i="8"/>
  <c r="D76" i="8"/>
  <c r="D77" i="8"/>
  <c r="D137" i="8"/>
  <c r="D138" i="8"/>
  <c r="D139" i="8"/>
  <c r="D140" i="8"/>
  <c r="D141" i="8"/>
  <c r="D142" i="8"/>
  <c r="D183" i="8"/>
  <c r="D184" i="8"/>
  <c r="D185" i="8"/>
  <c r="D186" i="8"/>
  <c r="D78" i="8"/>
  <c r="D79" i="8"/>
  <c r="D81" i="8"/>
  <c r="D82" i="8"/>
  <c r="D84" i="8"/>
  <c r="D85" i="8"/>
  <c r="D86" i="8"/>
  <c r="D87" i="8"/>
  <c r="D106" i="8"/>
  <c r="D107" i="8"/>
  <c r="D108" i="8"/>
  <c r="D109" i="8"/>
  <c r="D110" i="8"/>
  <c r="D111" i="8"/>
  <c r="D112" i="8"/>
  <c r="D98" i="8"/>
  <c r="D99" i="8"/>
  <c r="D100" i="8"/>
  <c r="D101" i="8"/>
  <c r="D102" i="8"/>
  <c r="D127" i="8"/>
  <c r="D187" i="8"/>
  <c r="D188" i="8"/>
  <c r="D189" i="8"/>
  <c r="D174" i="8"/>
  <c r="D134" i="8"/>
  <c r="D135" i="8"/>
  <c r="D207" i="8"/>
  <c r="D212" i="8"/>
  <c r="D240" i="8"/>
  <c r="D173" i="8"/>
  <c r="D175" i="8"/>
  <c r="D128" i="8"/>
  <c r="D91" i="8"/>
  <c r="D92" i="8"/>
  <c r="D93" i="8"/>
  <c r="D94" i="8"/>
  <c r="D95" i="8"/>
  <c r="D115" i="8"/>
  <c r="D116" i="8"/>
  <c r="D103" i="8"/>
  <c r="D117" i="8"/>
  <c r="D118" i="8"/>
  <c r="D119" i="8"/>
  <c r="D126" i="8"/>
  <c r="D148" i="8"/>
  <c r="D149" i="8"/>
  <c r="D166" i="8"/>
  <c r="D156" i="8"/>
  <c r="D39" i="8"/>
  <c r="D177" i="8"/>
  <c r="D143" i="8"/>
  <c r="D144" i="8"/>
  <c r="D145" i="8"/>
  <c r="D146" i="8"/>
  <c r="D147" i="8"/>
  <c r="D120" i="8"/>
  <c r="D121" i="8"/>
  <c r="D122" i="8"/>
  <c r="D167" i="8"/>
  <c r="D168" i="8"/>
  <c r="D169" i="8"/>
  <c r="D170" i="8"/>
  <c r="D171" i="8"/>
  <c r="D172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34" i="8"/>
  <c r="D208" i="8"/>
  <c r="D209" i="8"/>
  <c r="D210" i="8"/>
  <c r="D211" i="8"/>
  <c r="D69" i="8"/>
  <c r="D178" i="8"/>
  <c r="D179" i="8"/>
  <c r="D180" i="8"/>
  <c r="D216" i="8"/>
  <c r="D217" i="8"/>
  <c r="D218" i="8"/>
  <c r="D181" i="8"/>
  <c r="D238" i="8"/>
  <c r="D220" i="8"/>
  <c r="D221" i="8"/>
  <c r="D222" i="8"/>
  <c r="D223" i="8"/>
  <c r="D224" i="8"/>
  <c r="D225" i="8"/>
  <c r="D226" i="8"/>
  <c r="D232" i="8"/>
  <c r="D233" i="8"/>
  <c r="D150" i="8"/>
  <c r="D151" i="8"/>
  <c r="D152" i="8"/>
  <c r="D153" i="8"/>
  <c r="D154" i="8"/>
  <c r="D136" i="8"/>
  <c r="D243" i="8"/>
  <c r="D236" i="8"/>
  <c r="D237" i="8"/>
  <c r="D190" i="8"/>
  <c r="D161" i="8"/>
  <c r="D160" i="8"/>
  <c r="D241" i="8"/>
  <c r="D182" i="8"/>
  <c r="D245" i="8"/>
  <c r="D244" i="8"/>
  <c r="D129" i="8"/>
  <c r="D242" i="8"/>
  <c r="D235" i="8"/>
  <c r="D246" i="8"/>
  <c r="D176" i="8"/>
  <c r="D44" i="8"/>
  <c r="D45" i="8"/>
  <c r="D72" i="8"/>
  <c r="D73" i="8"/>
  <c r="D74" i="8"/>
  <c r="D132" i="8"/>
  <c r="D155" i="8"/>
  <c r="D114" i="8"/>
  <c r="D68" i="8"/>
  <c r="D162" i="8"/>
  <c r="D163" i="8"/>
  <c r="D164" i="8"/>
  <c r="D165" i="8"/>
  <c r="D133" i="8"/>
  <c r="D21" i="8"/>
  <c r="D123" i="8"/>
  <c r="D213" i="8"/>
  <c r="D124" i="8"/>
  <c r="D46" i="8"/>
  <c r="D239" i="8"/>
  <c r="D88" i="8"/>
  <c r="D219" i="8"/>
  <c r="D130" i="8"/>
  <c r="D90" i="8"/>
  <c r="D104" i="8"/>
  <c r="D105" i="8"/>
  <c r="D157" i="8"/>
  <c r="D158" i="8"/>
  <c r="D43" i="8"/>
  <c r="D83" i="8"/>
  <c r="D96" i="8"/>
  <c r="D97" i="8"/>
  <c r="D113" i="8"/>
  <c r="D227" i="8"/>
  <c r="D228" i="8"/>
  <c r="D229" i="8"/>
  <c r="D230" i="8"/>
  <c r="D231" i="8"/>
  <c r="D159" i="8"/>
  <c r="D89" i="8"/>
  <c r="D125" i="8"/>
  <c r="D214" i="8"/>
  <c r="D215" i="8"/>
  <c r="D80" i="8"/>
  <c r="D247" i="8"/>
  <c r="D248" i="8"/>
  <c r="D249" i="8"/>
  <c r="D250" i="8"/>
  <c r="D251" i="8"/>
  <c r="D252" i="8"/>
  <c r="D253" i="8"/>
  <c r="D254" i="8"/>
  <c r="D5" i="8"/>
  <c r="C5" i="8"/>
  <c r="C6" i="8"/>
  <c r="C7" i="8"/>
  <c r="C8" i="8"/>
  <c r="C9" i="8"/>
  <c r="C10" i="8"/>
  <c r="C11" i="8"/>
  <c r="C12" i="8"/>
  <c r="C13" i="8"/>
  <c r="C22" i="8"/>
  <c r="C14" i="8"/>
  <c r="C15" i="8"/>
  <c r="C16" i="8"/>
  <c r="C17" i="8"/>
  <c r="C18" i="8"/>
  <c r="C19" i="8"/>
  <c r="C20" i="8"/>
  <c r="C23" i="8"/>
  <c r="C24" i="8"/>
  <c r="C25" i="8"/>
  <c r="C26" i="8"/>
  <c r="C28" i="8"/>
  <c r="C29" i="8"/>
  <c r="C30" i="8"/>
  <c r="C31" i="8"/>
  <c r="C32" i="8"/>
  <c r="C37" i="8"/>
  <c r="C38" i="8"/>
  <c r="C35" i="8"/>
  <c r="C33" i="8"/>
  <c r="C34" i="8"/>
  <c r="C40" i="8"/>
  <c r="C41" i="8"/>
  <c r="C42" i="8"/>
  <c r="C47" i="8"/>
  <c r="C48" i="8"/>
  <c r="C49" i="8"/>
  <c r="C51" i="8"/>
  <c r="C52" i="8"/>
  <c r="C55" i="8"/>
  <c r="C56" i="8"/>
  <c r="C58" i="8"/>
  <c r="C59" i="8"/>
  <c r="C60" i="8"/>
  <c r="C61" i="8"/>
  <c r="C62" i="8"/>
  <c r="C64" i="8"/>
  <c r="C70" i="8"/>
  <c r="C71" i="8"/>
  <c r="C75" i="8"/>
  <c r="C76" i="8"/>
  <c r="C137" i="8"/>
  <c r="C138" i="8"/>
  <c r="C139" i="8"/>
  <c r="C140" i="8"/>
  <c r="C141" i="8"/>
  <c r="C142" i="8"/>
  <c r="C183" i="8"/>
  <c r="C184" i="8"/>
  <c r="C185" i="8"/>
  <c r="C79" i="8"/>
  <c r="C81" i="8"/>
  <c r="C82" i="8"/>
  <c r="C84" i="8"/>
  <c r="C86" i="8"/>
  <c r="C87" i="8"/>
  <c r="C106" i="8"/>
  <c r="C107" i="8"/>
  <c r="C110" i="8"/>
  <c r="C111" i="8"/>
  <c r="C112" i="8"/>
  <c r="C99" i="8"/>
  <c r="C100" i="8"/>
  <c r="C101" i="8"/>
  <c r="C102" i="8"/>
  <c r="C127" i="8"/>
  <c r="C187" i="8"/>
  <c r="C188" i="8"/>
  <c r="C189" i="8"/>
  <c r="C134" i="8"/>
  <c r="C135" i="8"/>
  <c r="C207" i="8"/>
  <c r="C212" i="8"/>
  <c r="C175" i="8"/>
  <c r="C128" i="8"/>
  <c r="C91" i="8"/>
  <c r="C92" i="8"/>
  <c r="C93" i="8"/>
  <c r="C94" i="8"/>
  <c r="C95" i="8"/>
  <c r="C115" i="8"/>
  <c r="C116" i="8"/>
  <c r="C103" i="8"/>
  <c r="C117" i="8"/>
  <c r="C118" i="8"/>
  <c r="C119" i="8"/>
  <c r="C126" i="8"/>
  <c r="C148" i="8"/>
  <c r="C166" i="8"/>
  <c r="C156" i="8"/>
  <c r="C39" i="8"/>
  <c r="C177" i="8"/>
  <c r="C143" i="8"/>
  <c r="C144" i="8"/>
  <c r="C145" i="8"/>
  <c r="C146" i="8"/>
  <c r="C147" i="8"/>
  <c r="C120" i="8"/>
  <c r="C121" i="8"/>
  <c r="C122" i="8"/>
  <c r="C167" i="8"/>
  <c r="C168" i="8"/>
  <c r="C169" i="8"/>
  <c r="C170" i="8"/>
  <c r="C171" i="8"/>
  <c r="C172" i="8"/>
  <c r="C191" i="8"/>
  <c r="C192" i="8"/>
  <c r="C193" i="8"/>
  <c r="C194" i="8"/>
  <c r="C195" i="8"/>
  <c r="C196" i="8"/>
  <c r="C197" i="8"/>
  <c r="C198" i="8"/>
  <c r="C200" i="8"/>
  <c r="C201" i="8"/>
  <c r="C202" i="8"/>
  <c r="C203" i="8"/>
  <c r="C204" i="8"/>
  <c r="C205" i="8"/>
  <c r="C206" i="8"/>
  <c r="C234" i="8"/>
  <c r="C208" i="8"/>
  <c r="C209" i="8"/>
  <c r="C210" i="8"/>
  <c r="C211" i="8"/>
  <c r="C69" i="8"/>
  <c r="C178" i="8"/>
  <c r="C179" i="8"/>
  <c r="C180" i="8"/>
  <c r="C218" i="8"/>
  <c r="C238" i="8"/>
  <c r="C220" i="8"/>
  <c r="C221" i="8"/>
  <c r="C222" i="8"/>
  <c r="C223" i="8"/>
  <c r="C224" i="8"/>
  <c r="C225" i="8"/>
  <c r="C226" i="8"/>
  <c r="C232" i="8"/>
  <c r="C233" i="8"/>
  <c r="C150" i="8"/>
  <c r="C152" i="8"/>
  <c r="C153" i="8"/>
  <c r="C154" i="8"/>
  <c r="C136" i="8"/>
  <c r="C243" i="8"/>
  <c r="C236" i="8"/>
  <c r="C237" i="8"/>
  <c r="C190" i="8"/>
  <c r="C161" i="8"/>
  <c r="C160" i="8"/>
  <c r="C241" i="8"/>
  <c r="C182" i="8"/>
  <c r="C245" i="8"/>
  <c r="C244" i="8"/>
  <c r="C129" i="8"/>
  <c r="C242" i="8"/>
  <c r="C235" i="8"/>
  <c r="C246" i="8"/>
  <c r="C176" i="8"/>
  <c r="C44" i="8"/>
  <c r="C45" i="8"/>
  <c r="C72" i="8"/>
  <c r="C73" i="8"/>
  <c r="C74" i="8"/>
  <c r="C132" i="8"/>
  <c r="C155" i="8"/>
  <c r="C114" i="8"/>
  <c r="C68" i="8"/>
  <c r="C162" i="8"/>
  <c r="C163" i="8"/>
  <c r="C164" i="8"/>
  <c r="C165" i="8"/>
  <c r="C133" i="8"/>
  <c r="C21" i="8"/>
  <c r="C123" i="8"/>
  <c r="C213" i="8"/>
  <c r="C124" i="8"/>
  <c r="C46" i="8"/>
  <c r="C239" i="8"/>
  <c r="C88" i="8"/>
  <c r="C219" i="8"/>
  <c r="C90" i="8"/>
  <c r="C104" i="8"/>
  <c r="C105" i="8"/>
  <c r="C157" i="8"/>
  <c r="C158" i="8"/>
  <c r="C96" i="8"/>
  <c r="C97" i="8"/>
  <c r="C113" i="8"/>
  <c r="E131" i="8"/>
  <c r="K262" i="96"/>
  <c r="N35" i="8" s="1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80" i="96"/>
  <c r="M80" i="96" s="1"/>
  <c r="J215" i="96"/>
  <c r="M215" i="96" s="1"/>
  <c r="J214" i="96"/>
  <c r="M214" i="96" s="1"/>
  <c r="J125" i="96"/>
  <c r="M125" i="96" s="1"/>
  <c r="J89" i="96"/>
  <c r="M89" i="96" s="1"/>
  <c r="J159" i="96"/>
  <c r="M159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131" i="96"/>
  <c r="M131" i="96" s="1"/>
  <c r="J113" i="96"/>
  <c r="M113" i="96" s="1"/>
  <c r="J97" i="96"/>
  <c r="M97" i="96" s="1"/>
  <c r="J96" i="96"/>
  <c r="M96" i="96" s="1"/>
  <c r="J83" i="96"/>
  <c r="M83" i="96" s="1"/>
  <c r="J43" i="96"/>
  <c r="M43" i="96" s="1"/>
  <c r="J158" i="96"/>
  <c r="M158" i="96" s="1"/>
  <c r="J157" i="96"/>
  <c r="M157" i="96" s="1"/>
  <c r="J105" i="96"/>
  <c r="M105" i="96" s="1"/>
  <c r="J104" i="96"/>
  <c r="M104" i="96" s="1"/>
  <c r="J90" i="96"/>
  <c r="M90" i="96" s="1"/>
  <c r="J130" i="96"/>
  <c r="M130" i="96" s="1"/>
  <c r="J219" i="96"/>
  <c r="M219" i="96" s="1"/>
  <c r="J88" i="96"/>
  <c r="M88" i="96" s="1"/>
  <c r="J239" i="96"/>
  <c r="M239" i="96" s="1"/>
  <c r="J46" i="96"/>
  <c r="M46" i="96" s="1"/>
  <c r="J124" i="96"/>
  <c r="M124" i="96" s="1"/>
  <c r="J213" i="96"/>
  <c r="M213" i="96" s="1"/>
  <c r="J123" i="96"/>
  <c r="M123" i="96" s="1"/>
  <c r="J21" i="96"/>
  <c r="M21" i="96" s="1"/>
  <c r="J133" i="96"/>
  <c r="M133" i="96" s="1"/>
  <c r="J165" i="96"/>
  <c r="M165" i="96" s="1"/>
  <c r="J164" i="96"/>
  <c r="M164" i="96" s="1"/>
  <c r="J163" i="96"/>
  <c r="M163" i="96" s="1"/>
  <c r="J162" i="96"/>
  <c r="M162" i="96" s="1"/>
  <c r="J68" i="96"/>
  <c r="M68" i="96" s="1"/>
  <c r="J114" i="96"/>
  <c r="M114" i="96" s="1"/>
  <c r="J155" i="96"/>
  <c r="M155" i="96" s="1"/>
  <c r="J132" i="96"/>
  <c r="M132" i="96" s="1"/>
  <c r="J74" i="96"/>
  <c r="M74" i="96" s="1"/>
  <c r="J73" i="96"/>
  <c r="M73" i="96" s="1"/>
  <c r="J72" i="96"/>
  <c r="M72" i="96" s="1"/>
  <c r="J45" i="96"/>
  <c r="M45" i="96" s="1"/>
  <c r="J44" i="96"/>
  <c r="M44" i="96" s="1"/>
  <c r="J176" i="96"/>
  <c r="M176" i="96" s="1"/>
  <c r="J246" i="96"/>
  <c r="J235" i="96"/>
  <c r="J242" i="96"/>
  <c r="J129" i="96"/>
  <c r="M129" i="96" s="1"/>
  <c r="J244" i="96"/>
  <c r="M244" i="96" s="1"/>
  <c r="J245" i="96"/>
  <c r="M245" i="96" s="1"/>
  <c r="J182" i="96"/>
  <c r="M182" i="96" s="1"/>
  <c r="J241" i="96"/>
  <c r="J160" i="96"/>
  <c r="J161" i="96"/>
  <c r="M161" i="96" s="1"/>
  <c r="J190" i="96"/>
  <c r="J237" i="96"/>
  <c r="M237" i="96" s="1"/>
  <c r="J236" i="96"/>
  <c r="M236" i="96" s="1"/>
  <c r="J243" i="96"/>
  <c r="J136" i="96"/>
  <c r="M136" i="96" s="1"/>
  <c r="J154" i="96"/>
  <c r="M154" i="96" s="1"/>
  <c r="J153" i="96"/>
  <c r="J152" i="96"/>
  <c r="J151" i="96"/>
  <c r="J150" i="96"/>
  <c r="M150" i="96" s="1"/>
  <c r="J233" i="96"/>
  <c r="M233" i="96" s="1"/>
  <c r="J232" i="96"/>
  <c r="M232" i="96" s="1"/>
  <c r="J226" i="96"/>
  <c r="M226" i="96" s="1"/>
  <c r="J225" i="96"/>
  <c r="J224" i="96"/>
  <c r="M224" i="96" s="1"/>
  <c r="J223" i="96"/>
  <c r="M223" i="96" s="1"/>
  <c r="J222" i="96"/>
  <c r="J221" i="96"/>
  <c r="M221" i="96" s="1"/>
  <c r="J220" i="96"/>
  <c r="M220" i="96" s="1"/>
  <c r="J238" i="96"/>
  <c r="J181" i="96"/>
  <c r="M181" i="96" s="1"/>
  <c r="J218" i="96"/>
  <c r="M218" i="96" s="1"/>
  <c r="J217" i="96"/>
  <c r="M217" i="96" s="1"/>
  <c r="J216" i="96"/>
  <c r="M216" i="96" s="1"/>
  <c r="J180" i="96"/>
  <c r="M180" i="96" s="1"/>
  <c r="J179" i="96"/>
  <c r="M179" i="96" s="1"/>
  <c r="J178" i="96"/>
  <c r="M178" i="96" s="1"/>
  <c r="J69" i="96"/>
  <c r="M69" i="96" s="1"/>
  <c r="J211" i="96"/>
  <c r="M211" i="96" s="1"/>
  <c r="J210" i="96"/>
  <c r="J209" i="96"/>
  <c r="M209" i="96" s="1"/>
  <c r="J208" i="96"/>
  <c r="M208" i="96" s="1"/>
  <c r="J234" i="96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M200" i="96" s="1"/>
  <c r="J199" i="96"/>
  <c r="J198" i="96"/>
  <c r="M198" i="96" s="1"/>
  <c r="J197" i="96"/>
  <c r="M197" i="96" s="1"/>
  <c r="J196" i="96"/>
  <c r="M196" i="96" s="1"/>
  <c r="J195" i="96"/>
  <c r="M195" i="96" s="1"/>
  <c r="J194" i="96"/>
  <c r="J193" i="96"/>
  <c r="J192" i="96"/>
  <c r="M192" i="96" s="1"/>
  <c r="J191" i="96"/>
  <c r="J172" i="96"/>
  <c r="M172" i="96" s="1"/>
  <c r="J171" i="96"/>
  <c r="M171" i="96" s="1"/>
  <c r="J170" i="96"/>
  <c r="M170" i="96" s="1"/>
  <c r="J169" i="96"/>
  <c r="M169" i="96" s="1"/>
  <c r="J168" i="96"/>
  <c r="M168" i="96" s="1"/>
  <c r="J167" i="96"/>
  <c r="J122" i="96"/>
  <c r="M122" i="96" s="1"/>
  <c r="J121" i="96"/>
  <c r="M121" i="96" s="1"/>
  <c r="J120" i="96"/>
  <c r="M120" i="96" s="1"/>
  <c r="J147" i="96"/>
  <c r="J146" i="96"/>
  <c r="M146" i="96" s="1"/>
  <c r="J145" i="96"/>
  <c r="M145" i="96" s="1"/>
  <c r="J144" i="96"/>
  <c r="M144" i="96" s="1"/>
  <c r="J143" i="96"/>
  <c r="M143" i="96" s="1"/>
  <c r="J177" i="96"/>
  <c r="M177" i="96" s="1"/>
  <c r="J39" i="96"/>
  <c r="M39" i="96" s="1"/>
  <c r="J156" i="96"/>
  <c r="M156" i="96" s="1"/>
  <c r="J166" i="96"/>
  <c r="M166" i="96" s="1"/>
  <c r="J149" i="96"/>
  <c r="M149" i="96" s="1"/>
  <c r="J148" i="96"/>
  <c r="M148" i="96" s="1"/>
  <c r="J126" i="96"/>
  <c r="M126" i="96" s="1"/>
  <c r="J119" i="96"/>
  <c r="M119" i="96" s="1"/>
  <c r="J118" i="96"/>
  <c r="M118" i="96" s="1"/>
  <c r="J117" i="96"/>
  <c r="M117" i="96" s="1"/>
  <c r="J103" i="96"/>
  <c r="M103" i="96" s="1"/>
  <c r="J116" i="96"/>
  <c r="M116" i="96" s="1"/>
  <c r="J115" i="96"/>
  <c r="M115" i="96" s="1"/>
  <c r="J95" i="96"/>
  <c r="M95" i="96" s="1"/>
  <c r="J94" i="96"/>
  <c r="M94" i="96" s="1"/>
  <c r="J93" i="96"/>
  <c r="M93" i="96" s="1"/>
  <c r="J92" i="96"/>
  <c r="J91" i="96"/>
  <c r="M91" i="96" s="1"/>
  <c r="J128" i="96"/>
  <c r="M128" i="96" s="1"/>
  <c r="J175" i="96"/>
  <c r="M175" i="96" s="1"/>
  <c r="J173" i="96"/>
  <c r="M173" i="96" s="1"/>
  <c r="J240" i="96"/>
  <c r="M240" i="96" s="1"/>
  <c r="J212" i="96"/>
  <c r="M212" i="96" s="1"/>
  <c r="J207" i="96"/>
  <c r="M207" i="96" s="1"/>
  <c r="J135" i="96"/>
  <c r="J134" i="96"/>
  <c r="M134" i="96" s="1"/>
  <c r="J174" i="96"/>
  <c r="M174" i="96" s="1"/>
  <c r="J189" i="96"/>
  <c r="M189" i="96" s="1"/>
  <c r="J188" i="96"/>
  <c r="M188" i="96" s="1"/>
  <c r="J187" i="96"/>
  <c r="M187" i="96" s="1"/>
  <c r="J127" i="96"/>
  <c r="M127" i="96" s="1"/>
  <c r="J102" i="96"/>
  <c r="M102" i="96" s="1"/>
  <c r="J101" i="96"/>
  <c r="J100" i="96"/>
  <c r="M100" i="96" s="1"/>
  <c r="J99" i="96"/>
  <c r="M99" i="96" s="1"/>
  <c r="J98" i="96"/>
  <c r="M98" i="96" s="1"/>
  <c r="J112" i="96"/>
  <c r="M112" i="96" s="1"/>
  <c r="J111" i="96"/>
  <c r="M111" i="96" s="1"/>
  <c r="J110" i="96"/>
  <c r="M110" i="96" s="1"/>
  <c r="J109" i="96"/>
  <c r="M109" i="96" s="1"/>
  <c r="J108" i="96"/>
  <c r="J107" i="96"/>
  <c r="M107" i="96" s="1"/>
  <c r="J106" i="96"/>
  <c r="M106" i="96" s="1"/>
  <c r="J87" i="96"/>
  <c r="M87" i="96" s="1"/>
  <c r="J86" i="96"/>
  <c r="M86" i="96" s="1"/>
  <c r="J85" i="96"/>
  <c r="M85" i="96" s="1"/>
  <c r="J84" i="96"/>
  <c r="M84" i="96" s="1"/>
  <c r="J82" i="96"/>
  <c r="M82" i="96" s="1"/>
  <c r="J81" i="96"/>
  <c r="M81" i="96" s="1"/>
  <c r="J79" i="96"/>
  <c r="M79" i="96" s="1"/>
  <c r="J78" i="96"/>
  <c r="M78" i="96" s="1"/>
  <c r="J186" i="96"/>
  <c r="M186" i="96" s="1"/>
  <c r="J185" i="96"/>
  <c r="M185" i="96" s="1"/>
  <c r="J184" i="96"/>
  <c r="M184" i="96" s="1"/>
  <c r="J183" i="96"/>
  <c r="M183" i="96" s="1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M137" i="96" s="1"/>
  <c r="J77" i="96"/>
  <c r="M77" i="96" s="1"/>
  <c r="J76" i="96"/>
  <c r="M76" i="96" s="1"/>
  <c r="J75" i="96"/>
  <c r="M75" i="96" s="1"/>
  <c r="J67" i="96"/>
  <c r="M67" i="96" s="1"/>
  <c r="J66" i="96"/>
  <c r="M66" i="96" s="1"/>
  <c r="J65" i="96"/>
  <c r="M65" i="96" s="1"/>
  <c r="J71" i="96"/>
  <c r="M71" i="96" s="1"/>
  <c r="J70" i="96"/>
  <c r="M70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J47" i="96"/>
  <c r="M47" i="96" s="1"/>
  <c r="J42" i="96"/>
  <c r="M42" i="96" s="1"/>
  <c r="J41" i="96"/>
  <c r="M41" i="96" s="1"/>
  <c r="J40" i="96"/>
  <c r="J34" i="96"/>
  <c r="M34" i="96" s="1"/>
  <c r="J33" i="96"/>
  <c r="J36" i="96"/>
  <c r="M36" i="96" s="1"/>
  <c r="J35" i="96"/>
  <c r="M35" i="96" s="1"/>
  <c r="J38" i="96"/>
  <c r="M38" i="96" s="1"/>
  <c r="J37" i="96"/>
  <c r="M37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22" i="96"/>
  <c r="M22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N34" i="8" s="1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80" i="95"/>
  <c r="M80" i="95" s="1"/>
  <c r="J215" i="95"/>
  <c r="M215" i="95" s="1"/>
  <c r="J214" i="95"/>
  <c r="M214" i="95" s="1"/>
  <c r="J125" i="95"/>
  <c r="M125" i="95" s="1"/>
  <c r="J89" i="95"/>
  <c r="M89" i="95" s="1"/>
  <c r="J159" i="95"/>
  <c r="M159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131" i="95"/>
  <c r="M131" i="95" s="1"/>
  <c r="J113" i="95"/>
  <c r="M113" i="95" s="1"/>
  <c r="J97" i="95"/>
  <c r="M97" i="95" s="1"/>
  <c r="J96" i="95"/>
  <c r="M96" i="95" s="1"/>
  <c r="J83" i="95"/>
  <c r="M83" i="95" s="1"/>
  <c r="J43" i="95"/>
  <c r="M43" i="95" s="1"/>
  <c r="J158" i="95"/>
  <c r="M158" i="95" s="1"/>
  <c r="J157" i="95"/>
  <c r="M157" i="95" s="1"/>
  <c r="J105" i="95"/>
  <c r="M105" i="95" s="1"/>
  <c r="J104" i="95"/>
  <c r="M104" i="95" s="1"/>
  <c r="J90" i="95"/>
  <c r="M90" i="95" s="1"/>
  <c r="J130" i="95"/>
  <c r="M130" i="95" s="1"/>
  <c r="J219" i="95"/>
  <c r="M219" i="95" s="1"/>
  <c r="J88" i="95"/>
  <c r="M88" i="95" s="1"/>
  <c r="J239" i="95"/>
  <c r="M239" i="95" s="1"/>
  <c r="J46" i="95"/>
  <c r="M46" i="95" s="1"/>
  <c r="J124" i="95"/>
  <c r="M124" i="95" s="1"/>
  <c r="J213" i="95"/>
  <c r="M213" i="95" s="1"/>
  <c r="J123" i="95"/>
  <c r="M123" i="95" s="1"/>
  <c r="J21" i="95"/>
  <c r="M21" i="95" s="1"/>
  <c r="J133" i="95"/>
  <c r="M133" i="95" s="1"/>
  <c r="J165" i="95"/>
  <c r="M165" i="95" s="1"/>
  <c r="J164" i="95"/>
  <c r="M164" i="95" s="1"/>
  <c r="J163" i="95"/>
  <c r="M163" i="95" s="1"/>
  <c r="J162" i="95"/>
  <c r="M162" i="95" s="1"/>
  <c r="J68" i="95"/>
  <c r="M68" i="95" s="1"/>
  <c r="J114" i="95"/>
  <c r="M114" i="95" s="1"/>
  <c r="J155" i="95"/>
  <c r="M155" i="95" s="1"/>
  <c r="J132" i="95"/>
  <c r="M132" i="95" s="1"/>
  <c r="J74" i="95"/>
  <c r="M74" i="95" s="1"/>
  <c r="J73" i="95"/>
  <c r="M73" i="95" s="1"/>
  <c r="J72" i="95"/>
  <c r="M72" i="95" s="1"/>
  <c r="J45" i="95"/>
  <c r="M45" i="95" s="1"/>
  <c r="J44" i="95"/>
  <c r="M44" i="95" s="1"/>
  <c r="J176" i="95"/>
  <c r="M176" i="95" s="1"/>
  <c r="J246" i="95"/>
  <c r="M246" i="95" s="1"/>
  <c r="J235" i="95"/>
  <c r="M235" i="95" s="1"/>
  <c r="J242" i="95"/>
  <c r="M242" i="95" s="1"/>
  <c r="J129" i="95"/>
  <c r="M129" i="95" s="1"/>
  <c r="J244" i="95"/>
  <c r="M244" i="95" s="1"/>
  <c r="J245" i="95"/>
  <c r="M245" i="95" s="1"/>
  <c r="J182" i="95"/>
  <c r="M182" i="95" s="1"/>
  <c r="J241" i="95"/>
  <c r="M241" i="95" s="1"/>
  <c r="J160" i="95"/>
  <c r="M160" i="95" s="1"/>
  <c r="J161" i="95"/>
  <c r="M161" i="95" s="1"/>
  <c r="J190" i="95"/>
  <c r="M190" i="95" s="1"/>
  <c r="J237" i="95"/>
  <c r="J236" i="95"/>
  <c r="M236" i="95" s="1"/>
  <c r="J243" i="95"/>
  <c r="M243" i="95" s="1"/>
  <c r="J136" i="95"/>
  <c r="M136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233" i="95"/>
  <c r="M233" i="95" s="1"/>
  <c r="J232" i="95"/>
  <c r="M232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38" i="95"/>
  <c r="M238" i="95" s="1"/>
  <c r="J181" i="95"/>
  <c r="M181" i="95" s="1"/>
  <c r="J218" i="95"/>
  <c r="M218" i="95" s="1"/>
  <c r="J217" i="95"/>
  <c r="M217" i="95" s="1"/>
  <c r="J216" i="95"/>
  <c r="M216" i="95" s="1"/>
  <c r="J180" i="95"/>
  <c r="M180" i="95" s="1"/>
  <c r="J179" i="95"/>
  <c r="M179" i="95" s="1"/>
  <c r="J178" i="95"/>
  <c r="M178" i="95" s="1"/>
  <c r="J69" i="95"/>
  <c r="M69" i="95" s="1"/>
  <c r="J211" i="95"/>
  <c r="M211" i="95" s="1"/>
  <c r="J210" i="95"/>
  <c r="M210" i="95" s="1"/>
  <c r="J209" i="95"/>
  <c r="M209" i="95" s="1"/>
  <c r="J208" i="95"/>
  <c r="M208" i="95" s="1"/>
  <c r="J234" i="95"/>
  <c r="M234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22" i="95"/>
  <c r="M122" i="95" s="1"/>
  <c r="J121" i="95"/>
  <c r="M121" i="95" s="1"/>
  <c r="J120" i="95"/>
  <c r="M120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77" i="95"/>
  <c r="M177" i="95" s="1"/>
  <c r="J39" i="95"/>
  <c r="M39" i="95" s="1"/>
  <c r="J156" i="95"/>
  <c r="M156" i="95" s="1"/>
  <c r="J166" i="95"/>
  <c r="M166" i="95" s="1"/>
  <c r="J149" i="95"/>
  <c r="M149" i="95" s="1"/>
  <c r="J148" i="95"/>
  <c r="M148" i="95" s="1"/>
  <c r="J126" i="95"/>
  <c r="M126" i="95" s="1"/>
  <c r="J119" i="95"/>
  <c r="M119" i="95" s="1"/>
  <c r="J118" i="95"/>
  <c r="M118" i="95" s="1"/>
  <c r="J117" i="95"/>
  <c r="M117" i="95" s="1"/>
  <c r="J103" i="95"/>
  <c r="M103" i="95" s="1"/>
  <c r="J116" i="95"/>
  <c r="M116" i="95" s="1"/>
  <c r="J115" i="95"/>
  <c r="M115" i="95" s="1"/>
  <c r="J95" i="95"/>
  <c r="M95" i="95" s="1"/>
  <c r="J94" i="95"/>
  <c r="M94" i="95" s="1"/>
  <c r="J93" i="95"/>
  <c r="M93" i="95" s="1"/>
  <c r="J92" i="95"/>
  <c r="M92" i="95" s="1"/>
  <c r="J91" i="95"/>
  <c r="M91" i="95" s="1"/>
  <c r="J128" i="95"/>
  <c r="M128" i="95" s="1"/>
  <c r="J175" i="95"/>
  <c r="M175" i="95" s="1"/>
  <c r="J173" i="95"/>
  <c r="M173" i="95" s="1"/>
  <c r="J240" i="95"/>
  <c r="M240" i="95" s="1"/>
  <c r="J212" i="95"/>
  <c r="M212" i="95" s="1"/>
  <c r="J207" i="95"/>
  <c r="M207" i="95" s="1"/>
  <c r="J135" i="95"/>
  <c r="M135" i="95" s="1"/>
  <c r="J134" i="95"/>
  <c r="M134" i="95" s="1"/>
  <c r="J174" i="95"/>
  <c r="M174" i="95" s="1"/>
  <c r="J189" i="95"/>
  <c r="M189" i="95" s="1"/>
  <c r="J188" i="95"/>
  <c r="M188" i="95" s="1"/>
  <c r="J187" i="95"/>
  <c r="M187" i="95" s="1"/>
  <c r="J127" i="95"/>
  <c r="M127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87" i="95"/>
  <c r="M87" i="95" s="1"/>
  <c r="J86" i="95"/>
  <c r="M86" i="95" s="1"/>
  <c r="J85" i="95"/>
  <c r="M85" i="95" s="1"/>
  <c r="J84" i="95"/>
  <c r="M84" i="95" s="1"/>
  <c r="J82" i="95"/>
  <c r="M82" i="95" s="1"/>
  <c r="J81" i="95"/>
  <c r="M81" i="95" s="1"/>
  <c r="J79" i="95"/>
  <c r="M79" i="95" s="1"/>
  <c r="J78" i="95"/>
  <c r="M78" i="95" s="1"/>
  <c r="J186" i="95"/>
  <c r="M186" i="95" s="1"/>
  <c r="J185" i="95"/>
  <c r="M185" i="95" s="1"/>
  <c r="J184" i="95"/>
  <c r="M184" i="95" s="1"/>
  <c r="J183" i="95"/>
  <c r="M18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77" i="95"/>
  <c r="M77" i="95" s="1"/>
  <c r="J76" i="95"/>
  <c r="M76" i="95" s="1"/>
  <c r="J75" i="95"/>
  <c r="M75" i="95" s="1"/>
  <c r="J67" i="95"/>
  <c r="M67" i="95" s="1"/>
  <c r="J66" i="95"/>
  <c r="M66" i="95" s="1"/>
  <c r="J65" i="95"/>
  <c r="M65" i="95" s="1"/>
  <c r="J71" i="95"/>
  <c r="M71" i="95" s="1"/>
  <c r="J70" i="95"/>
  <c r="M70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2" i="95"/>
  <c r="M42" i="95" s="1"/>
  <c r="J41" i="95"/>
  <c r="M41" i="95" s="1"/>
  <c r="J40" i="95"/>
  <c r="M40" i="95" s="1"/>
  <c r="J34" i="95"/>
  <c r="M34" i="95" s="1"/>
  <c r="J33" i="95"/>
  <c r="M33" i="95" s="1"/>
  <c r="J36" i="95"/>
  <c r="M36" i="95" s="1"/>
  <c r="J35" i="95"/>
  <c r="M35" i="95" s="1"/>
  <c r="J38" i="95"/>
  <c r="M38" i="95" s="1"/>
  <c r="J37" i="95"/>
  <c r="M37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22" i="95"/>
  <c r="M22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80" i="94"/>
  <c r="M80" i="94" s="1"/>
  <c r="J215" i="94"/>
  <c r="M215" i="94" s="1"/>
  <c r="J214" i="94"/>
  <c r="M214" i="94" s="1"/>
  <c r="J125" i="94"/>
  <c r="M125" i="94" s="1"/>
  <c r="J89" i="94"/>
  <c r="M89" i="94" s="1"/>
  <c r="J159" i="94"/>
  <c r="M159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131" i="94"/>
  <c r="M131" i="94" s="1"/>
  <c r="J113" i="94"/>
  <c r="M113" i="94" s="1"/>
  <c r="J97" i="94"/>
  <c r="M97" i="94" s="1"/>
  <c r="J96" i="94"/>
  <c r="M96" i="94" s="1"/>
  <c r="J83" i="94"/>
  <c r="M83" i="94" s="1"/>
  <c r="J43" i="94"/>
  <c r="M43" i="94" s="1"/>
  <c r="J158" i="94"/>
  <c r="M158" i="94" s="1"/>
  <c r="J157" i="94"/>
  <c r="M157" i="94" s="1"/>
  <c r="J105" i="94"/>
  <c r="M105" i="94" s="1"/>
  <c r="J104" i="94"/>
  <c r="M104" i="94" s="1"/>
  <c r="J90" i="94"/>
  <c r="M90" i="94" s="1"/>
  <c r="J130" i="94"/>
  <c r="M130" i="94" s="1"/>
  <c r="J219" i="94"/>
  <c r="M219" i="94" s="1"/>
  <c r="J88" i="94"/>
  <c r="M88" i="94" s="1"/>
  <c r="J239" i="94"/>
  <c r="M239" i="94" s="1"/>
  <c r="J46" i="94"/>
  <c r="M46" i="94" s="1"/>
  <c r="J124" i="94"/>
  <c r="M124" i="94" s="1"/>
  <c r="J213" i="94"/>
  <c r="M213" i="94" s="1"/>
  <c r="J123" i="94"/>
  <c r="M123" i="94" s="1"/>
  <c r="J21" i="94"/>
  <c r="M21" i="94" s="1"/>
  <c r="J133" i="94"/>
  <c r="M133" i="94" s="1"/>
  <c r="J165" i="94"/>
  <c r="M165" i="94" s="1"/>
  <c r="J164" i="94"/>
  <c r="M164" i="94" s="1"/>
  <c r="J163" i="94"/>
  <c r="M163" i="94" s="1"/>
  <c r="J162" i="94"/>
  <c r="M162" i="94" s="1"/>
  <c r="J68" i="94"/>
  <c r="M68" i="94" s="1"/>
  <c r="J114" i="94"/>
  <c r="M114" i="94" s="1"/>
  <c r="J155" i="94"/>
  <c r="M155" i="94" s="1"/>
  <c r="J132" i="94"/>
  <c r="M132" i="94" s="1"/>
  <c r="J74" i="94"/>
  <c r="M74" i="94" s="1"/>
  <c r="J73" i="94"/>
  <c r="M73" i="94" s="1"/>
  <c r="J72" i="94"/>
  <c r="M72" i="94" s="1"/>
  <c r="J45" i="94"/>
  <c r="M45" i="94" s="1"/>
  <c r="J44" i="94"/>
  <c r="M44" i="94" s="1"/>
  <c r="J176" i="94"/>
  <c r="M176" i="94" s="1"/>
  <c r="J246" i="94"/>
  <c r="M246" i="94" s="1"/>
  <c r="J235" i="94"/>
  <c r="M235" i="94" s="1"/>
  <c r="J242" i="94"/>
  <c r="M242" i="94" s="1"/>
  <c r="J129" i="94"/>
  <c r="M129" i="94" s="1"/>
  <c r="J244" i="94"/>
  <c r="M244" i="94" s="1"/>
  <c r="J245" i="94"/>
  <c r="M245" i="94" s="1"/>
  <c r="J182" i="94"/>
  <c r="M182" i="94" s="1"/>
  <c r="J241" i="94"/>
  <c r="M241" i="94" s="1"/>
  <c r="J160" i="94"/>
  <c r="M160" i="94" s="1"/>
  <c r="J161" i="94"/>
  <c r="M161" i="94" s="1"/>
  <c r="J190" i="94"/>
  <c r="M190" i="94" s="1"/>
  <c r="J237" i="94"/>
  <c r="M237" i="94" s="1"/>
  <c r="J236" i="94"/>
  <c r="M236" i="94" s="1"/>
  <c r="J243" i="94"/>
  <c r="M243" i="94" s="1"/>
  <c r="J136" i="94"/>
  <c r="M136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233" i="94"/>
  <c r="M233" i="94" s="1"/>
  <c r="J232" i="94"/>
  <c r="M232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38" i="94"/>
  <c r="M238" i="94" s="1"/>
  <c r="J181" i="94"/>
  <c r="M181" i="94" s="1"/>
  <c r="J218" i="94"/>
  <c r="M218" i="94" s="1"/>
  <c r="J217" i="94"/>
  <c r="M217" i="94" s="1"/>
  <c r="J216" i="94"/>
  <c r="M216" i="94" s="1"/>
  <c r="J180" i="94"/>
  <c r="M180" i="94" s="1"/>
  <c r="J179" i="94"/>
  <c r="M179" i="94" s="1"/>
  <c r="J178" i="94"/>
  <c r="M178" i="94" s="1"/>
  <c r="J69" i="94"/>
  <c r="M69" i="94" s="1"/>
  <c r="J211" i="94"/>
  <c r="M211" i="94" s="1"/>
  <c r="J210" i="94"/>
  <c r="M210" i="94" s="1"/>
  <c r="J209" i="94"/>
  <c r="M209" i="94" s="1"/>
  <c r="J208" i="94"/>
  <c r="M208" i="94" s="1"/>
  <c r="J234" i="94"/>
  <c r="M234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22" i="94"/>
  <c r="M122" i="94" s="1"/>
  <c r="J121" i="94"/>
  <c r="M121" i="94" s="1"/>
  <c r="J120" i="94"/>
  <c r="M120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77" i="94"/>
  <c r="M177" i="94" s="1"/>
  <c r="J39" i="94"/>
  <c r="M39" i="94" s="1"/>
  <c r="J156" i="94"/>
  <c r="M156" i="94" s="1"/>
  <c r="J166" i="94"/>
  <c r="M166" i="94" s="1"/>
  <c r="J149" i="94"/>
  <c r="M149" i="94" s="1"/>
  <c r="J148" i="94"/>
  <c r="M148" i="94" s="1"/>
  <c r="J126" i="94"/>
  <c r="M126" i="94" s="1"/>
  <c r="J119" i="94"/>
  <c r="M119" i="94" s="1"/>
  <c r="J118" i="94"/>
  <c r="M118" i="94" s="1"/>
  <c r="J117" i="94"/>
  <c r="M117" i="94" s="1"/>
  <c r="J103" i="94"/>
  <c r="M103" i="94" s="1"/>
  <c r="J116" i="94"/>
  <c r="M116" i="94" s="1"/>
  <c r="J115" i="94"/>
  <c r="M115" i="94" s="1"/>
  <c r="J95" i="94"/>
  <c r="M95" i="94" s="1"/>
  <c r="J94" i="94"/>
  <c r="M94" i="94" s="1"/>
  <c r="J93" i="94"/>
  <c r="M93" i="94" s="1"/>
  <c r="J92" i="94"/>
  <c r="M92" i="94" s="1"/>
  <c r="J91" i="94"/>
  <c r="M91" i="94" s="1"/>
  <c r="J128" i="94"/>
  <c r="M128" i="94" s="1"/>
  <c r="J175" i="94"/>
  <c r="M175" i="94" s="1"/>
  <c r="J173" i="94"/>
  <c r="M173" i="94" s="1"/>
  <c r="J240" i="94"/>
  <c r="M240" i="94" s="1"/>
  <c r="J212" i="94"/>
  <c r="M212" i="94" s="1"/>
  <c r="J207" i="94"/>
  <c r="M207" i="94" s="1"/>
  <c r="J135" i="94"/>
  <c r="M135" i="94" s="1"/>
  <c r="J134" i="94"/>
  <c r="M134" i="94" s="1"/>
  <c r="J174" i="94"/>
  <c r="M174" i="94" s="1"/>
  <c r="J189" i="94"/>
  <c r="M189" i="94" s="1"/>
  <c r="J188" i="94"/>
  <c r="M188" i="94" s="1"/>
  <c r="J187" i="94"/>
  <c r="M187" i="94" s="1"/>
  <c r="J127" i="94"/>
  <c r="M127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87" i="94"/>
  <c r="M87" i="94" s="1"/>
  <c r="J86" i="94"/>
  <c r="M86" i="94" s="1"/>
  <c r="J85" i="94"/>
  <c r="M85" i="94" s="1"/>
  <c r="J84" i="94"/>
  <c r="M84" i="94" s="1"/>
  <c r="J82" i="94"/>
  <c r="M82" i="94" s="1"/>
  <c r="J81" i="94"/>
  <c r="M81" i="94" s="1"/>
  <c r="J79" i="94"/>
  <c r="M79" i="94" s="1"/>
  <c r="J78" i="94"/>
  <c r="M78" i="94" s="1"/>
  <c r="J186" i="94"/>
  <c r="M186" i="94" s="1"/>
  <c r="J185" i="94"/>
  <c r="M185" i="94" s="1"/>
  <c r="J184" i="94"/>
  <c r="M184" i="94" s="1"/>
  <c r="J183" i="94"/>
  <c r="M18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77" i="94"/>
  <c r="M77" i="94" s="1"/>
  <c r="J76" i="94"/>
  <c r="M76" i="94" s="1"/>
  <c r="J75" i="94"/>
  <c r="M75" i="94" s="1"/>
  <c r="J67" i="94"/>
  <c r="M67" i="94" s="1"/>
  <c r="J66" i="94"/>
  <c r="M66" i="94" s="1"/>
  <c r="J65" i="94"/>
  <c r="M65" i="94" s="1"/>
  <c r="J71" i="94"/>
  <c r="M71" i="94" s="1"/>
  <c r="J70" i="94"/>
  <c r="M70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2" i="94"/>
  <c r="M42" i="94" s="1"/>
  <c r="J41" i="94"/>
  <c r="M41" i="94" s="1"/>
  <c r="J40" i="94"/>
  <c r="M40" i="94" s="1"/>
  <c r="J34" i="94"/>
  <c r="M34" i="94" s="1"/>
  <c r="J33" i="94"/>
  <c r="M33" i="94" s="1"/>
  <c r="J36" i="94"/>
  <c r="M36" i="94" s="1"/>
  <c r="J35" i="94"/>
  <c r="M35" i="94" s="1"/>
  <c r="J38" i="94"/>
  <c r="M38" i="94" s="1"/>
  <c r="J37" i="94"/>
  <c r="M37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22" i="94"/>
  <c r="M22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80" i="93"/>
  <c r="M80" i="93" s="1"/>
  <c r="J215" i="93"/>
  <c r="M215" i="93" s="1"/>
  <c r="J214" i="93"/>
  <c r="M214" i="93" s="1"/>
  <c r="J125" i="93"/>
  <c r="M125" i="93" s="1"/>
  <c r="J89" i="93"/>
  <c r="M89" i="93" s="1"/>
  <c r="J159" i="93"/>
  <c r="M159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131" i="93"/>
  <c r="M131" i="93" s="1"/>
  <c r="J113" i="93"/>
  <c r="M113" i="93" s="1"/>
  <c r="J97" i="93"/>
  <c r="M97" i="93" s="1"/>
  <c r="J96" i="93"/>
  <c r="M96" i="93" s="1"/>
  <c r="J83" i="93"/>
  <c r="M83" i="93" s="1"/>
  <c r="J43" i="93"/>
  <c r="M43" i="93" s="1"/>
  <c r="J158" i="93"/>
  <c r="M158" i="93" s="1"/>
  <c r="J157" i="93"/>
  <c r="M157" i="93" s="1"/>
  <c r="J105" i="93"/>
  <c r="M105" i="93" s="1"/>
  <c r="J104" i="93"/>
  <c r="M104" i="93" s="1"/>
  <c r="J90" i="93"/>
  <c r="M90" i="93" s="1"/>
  <c r="J130" i="93"/>
  <c r="M130" i="93" s="1"/>
  <c r="J219" i="93"/>
  <c r="M219" i="93" s="1"/>
  <c r="J88" i="93"/>
  <c r="M88" i="93" s="1"/>
  <c r="J239" i="93"/>
  <c r="M239" i="93" s="1"/>
  <c r="J46" i="93"/>
  <c r="M46" i="93" s="1"/>
  <c r="J124" i="93"/>
  <c r="M124" i="93" s="1"/>
  <c r="J213" i="93"/>
  <c r="M213" i="93" s="1"/>
  <c r="J123" i="93"/>
  <c r="M123" i="93" s="1"/>
  <c r="J21" i="93"/>
  <c r="M21" i="93" s="1"/>
  <c r="J133" i="93"/>
  <c r="M133" i="93" s="1"/>
  <c r="J165" i="93"/>
  <c r="M165" i="93" s="1"/>
  <c r="J164" i="93"/>
  <c r="M164" i="93" s="1"/>
  <c r="J163" i="93"/>
  <c r="M163" i="93" s="1"/>
  <c r="J162" i="93"/>
  <c r="M162" i="93" s="1"/>
  <c r="J68" i="93"/>
  <c r="M68" i="93" s="1"/>
  <c r="J114" i="93"/>
  <c r="M114" i="93" s="1"/>
  <c r="J155" i="93"/>
  <c r="M155" i="93" s="1"/>
  <c r="J132" i="93"/>
  <c r="M132" i="93" s="1"/>
  <c r="J74" i="93"/>
  <c r="M74" i="93" s="1"/>
  <c r="J73" i="93"/>
  <c r="M73" i="93" s="1"/>
  <c r="J72" i="93"/>
  <c r="M72" i="93" s="1"/>
  <c r="J45" i="93"/>
  <c r="M45" i="93" s="1"/>
  <c r="J44" i="93"/>
  <c r="M44" i="93" s="1"/>
  <c r="J176" i="93"/>
  <c r="M176" i="93" s="1"/>
  <c r="J246" i="93"/>
  <c r="M246" i="93" s="1"/>
  <c r="J235" i="93"/>
  <c r="M235" i="93" s="1"/>
  <c r="J242" i="93"/>
  <c r="M242" i="93" s="1"/>
  <c r="J129" i="93"/>
  <c r="M129" i="93" s="1"/>
  <c r="J244" i="93"/>
  <c r="M244" i="93" s="1"/>
  <c r="J245" i="93"/>
  <c r="M245" i="93" s="1"/>
  <c r="J182" i="93"/>
  <c r="M182" i="93" s="1"/>
  <c r="J241" i="93"/>
  <c r="M241" i="93" s="1"/>
  <c r="J160" i="93"/>
  <c r="M160" i="93" s="1"/>
  <c r="J161" i="93"/>
  <c r="M161" i="93" s="1"/>
  <c r="J190" i="93"/>
  <c r="M190" i="93" s="1"/>
  <c r="J237" i="93"/>
  <c r="M237" i="93" s="1"/>
  <c r="J236" i="93"/>
  <c r="M236" i="93" s="1"/>
  <c r="J243" i="93"/>
  <c r="M243" i="93" s="1"/>
  <c r="J136" i="93"/>
  <c r="M136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233" i="93"/>
  <c r="M233" i="93" s="1"/>
  <c r="J232" i="93"/>
  <c r="M232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38" i="93"/>
  <c r="M238" i="93" s="1"/>
  <c r="J181" i="93"/>
  <c r="M181" i="93" s="1"/>
  <c r="J218" i="93"/>
  <c r="M218" i="93" s="1"/>
  <c r="J217" i="93"/>
  <c r="M217" i="93" s="1"/>
  <c r="J216" i="93"/>
  <c r="M216" i="93" s="1"/>
  <c r="J180" i="93"/>
  <c r="M180" i="93" s="1"/>
  <c r="J179" i="93"/>
  <c r="M179" i="93" s="1"/>
  <c r="J178" i="93"/>
  <c r="M178" i="93" s="1"/>
  <c r="J69" i="93"/>
  <c r="M69" i="93" s="1"/>
  <c r="J211" i="93"/>
  <c r="M211" i="93" s="1"/>
  <c r="J210" i="93"/>
  <c r="M210" i="93" s="1"/>
  <c r="J209" i="93"/>
  <c r="M209" i="93" s="1"/>
  <c r="J208" i="93"/>
  <c r="M208" i="93" s="1"/>
  <c r="J234" i="93"/>
  <c r="M234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22" i="93"/>
  <c r="M122" i="93" s="1"/>
  <c r="J121" i="93"/>
  <c r="M121" i="93" s="1"/>
  <c r="J120" i="93"/>
  <c r="M120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77" i="93"/>
  <c r="M177" i="93" s="1"/>
  <c r="J39" i="93"/>
  <c r="M39" i="93" s="1"/>
  <c r="J156" i="93"/>
  <c r="M156" i="93" s="1"/>
  <c r="J166" i="93"/>
  <c r="M166" i="93" s="1"/>
  <c r="J149" i="93"/>
  <c r="M149" i="93" s="1"/>
  <c r="J148" i="93"/>
  <c r="M148" i="93" s="1"/>
  <c r="J126" i="93"/>
  <c r="M126" i="93" s="1"/>
  <c r="J119" i="93"/>
  <c r="M119" i="93" s="1"/>
  <c r="J118" i="93"/>
  <c r="M118" i="93" s="1"/>
  <c r="J117" i="93"/>
  <c r="M117" i="93" s="1"/>
  <c r="J103" i="93"/>
  <c r="M103" i="93" s="1"/>
  <c r="J116" i="93"/>
  <c r="M116" i="93" s="1"/>
  <c r="J115" i="93"/>
  <c r="M115" i="93" s="1"/>
  <c r="J95" i="93"/>
  <c r="M95" i="93" s="1"/>
  <c r="J94" i="93"/>
  <c r="M94" i="93" s="1"/>
  <c r="J93" i="93"/>
  <c r="M93" i="93" s="1"/>
  <c r="J92" i="93"/>
  <c r="M92" i="93" s="1"/>
  <c r="J91" i="93"/>
  <c r="M91" i="93" s="1"/>
  <c r="J128" i="93"/>
  <c r="M128" i="93" s="1"/>
  <c r="J175" i="93"/>
  <c r="M175" i="93" s="1"/>
  <c r="J173" i="93"/>
  <c r="M173" i="93" s="1"/>
  <c r="J240" i="93"/>
  <c r="M240" i="93" s="1"/>
  <c r="J212" i="93"/>
  <c r="M212" i="93" s="1"/>
  <c r="J207" i="93"/>
  <c r="M207" i="93" s="1"/>
  <c r="J135" i="93"/>
  <c r="M135" i="93" s="1"/>
  <c r="J134" i="93"/>
  <c r="M134" i="93" s="1"/>
  <c r="J174" i="93"/>
  <c r="M174" i="93" s="1"/>
  <c r="J189" i="93"/>
  <c r="M189" i="93" s="1"/>
  <c r="J188" i="93"/>
  <c r="M188" i="93" s="1"/>
  <c r="J187" i="93"/>
  <c r="M187" i="93" s="1"/>
  <c r="J127" i="93"/>
  <c r="M127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87" i="93"/>
  <c r="M87" i="93" s="1"/>
  <c r="J86" i="93"/>
  <c r="M86" i="93" s="1"/>
  <c r="J85" i="93"/>
  <c r="M85" i="93" s="1"/>
  <c r="J84" i="93"/>
  <c r="M84" i="93" s="1"/>
  <c r="J82" i="93"/>
  <c r="M82" i="93" s="1"/>
  <c r="J81" i="93"/>
  <c r="M81" i="93" s="1"/>
  <c r="J79" i="93"/>
  <c r="M79" i="93" s="1"/>
  <c r="J78" i="93"/>
  <c r="M78" i="93" s="1"/>
  <c r="J186" i="93"/>
  <c r="M186" i="93" s="1"/>
  <c r="J185" i="93"/>
  <c r="M185" i="93" s="1"/>
  <c r="J184" i="93"/>
  <c r="M184" i="93" s="1"/>
  <c r="J183" i="93"/>
  <c r="M18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77" i="93"/>
  <c r="M77" i="93" s="1"/>
  <c r="J76" i="93"/>
  <c r="M76" i="93" s="1"/>
  <c r="J75" i="93"/>
  <c r="M75" i="93" s="1"/>
  <c r="J67" i="93"/>
  <c r="M67" i="93" s="1"/>
  <c r="J66" i="93"/>
  <c r="M66" i="93" s="1"/>
  <c r="J65" i="93"/>
  <c r="M65" i="93" s="1"/>
  <c r="J71" i="93"/>
  <c r="M71" i="93" s="1"/>
  <c r="J70" i="93"/>
  <c r="M70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2" i="93"/>
  <c r="M42" i="93" s="1"/>
  <c r="J41" i="93"/>
  <c r="M41" i="93" s="1"/>
  <c r="J40" i="93"/>
  <c r="M40" i="93" s="1"/>
  <c r="J34" i="93"/>
  <c r="M34" i="93" s="1"/>
  <c r="J33" i="93"/>
  <c r="M33" i="93" s="1"/>
  <c r="J36" i="93"/>
  <c r="M36" i="93" s="1"/>
  <c r="J35" i="93"/>
  <c r="M35" i="93" s="1"/>
  <c r="J38" i="93"/>
  <c r="M38" i="93" s="1"/>
  <c r="J37" i="93"/>
  <c r="M37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22" i="93"/>
  <c r="M22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80" i="92"/>
  <c r="M80" i="92" s="1"/>
  <c r="J215" i="92"/>
  <c r="M215" i="92" s="1"/>
  <c r="J214" i="92"/>
  <c r="M214" i="92" s="1"/>
  <c r="J125" i="92"/>
  <c r="M125" i="92" s="1"/>
  <c r="J89" i="92"/>
  <c r="M89" i="92" s="1"/>
  <c r="J159" i="92"/>
  <c r="M159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131" i="92"/>
  <c r="M131" i="92" s="1"/>
  <c r="J113" i="92"/>
  <c r="M113" i="92" s="1"/>
  <c r="J97" i="92"/>
  <c r="M97" i="92" s="1"/>
  <c r="J96" i="92"/>
  <c r="M96" i="92" s="1"/>
  <c r="J83" i="92"/>
  <c r="M83" i="92" s="1"/>
  <c r="J43" i="92"/>
  <c r="M43" i="92" s="1"/>
  <c r="J158" i="92"/>
  <c r="M158" i="92" s="1"/>
  <c r="J157" i="92"/>
  <c r="M157" i="92" s="1"/>
  <c r="J105" i="92"/>
  <c r="M105" i="92" s="1"/>
  <c r="J104" i="92"/>
  <c r="M104" i="92" s="1"/>
  <c r="J90" i="92"/>
  <c r="M90" i="92" s="1"/>
  <c r="J130" i="92"/>
  <c r="M130" i="92" s="1"/>
  <c r="J219" i="92"/>
  <c r="M219" i="92" s="1"/>
  <c r="J88" i="92"/>
  <c r="M88" i="92" s="1"/>
  <c r="J239" i="92"/>
  <c r="M239" i="92" s="1"/>
  <c r="J46" i="92"/>
  <c r="M46" i="92" s="1"/>
  <c r="J124" i="92"/>
  <c r="M124" i="92" s="1"/>
  <c r="J213" i="92"/>
  <c r="M213" i="92" s="1"/>
  <c r="J123" i="92"/>
  <c r="M123" i="92" s="1"/>
  <c r="J21" i="92"/>
  <c r="M21" i="92" s="1"/>
  <c r="J133" i="92"/>
  <c r="M133" i="92" s="1"/>
  <c r="J165" i="92"/>
  <c r="M165" i="92" s="1"/>
  <c r="J164" i="92"/>
  <c r="M164" i="92" s="1"/>
  <c r="J163" i="92"/>
  <c r="M163" i="92" s="1"/>
  <c r="J162" i="92"/>
  <c r="M162" i="92" s="1"/>
  <c r="J68" i="92"/>
  <c r="M68" i="92" s="1"/>
  <c r="J114" i="92"/>
  <c r="M114" i="92" s="1"/>
  <c r="J155" i="92"/>
  <c r="M155" i="92" s="1"/>
  <c r="J132" i="92"/>
  <c r="M132" i="92" s="1"/>
  <c r="J74" i="92"/>
  <c r="M74" i="92" s="1"/>
  <c r="J73" i="92"/>
  <c r="M73" i="92" s="1"/>
  <c r="J72" i="92"/>
  <c r="M72" i="92" s="1"/>
  <c r="J45" i="92"/>
  <c r="M45" i="92" s="1"/>
  <c r="J44" i="92"/>
  <c r="M44" i="92" s="1"/>
  <c r="J176" i="92"/>
  <c r="M176" i="92" s="1"/>
  <c r="J246" i="92"/>
  <c r="M246" i="92" s="1"/>
  <c r="J235" i="92"/>
  <c r="M235" i="92" s="1"/>
  <c r="J242" i="92"/>
  <c r="M242" i="92" s="1"/>
  <c r="J129" i="92"/>
  <c r="M129" i="92" s="1"/>
  <c r="J244" i="92"/>
  <c r="M244" i="92" s="1"/>
  <c r="J245" i="92"/>
  <c r="M245" i="92" s="1"/>
  <c r="J182" i="92"/>
  <c r="M182" i="92" s="1"/>
  <c r="J241" i="92"/>
  <c r="M241" i="92" s="1"/>
  <c r="J160" i="92"/>
  <c r="M160" i="92" s="1"/>
  <c r="J161" i="92"/>
  <c r="M161" i="92" s="1"/>
  <c r="J190" i="92"/>
  <c r="M190" i="92" s="1"/>
  <c r="J237" i="92"/>
  <c r="M237" i="92" s="1"/>
  <c r="J236" i="92"/>
  <c r="M236" i="92" s="1"/>
  <c r="J243" i="92"/>
  <c r="M243" i="92" s="1"/>
  <c r="J136" i="92"/>
  <c r="M136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233" i="92"/>
  <c r="M233" i="92" s="1"/>
  <c r="J232" i="92"/>
  <c r="M232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38" i="92"/>
  <c r="M238" i="92" s="1"/>
  <c r="J181" i="92"/>
  <c r="M181" i="92" s="1"/>
  <c r="J218" i="92"/>
  <c r="M218" i="92" s="1"/>
  <c r="J217" i="92"/>
  <c r="M217" i="92" s="1"/>
  <c r="J216" i="92"/>
  <c r="M216" i="92" s="1"/>
  <c r="J180" i="92"/>
  <c r="M180" i="92" s="1"/>
  <c r="J179" i="92"/>
  <c r="M179" i="92" s="1"/>
  <c r="J178" i="92"/>
  <c r="M178" i="92" s="1"/>
  <c r="J69" i="92"/>
  <c r="M69" i="92" s="1"/>
  <c r="J211" i="92"/>
  <c r="M211" i="92" s="1"/>
  <c r="J210" i="92"/>
  <c r="M210" i="92" s="1"/>
  <c r="J209" i="92"/>
  <c r="M209" i="92" s="1"/>
  <c r="J208" i="92"/>
  <c r="M208" i="92" s="1"/>
  <c r="J234" i="92"/>
  <c r="M234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22" i="92"/>
  <c r="M122" i="92" s="1"/>
  <c r="J121" i="92"/>
  <c r="M121" i="92" s="1"/>
  <c r="J120" i="92"/>
  <c r="M120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77" i="92"/>
  <c r="M177" i="92" s="1"/>
  <c r="J39" i="92"/>
  <c r="M39" i="92" s="1"/>
  <c r="J156" i="92"/>
  <c r="M156" i="92" s="1"/>
  <c r="J166" i="92"/>
  <c r="M166" i="92" s="1"/>
  <c r="J149" i="92"/>
  <c r="M149" i="92" s="1"/>
  <c r="J148" i="92"/>
  <c r="M148" i="92" s="1"/>
  <c r="J126" i="92"/>
  <c r="M126" i="92" s="1"/>
  <c r="J119" i="92"/>
  <c r="M119" i="92" s="1"/>
  <c r="J118" i="92"/>
  <c r="M118" i="92" s="1"/>
  <c r="J117" i="92"/>
  <c r="M117" i="92" s="1"/>
  <c r="J103" i="92"/>
  <c r="M103" i="92" s="1"/>
  <c r="J116" i="92"/>
  <c r="M116" i="92" s="1"/>
  <c r="J115" i="92"/>
  <c r="M115" i="92" s="1"/>
  <c r="J95" i="92"/>
  <c r="M95" i="92" s="1"/>
  <c r="J94" i="92"/>
  <c r="M94" i="92" s="1"/>
  <c r="J93" i="92"/>
  <c r="M93" i="92" s="1"/>
  <c r="J92" i="92"/>
  <c r="M92" i="92" s="1"/>
  <c r="J91" i="92"/>
  <c r="M91" i="92" s="1"/>
  <c r="J128" i="92"/>
  <c r="M128" i="92" s="1"/>
  <c r="J175" i="92"/>
  <c r="M175" i="92" s="1"/>
  <c r="J173" i="92"/>
  <c r="M173" i="92" s="1"/>
  <c r="J240" i="92"/>
  <c r="M240" i="92" s="1"/>
  <c r="J212" i="92"/>
  <c r="M212" i="92" s="1"/>
  <c r="J207" i="92"/>
  <c r="M207" i="92" s="1"/>
  <c r="J135" i="92"/>
  <c r="M135" i="92" s="1"/>
  <c r="J134" i="92"/>
  <c r="M134" i="92" s="1"/>
  <c r="J174" i="92"/>
  <c r="M174" i="92" s="1"/>
  <c r="J189" i="92"/>
  <c r="M189" i="92" s="1"/>
  <c r="J188" i="92"/>
  <c r="M188" i="92" s="1"/>
  <c r="J187" i="92"/>
  <c r="M187" i="92" s="1"/>
  <c r="J127" i="92"/>
  <c r="M127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87" i="92"/>
  <c r="M87" i="92" s="1"/>
  <c r="J86" i="92"/>
  <c r="M86" i="92" s="1"/>
  <c r="J85" i="92"/>
  <c r="M85" i="92" s="1"/>
  <c r="J84" i="92"/>
  <c r="M84" i="92" s="1"/>
  <c r="J82" i="92"/>
  <c r="M82" i="92" s="1"/>
  <c r="J81" i="92"/>
  <c r="M81" i="92" s="1"/>
  <c r="J79" i="92"/>
  <c r="M79" i="92" s="1"/>
  <c r="J78" i="92"/>
  <c r="M78" i="92" s="1"/>
  <c r="J186" i="92"/>
  <c r="M186" i="92" s="1"/>
  <c r="J185" i="92"/>
  <c r="M185" i="92" s="1"/>
  <c r="J184" i="92"/>
  <c r="M184" i="92" s="1"/>
  <c r="J183" i="92"/>
  <c r="M18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77" i="92"/>
  <c r="M77" i="92" s="1"/>
  <c r="J76" i="92"/>
  <c r="M76" i="92" s="1"/>
  <c r="J75" i="92"/>
  <c r="M75" i="92" s="1"/>
  <c r="J67" i="92"/>
  <c r="M67" i="92" s="1"/>
  <c r="J66" i="92"/>
  <c r="M66" i="92" s="1"/>
  <c r="J65" i="92"/>
  <c r="M65" i="92" s="1"/>
  <c r="J71" i="92"/>
  <c r="M71" i="92" s="1"/>
  <c r="J70" i="92"/>
  <c r="M70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2" i="92"/>
  <c r="M42" i="92" s="1"/>
  <c r="J41" i="92"/>
  <c r="M41" i="92" s="1"/>
  <c r="J40" i="92"/>
  <c r="M40" i="92" s="1"/>
  <c r="J34" i="92"/>
  <c r="M34" i="92" s="1"/>
  <c r="J33" i="92"/>
  <c r="M33" i="92" s="1"/>
  <c r="J36" i="92"/>
  <c r="M36" i="92" s="1"/>
  <c r="J35" i="92"/>
  <c r="M35" i="92" s="1"/>
  <c r="J38" i="92"/>
  <c r="M38" i="92" s="1"/>
  <c r="J37" i="92"/>
  <c r="M37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22" i="92"/>
  <c r="M22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N30" i="8" s="1"/>
  <c r="K259" i="91"/>
  <c r="R30" i="8" s="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80" i="91"/>
  <c r="M80" i="91" s="1"/>
  <c r="J215" i="91"/>
  <c r="M215" i="91" s="1"/>
  <c r="J214" i="91"/>
  <c r="M214" i="91" s="1"/>
  <c r="J125" i="91"/>
  <c r="M125" i="91" s="1"/>
  <c r="J89" i="91"/>
  <c r="M89" i="91" s="1"/>
  <c r="J159" i="91"/>
  <c r="M159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131" i="91"/>
  <c r="M131" i="91" s="1"/>
  <c r="J113" i="91"/>
  <c r="M113" i="91" s="1"/>
  <c r="J97" i="91"/>
  <c r="M97" i="91" s="1"/>
  <c r="J96" i="91"/>
  <c r="M96" i="91" s="1"/>
  <c r="J83" i="91"/>
  <c r="M83" i="91" s="1"/>
  <c r="J43" i="91"/>
  <c r="M43" i="91" s="1"/>
  <c r="J158" i="91"/>
  <c r="M158" i="91" s="1"/>
  <c r="J157" i="91"/>
  <c r="M157" i="91" s="1"/>
  <c r="J105" i="91"/>
  <c r="M105" i="91" s="1"/>
  <c r="J104" i="91"/>
  <c r="M104" i="91" s="1"/>
  <c r="J90" i="91"/>
  <c r="M90" i="91" s="1"/>
  <c r="J130" i="91"/>
  <c r="M130" i="91" s="1"/>
  <c r="J219" i="91"/>
  <c r="M219" i="91" s="1"/>
  <c r="J88" i="91"/>
  <c r="M88" i="91" s="1"/>
  <c r="J239" i="91"/>
  <c r="M239" i="91" s="1"/>
  <c r="J46" i="91"/>
  <c r="M46" i="91" s="1"/>
  <c r="J124" i="91"/>
  <c r="M124" i="91" s="1"/>
  <c r="J213" i="91"/>
  <c r="M213" i="91" s="1"/>
  <c r="J123" i="91"/>
  <c r="M123" i="91" s="1"/>
  <c r="J21" i="91"/>
  <c r="M21" i="91" s="1"/>
  <c r="J133" i="91"/>
  <c r="M133" i="91" s="1"/>
  <c r="J165" i="91"/>
  <c r="M165" i="91" s="1"/>
  <c r="J164" i="91"/>
  <c r="M164" i="91" s="1"/>
  <c r="J163" i="91"/>
  <c r="M163" i="91" s="1"/>
  <c r="J162" i="91"/>
  <c r="M162" i="91" s="1"/>
  <c r="J68" i="91"/>
  <c r="M68" i="91" s="1"/>
  <c r="J114" i="91"/>
  <c r="M114" i="91" s="1"/>
  <c r="J155" i="91"/>
  <c r="M155" i="91" s="1"/>
  <c r="J132" i="91"/>
  <c r="M132" i="91" s="1"/>
  <c r="J74" i="91"/>
  <c r="M74" i="91" s="1"/>
  <c r="J73" i="91"/>
  <c r="M73" i="91" s="1"/>
  <c r="J72" i="91"/>
  <c r="M72" i="91" s="1"/>
  <c r="J45" i="91"/>
  <c r="M45" i="91" s="1"/>
  <c r="J44" i="91"/>
  <c r="M44" i="91" s="1"/>
  <c r="J176" i="91"/>
  <c r="M176" i="91" s="1"/>
  <c r="J246" i="91"/>
  <c r="M246" i="91" s="1"/>
  <c r="J235" i="91"/>
  <c r="M235" i="91" s="1"/>
  <c r="J242" i="91"/>
  <c r="M242" i="91" s="1"/>
  <c r="J129" i="91"/>
  <c r="M129" i="91" s="1"/>
  <c r="J244" i="91"/>
  <c r="M244" i="91" s="1"/>
  <c r="J245" i="91"/>
  <c r="M245" i="91" s="1"/>
  <c r="J182" i="91"/>
  <c r="M182" i="91" s="1"/>
  <c r="J241" i="91"/>
  <c r="M241" i="91" s="1"/>
  <c r="J160" i="91"/>
  <c r="M160" i="91" s="1"/>
  <c r="J161" i="91"/>
  <c r="M161" i="91" s="1"/>
  <c r="J190" i="91"/>
  <c r="M190" i="91" s="1"/>
  <c r="J237" i="91"/>
  <c r="M237" i="91" s="1"/>
  <c r="J236" i="91"/>
  <c r="M236" i="91" s="1"/>
  <c r="J243" i="91"/>
  <c r="M243" i="91" s="1"/>
  <c r="J136" i="91"/>
  <c r="M136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233" i="91"/>
  <c r="M233" i="91" s="1"/>
  <c r="J232" i="91"/>
  <c r="M232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38" i="91"/>
  <c r="M238" i="91" s="1"/>
  <c r="J181" i="91"/>
  <c r="M181" i="91" s="1"/>
  <c r="J218" i="91"/>
  <c r="M218" i="91" s="1"/>
  <c r="J217" i="91"/>
  <c r="M217" i="91" s="1"/>
  <c r="J216" i="91"/>
  <c r="M216" i="91" s="1"/>
  <c r="J180" i="91"/>
  <c r="M180" i="91" s="1"/>
  <c r="J179" i="91"/>
  <c r="M179" i="91" s="1"/>
  <c r="J178" i="91"/>
  <c r="M178" i="91" s="1"/>
  <c r="J69" i="91"/>
  <c r="M69" i="91" s="1"/>
  <c r="J211" i="91"/>
  <c r="M211" i="91" s="1"/>
  <c r="J210" i="91"/>
  <c r="M210" i="91" s="1"/>
  <c r="J209" i="91"/>
  <c r="M209" i="91" s="1"/>
  <c r="J208" i="91"/>
  <c r="M208" i="91" s="1"/>
  <c r="J234" i="91"/>
  <c r="M234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22" i="91"/>
  <c r="M122" i="91" s="1"/>
  <c r="J121" i="91"/>
  <c r="M121" i="91" s="1"/>
  <c r="J120" i="91"/>
  <c r="M120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77" i="91"/>
  <c r="M177" i="91" s="1"/>
  <c r="J39" i="91"/>
  <c r="M39" i="91" s="1"/>
  <c r="J156" i="91"/>
  <c r="M156" i="91" s="1"/>
  <c r="J166" i="91"/>
  <c r="M166" i="91" s="1"/>
  <c r="J149" i="91"/>
  <c r="M149" i="91" s="1"/>
  <c r="J148" i="91"/>
  <c r="M148" i="91" s="1"/>
  <c r="J126" i="91"/>
  <c r="M126" i="91" s="1"/>
  <c r="J119" i="91"/>
  <c r="M119" i="91" s="1"/>
  <c r="J118" i="91"/>
  <c r="M118" i="91" s="1"/>
  <c r="J117" i="91"/>
  <c r="M117" i="91" s="1"/>
  <c r="J103" i="91"/>
  <c r="M103" i="91" s="1"/>
  <c r="J116" i="91"/>
  <c r="M116" i="91" s="1"/>
  <c r="J115" i="91"/>
  <c r="M115" i="91" s="1"/>
  <c r="J95" i="91"/>
  <c r="M95" i="91" s="1"/>
  <c r="J94" i="91"/>
  <c r="M94" i="91" s="1"/>
  <c r="J93" i="91"/>
  <c r="M93" i="91" s="1"/>
  <c r="J92" i="91"/>
  <c r="M92" i="91" s="1"/>
  <c r="J91" i="91"/>
  <c r="M91" i="91" s="1"/>
  <c r="J128" i="91"/>
  <c r="M128" i="91" s="1"/>
  <c r="J175" i="91"/>
  <c r="M175" i="91" s="1"/>
  <c r="J173" i="91"/>
  <c r="M173" i="91" s="1"/>
  <c r="J240" i="91"/>
  <c r="M240" i="91" s="1"/>
  <c r="J212" i="91"/>
  <c r="M212" i="91" s="1"/>
  <c r="J207" i="91"/>
  <c r="M207" i="91" s="1"/>
  <c r="J135" i="91"/>
  <c r="M135" i="91" s="1"/>
  <c r="J134" i="91"/>
  <c r="M134" i="91" s="1"/>
  <c r="J174" i="91"/>
  <c r="M174" i="91" s="1"/>
  <c r="J189" i="91"/>
  <c r="M189" i="91" s="1"/>
  <c r="J188" i="91"/>
  <c r="M188" i="91" s="1"/>
  <c r="J187" i="91"/>
  <c r="M187" i="91" s="1"/>
  <c r="J127" i="91"/>
  <c r="M127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87" i="91"/>
  <c r="M87" i="91" s="1"/>
  <c r="J86" i="91"/>
  <c r="M86" i="91" s="1"/>
  <c r="J85" i="91"/>
  <c r="M85" i="91" s="1"/>
  <c r="J84" i="91"/>
  <c r="M84" i="91" s="1"/>
  <c r="J82" i="91"/>
  <c r="M82" i="91" s="1"/>
  <c r="J81" i="91"/>
  <c r="M81" i="91" s="1"/>
  <c r="J79" i="91"/>
  <c r="M79" i="91" s="1"/>
  <c r="J78" i="91"/>
  <c r="M78" i="91" s="1"/>
  <c r="J186" i="91"/>
  <c r="M186" i="91" s="1"/>
  <c r="J185" i="91"/>
  <c r="M185" i="91" s="1"/>
  <c r="J184" i="91"/>
  <c r="M184" i="91" s="1"/>
  <c r="J183" i="91"/>
  <c r="M18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77" i="91"/>
  <c r="M77" i="91" s="1"/>
  <c r="J76" i="91"/>
  <c r="M76" i="91" s="1"/>
  <c r="J75" i="91"/>
  <c r="M75" i="91" s="1"/>
  <c r="J67" i="91"/>
  <c r="M67" i="91" s="1"/>
  <c r="J66" i="91"/>
  <c r="M66" i="91" s="1"/>
  <c r="J65" i="91"/>
  <c r="M65" i="91" s="1"/>
  <c r="J71" i="91"/>
  <c r="M71" i="91" s="1"/>
  <c r="J70" i="91"/>
  <c r="M70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2" i="91"/>
  <c r="M42" i="91" s="1"/>
  <c r="J41" i="91"/>
  <c r="M41" i="91" s="1"/>
  <c r="J40" i="91"/>
  <c r="M40" i="91" s="1"/>
  <c r="J34" i="91"/>
  <c r="M34" i="91" s="1"/>
  <c r="J33" i="91"/>
  <c r="M33" i="91" s="1"/>
  <c r="J36" i="91"/>
  <c r="M36" i="91" s="1"/>
  <c r="J35" i="91"/>
  <c r="M35" i="91" s="1"/>
  <c r="J38" i="91"/>
  <c r="M38" i="91" s="1"/>
  <c r="J37" i="91"/>
  <c r="M37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22" i="91"/>
  <c r="M22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N29" i="8" s="1"/>
  <c r="K259" i="90"/>
  <c r="R29" i="8" s="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80" i="90"/>
  <c r="M80" i="90" s="1"/>
  <c r="J215" i="90"/>
  <c r="M215" i="90" s="1"/>
  <c r="J214" i="90"/>
  <c r="M214" i="90" s="1"/>
  <c r="J125" i="90"/>
  <c r="M125" i="90" s="1"/>
  <c r="J89" i="90"/>
  <c r="M89" i="90" s="1"/>
  <c r="J159" i="90"/>
  <c r="M159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131" i="90"/>
  <c r="M131" i="90" s="1"/>
  <c r="J113" i="90"/>
  <c r="M113" i="90" s="1"/>
  <c r="J97" i="90"/>
  <c r="M97" i="90" s="1"/>
  <c r="J96" i="90"/>
  <c r="M96" i="90" s="1"/>
  <c r="J83" i="90"/>
  <c r="M83" i="90" s="1"/>
  <c r="J43" i="90"/>
  <c r="M43" i="90" s="1"/>
  <c r="J158" i="90"/>
  <c r="M158" i="90" s="1"/>
  <c r="J157" i="90"/>
  <c r="M157" i="90" s="1"/>
  <c r="J105" i="90"/>
  <c r="M105" i="90" s="1"/>
  <c r="J104" i="90"/>
  <c r="M104" i="90" s="1"/>
  <c r="J90" i="90"/>
  <c r="M90" i="90" s="1"/>
  <c r="J130" i="90"/>
  <c r="M130" i="90" s="1"/>
  <c r="J219" i="90"/>
  <c r="M219" i="90" s="1"/>
  <c r="J88" i="90"/>
  <c r="M88" i="90" s="1"/>
  <c r="J239" i="90"/>
  <c r="M239" i="90" s="1"/>
  <c r="J46" i="90"/>
  <c r="M46" i="90" s="1"/>
  <c r="J124" i="90"/>
  <c r="M124" i="90" s="1"/>
  <c r="J213" i="90"/>
  <c r="M213" i="90" s="1"/>
  <c r="J123" i="90"/>
  <c r="M123" i="90" s="1"/>
  <c r="J21" i="90"/>
  <c r="M21" i="90" s="1"/>
  <c r="J133" i="90"/>
  <c r="M133" i="90" s="1"/>
  <c r="J165" i="90"/>
  <c r="M165" i="90" s="1"/>
  <c r="J164" i="90"/>
  <c r="M164" i="90" s="1"/>
  <c r="J163" i="90"/>
  <c r="M163" i="90" s="1"/>
  <c r="J162" i="90"/>
  <c r="M162" i="90" s="1"/>
  <c r="J68" i="90"/>
  <c r="M68" i="90" s="1"/>
  <c r="J114" i="90"/>
  <c r="M114" i="90" s="1"/>
  <c r="J155" i="90"/>
  <c r="M155" i="90" s="1"/>
  <c r="J132" i="90"/>
  <c r="M132" i="90" s="1"/>
  <c r="J74" i="90"/>
  <c r="M74" i="90" s="1"/>
  <c r="J73" i="90"/>
  <c r="M73" i="90" s="1"/>
  <c r="J72" i="90"/>
  <c r="M72" i="90" s="1"/>
  <c r="J45" i="90"/>
  <c r="M45" i="90" s="1"/>
  <c r="J44" i="90"/>
  <c r="M44" i="90" s="1"/>
  <c r="J176" i="90"/>
  <c r="M176" i="90" s="1"/>
  <c r="J246" i="90"/>
  <c r="M246" i="90" s="1"/>
  <c r="J235" i="90"/>
  <c r="M235" i="90" s="1"/>
  <c r="J242" i="90"/>
  <c r="M242" i="90" s="1"/>
  <c r="J129" i="90"/>
  <c r="M129" i="90" s="1"/>
  <c r="J244" i="90"/>
  <c r="M244" i="90" s="1"/>
  <c r="J245" i="90"/>
  <c r="M245" i="90" s="1"/>
  <c r="J182" i="90"/>
  <c r="M182" i="90" s="1"/>
  <c r="J241" i="90"/>
  <c r="M241" i="90" s="1"/>
  <c r="J160" i="90"/>
  <c r="M160" i="90" s="1"/>
  <c r="J161" i="90"/>
  <c r="M161" i="90" s="1"/>
  <c r="J190" i="90"/>
  <c r="M190" i="90" s="1"/>
  <c r="J237" i="90"/>
  <c r="M237" i="90" s="1"/>
  <c r="J236" i="90"/>
  <c r="M236" i="90" s="1"/>
  <c r="J243" i="90"/>
  <c r="M243" i="90" s="1"/>
  <c r="J136" i="90"/>
  <c r="M136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233" i="90"/>
  <c r="M233" i="90" s="1"/>
  <c r="J232" i="90"/>
  <c r="M232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38" i="90"/>
  <c r="M238" i="90" s="1"/>
  <c r="J181" i="90"/>
  <c r="M181" i="90" s="1"/>
  <c r="J218" i="90"/>
  <c r="M218" i="90" s="1"/>
  <c r="J217" i="90"/>
  <c r="M217" i="90" s="1"/>
  <c r="J216" i="90"/>
  <c r="M216" i="90" s="1"/>
  <c r="J180" i="90"/>
  <c r="M180" i="90" s="1"/>
  <c r="J179" i="90"/>
  <c r="M179" i="90" s="1"/>
  <c r="J178" i="90"/>
  <c r="M178" i="90" s="1"/>
  <c r="J69" i="90"/>
  <c r="M69" i="90" s="1"/>
  <c r="J211" i="90"/>
  <c r="M211" i="90" s="1"/>
  <c r="J210" i="90"/>
  <c r="M210" i="90" s="1"/>
  <c r="J209" i="90"/>
  <c r="M209" i="90" s="1"/>
  <c r="J208" i="90"/>
  <c r="M208" i="90" s="1"/>
  <c r="J234" i="90"/>
  <c r="M234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22" i="90"/>
  <c r="M122" i="90" s="1"/>
  <c r="J121" i="90"/>
  <c r="M121" i="90" s="1"/>
  <c r="J120" i="90"/>
  <c r="M120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77" i="90"/>
  <c r="M177" i="90" s="1"/>
  <c r="J39" i="90"/>
  <c r="M39" i="90" s="1"/>
  <c r="J156" i="90"/>
  <c r="M156" i="90" s="1"/>
  <c r="J166" i="90"/>
  <c r="M166" i="90" s="1"/>
  <c r="J149" i="90"/>
  <c r="M149" i="90" s="1"/>
  <c r="J148" i="90"/>
  <c r="M148" i="90" s="1"/>
  <c r="J126" i="90"/>
  <c r="M126" i="90" s="1"/>
  <c r="J119" i="90"/>
  <c r="M119" i="90" s="1"/>
  <c r="J118" i="90"/>
  <c r="M118" i="90" s="1"/>
  <c r="J117" i="90"/>
  <c r="M117" i="90" s="1"/>
  <c r="J103" i="90"/>
  <c r="M103" i="90" s="1"/>
  <c r="J116" i="90"/>
  <c r="M116" i="90" s="1"/>
  <c r="J115" i="90"/>
  <c r="M115" i="90" s="1"/>
  <c r="J95" i="90"/>
  <c r="M95" i="90" s="1"/>
  <c r="J94" i="90"/>
  <c r="M94" i="90" s="1"/>
  <c r="J93" i="90"/>
  <c r="M93" i="90" s="1"/>
  <c r="J92" i="90"/>
  <c r="M92" i="90" s="1"/>
  <c r="J91" i="90"/>
  <c r="M91" i="90" s="1"/>
  <c r="J128" i="90"/>
  <c r="M128" i="90" s="1"/>
  <c r="J175" i="90"/>
  <c r="M175" i="90" s="1"/>
  <c r="J173" i="90"/>
  <c r="M173" i="90" s="1"/>
  <c r="J240" i="90"/>
  <c r="M240" i="90" s="1"/>
  <c r="J212" i="90"/>
  <c r="M212" i="90" s="1"/>
  <c r="J207" i="90"/>
  <c r="M207" i="90" s="1"/>
  <c r="J135" i="90"/>
  <c r="M135" i="90" s="1"/>
  <c r="J134" i="90"/>
  <c r="M134" i="90" s="1"/>
  <c r="J174" i="90"/>
  <c r="M174" i="90" s="1"/>
  <c r="J189" i="90"/>
  <c r="M189" i="90" s="1"/>
  <c r="J188" i="90"/>
  <c r="M188" i="90" s="1"/>
  <c r="J187" i="90"/>
  <c r="M187" i="90" s="1"/>
  <c r="J127" i="90"/>
  <c r="M127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87" i="90"/>
  <c r="M87" i="90" s="1"/>
  <c r="J86" i="90"/>
  <c r="M86" i="90" s="1"/>
  <c r="J85" i="90"/>
  <c r="M85" i="90" s="1"/>
  <c r="J84" i="90"/>
  <c r="M84" i="90" s="1"/>
  <c r="J82" i="90"/>
  <c r="M82" i="90" s="1"/>
  <c r="J81" i="90"/>
  <c r="M81" i="90" s="1"/>
  <c r="J79" i="90"/>
  <c r="M79" i="90" s="1"/>
  <c r="J78" i="90"/>
  <c r="M78" i="90" s="1"/>
  <c r="J186" i="90"/>
  <c r="M186" i="90" s="1"/>
  <c r="J185" i="90"/>
  <c r="M185" i="90" s="1"/>
  <c r="J184" i="90"/>
  <c r="M184" i="90" s="1"/>
  <c r="J183" i="90"/>
  <c r="M18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77" i="90"/>
  <c r="M77" i="90" s="1"/>
  <c r="J76" i="90"/>
  <c r="M76" i="90" s="1"/>
  <c r="J75" i="90"/>
  <c r="M75" i="90" s="1"/>
  <c r="J67" i="90"/>
  <c r="M67" i="90" s="1"/>
  <c r="J66" i="90"/>
  <c r="M66" i="90" s="1"/>
  <c r="J65" i="90"/>
  <c r="M65" i="90" s="1"/>
  <c r="J71" i="90"/>
  <c r="M71" i="90" s="1"/>
  <c r="J70" i="90"/>
  <c r="M70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2" i="90"/>
  <c r="M42" i="90" s="1"/>
  <c r="J41" i="90"/>
  <c r="M41" i="90" s="1"/>
  <c r="J40" i="90"/>
  <c r="M40" i="90" s="1"/>
  <c r="J34" i="90"/>
  <c r="M34" i="90" s="1"/>
  <c r="J33" i="90"/>
  <c r="M33" i="90" s="1"/>
  <c r="J36" i="90"/>
  <c r="M36" i="90" s="1"/>
  <c r="J35" i="90"/>
  <c r="M35" i="90" s="1"/>
  <c r="J38" i="90"/>
  <c r="M38" i="90" s="1"/>
  <c r="J37" i="90"/>
  <c r="M37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22" i="90"/>
  <c r="M22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80" i="89"/>
  <c r="M80" i="89" s="1"/>
  <c r="J215" i="89"/>
  <c r="M215" i="89" s="1"/>
  <c r="J214" i="89"/>
  <c r="M214" i="89" s="1"/>
  <c r="J125" i="89"/>
  <c r="M125" i="89" s="1"/>
  <c r="J89" i="89"/>
  <c r="M89" i="89" s="1"/>
  <c r="J159" i="89"/>
  <c r="M159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131" i="89"/>
  <c r="M131" i="89" s="1"/>
  <c r="J113" i="89"/>
  <c r="M113" i="89" s="1"/>
  <c r="J97" i="89"/>
  <c r="M97" i="89" s="1"/>
  <c r="J96" i="89"/>
  <c r="M96" i="89" s="1"/>
  <c r="J83" i="89"/>
  <c r="M83" i="89" s="1"/>
  <c r="J43" i="89"/>
  <c r="M43" i="89" s="1"/>
  <c r="J158" i="89"/>
  <c r="M158" i="89" s="1"/>
  <c r="J157" i="89"/>
  <c r="M157" i="89" s="1"/>
  <c r="J105" i="89"/>
  <c r="M105" i="89" s="1"/>
  <c r="J104" i="89"/>
  <c r="M104" i="89" s="1"/>
  <c r="J90" i="89"/>
  <c r="M90" i="89" s="1"/>
  <c r="J130" i="89"/>
  <c r="M130" i="89" s="1"/>
  <c r="J219" i="89"/>
  <c r="M219" i="89" s="1"/>
  <c r="J88" i="89"/>
  <c r="M88" i="89" s="1"/>
  <c r="J239" i="89"/>
  <c r="M239" i="89" s="1"/>
  <c r="J46" i="89"/>
  <c r="M46" i="89" s="1"/>
  <c r="J124" i="89"/>
  <c r="M124" i="89" s="1"/>
  <c r="J213" i="89"/>
  <c r="M213" i="89" s="1"/>
  <c r="J123" i="89"/>
  <c r="M123" i="89" s="1"/>
  <c r="J21" i="89"/>
  <c r="M21" i="89" s="1"/>
  <c r="J133" i="89"/>
  <c r="M133" i="89" s="1"/>
  <c r="J165" i="89"/>
  <c r="M165" i="89" s="1"/>
  <c r="J164" i="89"/>
  <c r="M164" i="89" s="1"/>
  <c r="J163" i="89"/>
  <c r="M163" i="89" s="1"/>
  <c r="J162" i="89"/>
  <c r="M162" i="89" s="1"/>
  <c r="J68" i="89"/>
  <c r="M68" i="89" s="1"/>
  <c r="J114" i="89"/>
  <c r="M114" i="89" s="1"/>
  <c r="J155" i="89"/>
  <c r="M155" i="89" s="1"/>
  <c r="J132" i="89"/>
  <c r="M132" i="89" s="1"/>
  <c r="J74" i="89"/>
  <c r="M74" i="89" s="1"/>
  <c r="J73" i="89"/>
  <c r="M73" i="89" s="1"/>
  <c r="J72" i="89"/>
  <c r="M72" i="89" s="1"/>
  <c r="J45" i="89"/>
  <c r="M45" i="89" s="1"/>
  <c r="J44" i="89"/>
  <c r="M44" i="89" s="1"/>
  <c r="J176" i="89"/>
  <c r="M176" i="89" s="1"/>
  <c r="J246" i="89"/>
  <c r="M246" i="89" s="1"/>
  <c r="J235" i="89"/>
  <c r="M235" i="89" s="1"/>
  <c r="J242" i="89"/>
  <c r="M242" i="89" s="1"/>
  <c r="J129" i="89"/>
  <c r="M129" i="89" s="1"/>
  <c r="J244" i="89"/>
  <c r="M244" i="89" s="1"/>
  <c r="J245" i="89"/>
  <c r="M245" i="89" s="1"/>
  <c r="J182" i="89"/>
  <c r="M182" i="89" s="1"/>
  <c r="J241" i="89"/>
  <c r="M241" i="89" s="1"/>
  <c r="J160" i="89"/>
  <c r="M160" i="89" s="1"/>
  <c r="J161" i="89"/>
  <c r="M161" i="89" s="1"/>
  <c r="J190" i="89"/>
  <c r="M190" i="89" s="1"/>
  <c r="J237" i="89"/>
  <c r="M237" i="89" s="1"/>
  <c r="J236" i="89"/>
  <c r="M236" i="89" s="1"/>
  <c r="J243" i="89"/>
  <c r="M243" i="89" s="1"/>
  <c r="J136" i="89"/>
  <c r="M136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233" i="89"/>
  <c r="M233" i="89" s="1"/>
  <c r="J232" i="89"/>
  <c r="M232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38" i="89"/>
  <c r="M238" i="89" s="1"/>
  <c r="J181" i="89"/>
  <c r="M181" i="89" s="1"/>
  <c r="J218" i="89"/>
  <c r="M218" i="89" s="1"/>
  <c r="J217" i="89"/>
  <c r="M217" i="89" s="1"/>
  <c r="J216" i="89"/>
  <c r="M216" i="89" s="1"/>
  <c r="J180" i="89"/>
  <c r="M180" i="89" s="1"/>
  <c r="J179" i="89"/>
  <c r="M179" i="89" s="1"/>
  <c r="J178" i="89"/>
  <c r="M178" i="89" s="1"/>
  <c r="J69" i="89"/>
  <c r="M69" i="89" s="1"/>
  <c r="J211" i="89"/>
  <c r="M211" i="89" s="1"/>
  <c r="J210" i="89"/>
  <c r="M210" i="89" s="1"/>
  <c r="J209" i="89"/>
  <c r="M209" i="89" s="1"/>
  <c r="J208" i="89"/>
  <c r="M208" i="89" s="1"/>
  <c r="J234" i="89"/>
  <c r="M234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22" i="89"/>
  <c r="M122" i="89" s="1"/>
  <c r="J121" i="89"/>
  <c r="M121" i="89" s="1"/>
  <c r="J120" i="89"/>
  <c r="M120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77" i="89"/>
  <c r="M177" i="89" s="1"/>
  <c r="J39" i="89"/>
  <c r="M39" i="89" s="1"/>
  <c r="J156" i="89"/>
  <c r="M156" i="89" s="1"/>
  <c r="J166" i="89"/>
  <c r="M166" i="89" s="1"/>
  <c r="J149" i="89"/>
  <c r="M149" i="89" s="1"/>
  <c r="J148" i="89"/>
  <c r="M148" i="89" s="1"/>
  <c r="J126" i="89"/>
  <c r="M126" i="89" s="1"/>
  <c r="J119" i="89"/>
  <c r="M119" i="89" s="1"/>
  <c r="J118" i="89"/>
  <c r="M118" i="89" s="1"/>
  <c r="J117" i="89"/>
  <c r="M117" i="89" s="1"/>
  <c r="J103" i="89"/>
  <c r="M103" i="89" s="1"/>
  <c r="J116" i="89"/>
  <c r="M116" i="89" s="1"/>
  <c r="J115" i="89"/>
  <c r="M115" i="89" s="1"/>
  <c r="J95" i="89"/>
  <c r="M95" i="89" s="1"/>
  <c r="J94" i="89"/>
  <c r="M94" i="89" s="1"/>
  <c r="J93" i="89"/>
  <c r="M93" i="89" s="1"/>
  <c r="J92" i="89"/>
  <c r="M92" i="89" s="1"/>
  <c r="J91" i="89"/>
  <c r="M91" i="89" s="1"/>
  <c r="J128" i="89"/>
  <c r="M128" i="89" s="1"/>
  <c r="J175" i="89"/>
  <c r="M175" i="89" s="1"/>
  <c r="J173" i="89"/>
  <c r="M173" i="89" s="1"/>
  <c r="J240" i="89"/>
  <c r="M240" i="89" s="1"/>
  <c r="J212" i="89"/>
  <c r="M212" i="89" s="1"/>
  <c r="J207" i="89"/>
  <c r="M207" i="89" s="1"/>
  <c r="J135" i="89"/>
  <c r="M135" i="89" s="1"/>
  <c r="J134" i="89"/>
  <c r="M134" i="89" s="1"/>
  <c r="J174" i="89"/>
  <c r="M174" i="89" s="1"/>
  <c r="J189" i="89"/>
  <c r="M189" i="89" s="1"/>
  <c r="J188" i="89"/>
  <c r="M188" i="89" s="1"/>
  <c r="J187" i="89"/>
  <c r="M187" i="89" s="1"/>
  <c r="J127" i="89"/>
  <c r="M127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87" i="89"/>
  <c r="M87" i="89" s="1"/>
  <c r="J86" i="89"/>
  <c r="M86" i="89" s="1"/>
  <c r="J85" i="89"/>
  <c r="M85" i="89" s="1"/>
  <c r="J84" i="89"/>
  <c r="M84" i="89" s="1"/>
  <c r="J82" i="89"/>
  <c r="M82" i="89" s="1"/>
  <c r="J81" i="89"/>
  <c r="M81" i="89" s="1"/>
  <c r="J79" i="89"/>
  <c r="M79" i="89" s="1"/>
  <c r="J78" i="89"/>
  <c r="M78" i="89" s="1"/>
  <c r="J186" i="89"/>
  <c r="M186" i="89" s="1"/>
  <c r="J185" i="89"/>
  <c r="M185" i="89" s="1"/>
  <c r="J184" i="89"/>
  <c r="M184" i="89" s="1"/>
  <c r="J183" i="89"/>
  <c r="M18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77" i="89"/>
  <c r="M77" i="89" s="1"/>
  <c r="J76" i="89"/>
  <c r="M76" i="89" s="1"/>
  <c r="J75" i="89"/>
  <c r="M75" i="89" s="1"/>
  <c r="J67" i="89"/>
  <c r="M67" i="89" s="1"/>
  <c r="J66" i="89"/>
  <c r="M66" i="89" s="1"/>
  <c r="J65" i="89"/>
  <c r="M65" i="89" s="1"/>
  <c r="J71" i="89"/>
  <c r="M71" i="89" s="1"/>
  <c r="J70" i="89"/>
  <c r="M70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2" i="89"/>
  <c r="M42" i="89" s="1"/>
  <c r="J41" i="89"/>
  <c r="M41" i="89" s="1"/>
  <c r="J40" i="89"/>
  <c r="M40" i="89" s="1"/>
  <c r="J34" i="89"/>
  <c r="M34" i="89" s="1"/>
  <c r="J33" i="89"/>
  <c r="M33" i="89" s="1"/>
  <c r="J36" i="89"/>
  <c r="M36" i="89" s="1"/>
  <c r="J35" i="89"/>
  <c r="M35" i="89" s="1"/>
  <c r="J38" i="89"/>
  <c r="M38" i="89" s="1"/>
  <c r="J37" i="89"/>
  <c r="M37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22" i="89"/>
  <c r="M22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80" i="88"/>
  <c r="M80" i="88" s="1"/>
  <c r="M215" i="88"/>
  <c r="J214" i="88"/>
  <c r="M214" i="88" s="1"/>
  <c r="J125" i="88"/>
  <c r="M125" i="88" s="1"/>
  <c r="J89" i="88"/>
  <c r="M89" i="88" s="1"/>
  <c r="J159" i="88"/>
  <c r="M159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131" i="88"/>
  <c r="M131" i="88" s="1"/>
  <c r="J113" i="88"/>
  <c r="M113" i="88" s="1"/>
  <c r="J97" i="88"/>
  <c r="M97" i="88" s="1"/>
  <c r="J96" i="88"/>
  <c r="M96" i="88" s="1"/>
  <c r="J83" i="88"/>
  <c r="M83" i="88" s="1"/>
  <c r="J43" i="88"/>
  <c r="M43" i="88" s="1"/>
  <c r="J158" i="88"/>
  <c r="M158" i="88" s="1"/>
  <c r="J157" i="88"/>
  <c r="M157" i="88" s="1"/>
  <c r="J105" i="88"/>
  <c r="M105" i="88" s="1"/>
  <c r="J104" i="88"/>
  <c r="M104" i="88" s="1"/>
  <c r="J90" i="88"/>
  <c r="M90" i="88" s="1"/>
  <c r="J130" i="88"/>
  <c r="M130" i="88" s="1"/>
  <c r="J219" i="88"/>
  <c r="M219" i="88" s="1"/>
  <c r="J88" i="88"/>
  <c r="M88" i="88" s="1"/>
  <c r="J239" i="88"/>
  <c r="M239" i="88" s="1"/>
  <c r="J46" i="88"/>
  <c r="M46" i="88" s="1"/>
  <c r="J124" i="88"/>
  <c r="M124" i="88" s="1"/>
  <c r="J213" i="88"/>
  <c r="M213" i="88" s="1"/>
  <c r="J123" i="88"/>
  <c r="M123" i="88" s="1"/>
  <c r="J21" i="88"/>
  <c r="M21" i="88" s="1"/>
  <c r="J133" i="88"/>
  <c r="M133" i="88" s="1"/>
  <c r="J165" i="88"/>
  <c r="M165" i="88" s="1"/>
  <c r="J164" i="88"/>
  <c r="M164" i="88" s="1"/>
  <c r="J163" i="88"/>
  <c r="M163" i="88" s="1"/>
  <c r="J162" i="88"/>
  <c r="M162" i="88" s="1"/>
  <c r="J68" i="88"/>
  <c r="M68" i="88" s="1"/>
  <c r="J114" i="88"/>
  <c r="M114" i="88" s="1"/>
  <c r="J155" i="88"/>
  <c r="M155" i="88" s="1"/>
  <c r="J132" i="88"/>
  <c r="M132" i="88" s="1"/>
  <c r="J74" i="88"/>
  <c r="M74" i="88" s="1"/>
  <c r="J73" i="88"/>
  <c r="M73" i="88" s="1"/>
  <c r="J72" i="88"/>
  <c r="M72" i="88" s="1"/>
  <c r="J45" i="88"/>
  <c r="M45" i="88" s="1"/>
  <c r="J44" i="88"/>
  <c r="M44" i="88" s="1"/>
  <c r="J176" i="88"/>
  <c r="M176" i="88" s="1"/>
  <c r="J246" i="88"/>
  <c r="M246" i="88" s="1"/>
  <c r="J235" i="88"/>
  <c r="M235" i="88" s="1"/>
  <c r="J242" i="88"/>
  <c r="M242" i="88" s="1"/>
  <c r="J129" i="88"/>
  <c r="M129" i="88" s="1"/>
  <c r="J244" i="88"/>
  <c r="M244" i="88" s="1"/>
  <c r="J245" i="88"/>
  <c r="M245" i="88" s="1"/>
  <c r="J182" i="88"/>
  <c r="M182" i="88" s="1"/>
  <c r="J241" i="88"/>
  <c r="M241" i="88" s="1"/>
  <c r="J160" i="88"/>
  <c r="M160" i="88" s="1"/>
  <c r="J161" i="88"/>
  <c r="M161" i="88" s="1"/>
  <c r="J190" i="88"/>
  <c r="M190" i="88" s="1"/>
  <c r="J237" i="88"/>
  <c r="M237" i="88" s="1"/>
  <c r="J236" i="88"/>
  <c r="M236" i="88" s="1"/>
  <c r="J243" i="88"/>
  <c r="M243" i="88" s="1"/>
  <c r="J136" i="88"/>
  <c r="M136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233" i="88"/>
  <c r="M233" i="88" s="1"/>
  <c r="J232" i="88"/>
  <c r="M232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38" i="88"/>
  <c r="M238" i="88" s="1"/>
  <c r="J181" i="88"/>
  <c r="M181" i="88" s="1"/>
  <c r="J218" i="88"/>
  <c r="M218" i="88" s="1"/>
  <c r="J217" i="88"/>
  <c r="M217" i="88" s="1"/>
  <c r="J216" i="88"/>
  <c r="M216" i="88" s="1"/>
  <c r="J180" i="88"/>
  <c r="M180" i="88" s="1"/>
  <c r="J179" i="88"/>
  <c r="M179" i="88" s="1"/>
  <c r="J178" i="88"/>
  <c r="M178" i="88" s="1"/>
  <c r="J69" i="88"/>
  <c r="M69" i="88" s="1"/>
  <c r="J211" i="88"/>
  <c r="M211" i="88" s="1"/>
  <c r="J210" i="88"/>
  <c r="M210" i="88" s="1"/>
  <c r="J209" i="88"/>
  <c r="M209" i="88" s="1"/>
  <c r="J208" i="88"/>
  <c r="M208" i="88" s="1"/>
  <c r="J234" i="88"/>
  <c r="M234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22" i="88"/>
  <c r="M122" i="88" s="1"/>
  <c r="J121" i="88"/>
  <c r="M121" i="88" s="1"/>
  <c r="J120" i="88"/>
  <c r="M120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77" i="88"/>
  <c r="M177" i="88" s="1"/>
  <c r="J39" i="88"/>
  <c r="M39" i="88" s="1"/>
  <c r="J156" i="88"/>
  <c r="M156" i="88" s="1"/>
  <c r="J166" i="88"/>
  <c r="M166" i="88" s="1"/>
  <c r="J149" i="88"/>
  <c r="M149" i="88" s="1"/>
  <c r="J148" i="88"/>
  <c r="M148" i="88" s="1"/>
  <c r="J126" i="88"/>
  <c r="M126" i="88" s="1"/>
  <c r="J119" i="88"/>
  <c r="M119" i="88" s="1"/>
  <c r="J118" i="88"/>
  <c r="M118" i="88" s="1"/>
  <c r="J117" i="88"/>
  <c r="M117" i="88" s="1"/>
  <c r="J103" i="88"/>
  <c r="M103" i="88" s="1"/>
  <c r="J116" i="88"/>
  <c r="M116" i="88" s="1"/>
  <c r="J115" i="88"/>
  <c r="M115" i="88" s="1"/>
  <c r="J95" i="88"/>
  <c r="M95" i="88" s="1"/>
  <c r="J94" i="88"/>
  <c r="M94" i="88" s="1"/>
  <c r="J93" i="88"/>
  <c r="M93" i="88" s="1"/>
  <c r="J92" i="88"/>
  <c r="M92" i="88" s="1"/>
  <c r="J91" i="88"/>
  <c r="M91" i="88" s="1"/>
  <c r="J128" i="88"/>
  <c r="M128" i="88" s="1"/>
  <c r="J175" i="88"/>
  <c r="M175" i="88" s="1"/>
  <c r="J173" i="88"/>
  <c r="M173" i="88" s="1"/>
  <c r="J240" i="88"/>
  <c r="M240" i="88" s="1"/>
  <c r="J212" i="88"/>
  <c r="M212" i="88" s="1"/>
  <c r="J207" i="88"/>
  <c r="M207" i="88" s="1"/>
  <c r="J135" i="88"/>
  <c r="M135" i="88" s="1"/>
  <c r="J134" i="88"/>
  <c r="M134" i="88" s="1"/>
  <c r="J174" i="88"/>
  <c r="M174" i="88" s="1"/>
  <c r="J189" i="88"/>
  <c r="M189" i="88" s="1"/>
  <c r="J188" i="88"/>
  <c r="M188" i="88" s="1"/>
  <c r="J187" i="88"/>
  <c r="M187" i="88" s="1"/>
  <c r="J127" i="88"/>
  <c r="M127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87" i="88"/>
  <c r="M87" i="88" s="1"/>
  <c r="J86" i="88"/>
  <c r="M86" i="88" s="1"/>
  <c r="J85" i="88"/>
  <c r="M85" i="88" s="1"/>
  <c r="J84" i="88"/>
  <c r="M84" i="88" s="1"/>
  <c r="J82" i="88"/>
  <c r="M82" i="88" s="1"/>
  <c r="J81" i="88"/>
  <c r="M81" i="88" s="1"/>
  <c r="J79" i="88"/>
  <c r="M79" i="88" s="1"/>
  <c r="J78" i="88"/>
  <c r="M78" i="88" s="1"/>
  <c r="J186" i="88"/>
  <c r="M186" i="88" s="1"/>
  <c r="J185" i="88"/>
  <c r="M185" i="88" s="1"/>
  <c r="J184" i="88"/>
  <c r="M184" i="88" s="1"/>
  <c r="J183" i="88"/>
  <c r="M18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77" i="88"/>
  <c r="M77" i="88" s="1"/>
  <c r="J76" i="88"/>
  <c r="M76" i="88" s="1"/>
  <c r="J75" i="88"/>
  <c r="M75" i="88" s="1"/>
  <c r="J67" i="88"/>
  <c r="M67" i="88" s="1"/>
  <c r="J66" i="88"/>
  <c r="M66" i="88" s="1"/>
  <c r="J65" i="88"/>
  <c r="M65" i="88" s="1"/>
  <c r="J71" i="88"/>
  <c r="M71" i="88" s="1"/>
  <c r="J70" i="88"/>
  <c r="M70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2" i="88"/>
  <c r="M42" i="88" s="1"/>
  <c r="J41" i="88"/>
  <c r="M41" i="88" s="1"/>
  <c r="J40" i="88"/>
  <c r="M40" i="88" s="1"/>
  <c r="J34" i="88"/>
  <c r="M34" i="88" s="1"/>
  <c r="J33" i="88"/>
  <c r="M33" i="88" s="1"/>
  <c r="J36" i="88"/>
  <c r="M36" i="88" s="1"/>
  <c r="J35" i="88"/>
  <c r="M35" i="88" s="1"/>
  <c r="J38" i="88"/>
  <c r="M38" i="88" s="1"/>
  <c r="J37" i="88"/>
  <c r="M37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22" i="88"/>
  <c r="M22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80" i="87"/>
  <c r="M80" i="87" s="1"/>
  <c r="J215" i="87"/>
  <c r="M215" i="87" s="1"/>
  <c r="J214" i="87"/>
  <c r="M214" i="87" s="1"/>
  <c r="J125" i="87"/>
  <c r="M125" i="87" s="1"/>
  <c r="J89" i="87"/>
  <c r="M89" i="87" s="1"/>
  <c r="J159" i="87"/>
  <c r="M159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131" i="87"/>
  <c r="M131" i="87" s="1"/>
  <c r="J113" i="87"/>
  <c r="M113" i="87" s="1"/>
  <c r="J97" i="87"/>
  <c r="M97" i="87" s="1"/>
  <c r="J96" i="87"/>
  <c r="M96" i="87" s="1"/>
  <c r="J83" i="87"/>
  <c r="M83" i="87" s="1"/>
  <c r="J43" i="87"/>
  <c r="M43" i="87" s="1"/>
  <c r="J158" i="87"/>
  <c r="M158" i="87" s="1"/>
  <c r="J157" i="87"/>
  <c r="M157" i="87" s="1"/>
  <c r="J105" i="87"/>
  <c r="M105" i="87" s="1"/>
  <c r="J104" i="87"/>
  <c r="M104" i="87" s="1"/>
  <c r="J90" i="87"/>
  <c r="M90" i="87" s="1"/>
  <c r="J130" i="87"/>
  <c r="M130" i="87" s="1"/>
  <c r="J219" i="87"/>
  <c r="M219" i="87" s="1"/>
  <c r="J88" i="87"/>
  <c r="M88" i="87" s="1"/>
  <c r="J239" i="87"/>
  <c r="M239" i="87" s="1"/>
  <c r="J46" i="87"/>
  <c r="M46" i="87" s="1"/>
  <c r="J124" i="87"/>
  <c r="M124" i="87" s="1"/>
  <c r="J213" i="87"/>
  <c r="M213" i="87" s="1"/>
  <c r="J123" i="87"/>
  <c r="M123" i="87" s="1"/>
  <c r="J21" i="87"/>
  <c r="M21" i="87" s="1"/>
  <c r="J133" i="87"/>
  <c r="M133" i="87" s="1"/>
  <c r="J165" i="87"/>
  <c r="M165" i="87" s="1"/>
  <c r="J164" i="87"/>
  <c r="M164" i="87" s="1"/>
  <c r="J163" i="87"/>
  <c r="M163" i="87" s="1"/>
  <c r="J162" i="87"/>
  <c r="M162" i="87" s="1"/>
  <c r="J68" i="87"/>
  <c r="M68" i="87" s="1"/>
  <c r="J114" i="87"/>
  <c r="M114" i="87" s="1"/>
  <c r="J155" i="87"/>
  <c r="M155" i="87" s="1"/>
  <c r="J132" i="87"/>
  <c r="M132" i="87" s="1"/>
  <c r="J74" i="87"/>
  <c r="M74" i="87" s="1"/>
  <c r="J73" i="87"/>
  <c r="M73" i="87" s="1"/>
  <c r="J72" i="87"/>
  <c r="M72" i="87" s="1"/>
  <c r="J45" i="87"/>
  <c r="M45" i="87" s="1"/>
  <c r="J44" i="87"/>
  <c r="M44" i="87" s="1"/>
  <c r="J176" i="87"/>
  <c r="M176" i="87" s="1"/>
  <c r="J246" i="87"/>
  <c r="M246" i="87" s="1"/>
  <c r="J235" i="87"/>
  <c r="M235" i="87" s="1"/>
  <c r="J242" i="87"/>
  <c r="M242" i="87" s="1"/>
  <c r="J129" i="87"/>
  <c r="M129" i="87" s="1"/>
  <c r="J244" i="87"/>
  <c r="M244" i="87" s="1"/>
  <c r="J245" i="87"/>
  <c r="M245" i="87" s="1"/>
  <c r="J182" i="87"/>
  <c r="M182" i="87" s="1"/>
  <c r="J241" i="87"/>
  <c r="M241" i="87" s="1"/>
  <c r="J160" i="87"/>
  <c r="M160" i="87" s="1"/>
  <c r="J161" i="87"/>
  <c r="M161" i="87" s="1"/>
  <c r="J190" i="87"/>
  <c r="M190" i="87" s="1"/>
  <c r="J237" i="87"/>
  <c r="M237" i="87" s="1"/>
  <c r="J236" i="87"/>
  <c r="M236" i="87" s="1"/>
  <c r="J243" i="87"/>
  <c r="M243" i="87" s="1"/>
  <c r="J136" i="87"/>
  <c r="M136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233" i="87"/>
  <c r="M233" i="87" s="1"/>
  <c r="J232" i="87"/>
  <c r="M232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38" i="87"/>
  <c r="M238" i="87" s="1"/>
  <c r="J181" i="87"/>
  <c r="M181" i="87" s="1"/>
  <c r="J218" i="87"/>
  <c r="M218" i="87" s="1"/>
  <c r="J217" i="87"/>
  <c r="M217" i="87" s="1"/>
  <c r="J216" i="87"/>
  <c r="M216" i="87" s="1"/>
  <c r="J180" i="87"/>
  <c r="M180" i="87" s="1"/>
  <c r="J179" i="87"/>
  <c r="M179" i="87" s="1"/>
  <c r="J178" i="87"/>
  <c r="M178" i="87" s="1"/>
  <c r="J69" i="87"/>
  <c r="M69" i="87" s="1"/>
  <c r="J211" i="87"/>
  <c r="M211" i="87" s="1"/>
  <c r="J210" i="87"/>
  <c r="M210" i="87" s="1"/>
  <c r="J209" i="87"/>
  <c r="M209" i="87" s="1"/>
  <c r="J208" i="87"/>
  <c r="M208" i="87" s="1"/>
  <c r="J234" i="87"/>
  <c r="M234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22" i="87"/>
  <c r="M122" i="87" s="1"/>
  <c r="J121" i="87"/>
  <c r="M121" i="87" s="1"/>
  <c r="J120" i="87"/>
  <c r="M120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77" i="87"/>
  <c r="M177" i="87" s="1"/>
  <c r="J39" i="87"/>
  <c r="M39" i="87" s="1"/>
  <c r="J156" i="87"/>
  <c r="M156" i="87" s="1"/>
  <c r="J166" i="87"/>
  <c r="M166" i="87" s="1"/>
  <c r="J149" i="87"/>
  <c r="M149" i="87" s="1"/>
  <c r="J148" i="87"/>
  <c r="M148" i="87" s="1"/>
  <c r="J126" i="87"/>
  <c r="M126" i="87" s="1"/>
  <c r="J119" i="87"/>
  <c r="M119" i="87" s="1"/>
  <c r="J118" i="87"/>
  <c r="M118" i="87" s="1"/>
  <c r="J117" i="87"/>
  <c r="M117" i="87" s="1"/>
  <c r="J103" i="87"/>
  <c r="M103" i="87" s="1"/>
  <c r="J116" i="87"/>
  <c r="M116" i="87" s="1"/>
  <c r="J115" i="87"/>
  <c r="M115" i="87" s="1"/>
  <c r="J95" i="87"/>
  <c r="M95" i="87" s="1"/>
  <c r="J94" i="87"/>
  <c r="M94" i="87" s="1"/>
  <c r="J93" i="87"/>
  <c r="M93" i="87" s="1"/>
  <c r="J92" i="87"/>
  <c r="M92" i="87" s="1"/>
  <c r="J91" i="87"/>
  <c r="M91" i="87" s="1"/>
  <c r="J128" i="87"/>
  <c r="M128" i="87" s="1"/>
  <c r="J175" i="87"/>
  <c r="M175" i="87" s="1"/>
  <c r="J173" i="87"/>
  <c r="M173" i="87" s="1"/>
  <c r="J240" i="87"/>
  <c r="M240" i="87" s="1"/>
  <c r="J212" i="87"/>
  <c r="M212" i="87" s="1"/>
  <c r="J207" i="87"/>
  <c r="M207" i="87" s="1"/>
  <c r="J135" i="87"/>
  <c r="M135" i="87" s="1"/>
  <c r="J134" i="87"/>
  <c r="M134" i="87" s="1"/>
  <c r="J174" i="87"/>
  <c r="M174" i="87" s="1"/>
  <c r="J189" i="87"/>
  <c r="M189" i="87" s="1"/>
  <c r="J188" i="87"/>
  <c r="M188" i="87" s="1"/>
  <c r="J187" i="87"/>
  <c r="M187" i="87" s="1"/>
  <c r="J127" i="87"/>
  <c r="M127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87" i="87"/>
  <c r="M87" i="87" s="1"/>
  <c r="J86" i="87"/>
  <c r="M86" i="87" s="1"/>
  <c r="J85" i="87"/>
  <c r="M85" i="87" s="1"/>
  <c r="J84" i="87"/>
  <c r="M84" i="87" s="1"/>
  <c r="J82" i="87"/>
  <c r="M82" i="87" s="1"/>
  <c r="J81" i="87"/>
  <c r="M81" i="87" s="1"/>
  <c r="J79" i="87"/>
  <c r="M79" i="87" s="1"/>
  <c r="J78" i="87"/>
  <c r="M78" i="87" s="1"/>
  <c r="J186" i="87"/>
  <c r="M186" i="87" s="1"/>
  <c r="J185" i="87"/>
  <c r="M185" i="87" s="1"/>
  <c r="J184" i="87"/>
  <c r="M184" i="87" s="1"/>
  <c r="J183" i="87"/>
  <c r="M18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77" i="87"/>
  <c r="M77" i="87" s="1"/>
  <c r="J76" i="87"/>
  <c r="M76" i="87" s="1"/>
  <c r="J75" i="87"/>
  <c r="M75" i="87" s="1"/>
  <c r="J67" i="87"/>
  <c r="M67" i="87" s="1"/>
  <c r="J66" i="87"/>
  <c r="M66" i="87" s="1"/>
  <c r="J65" i="87"/>
  <c r="M65" i="87" s="1"/>
  <c r="J71" i="87"/>
  <c r="M71" i="87" s="1"/>
  <c r="J70" i="87"/>
  <c r="M70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2" i="87"/>
  <c r="M42" i="87" s="1"/>
  <c r="J41" i="87"/>
  <c r="M41" i="87" s="1"/>
  <c r="J40" i="87"/>
  <c r="M40" i="87" s="1"/>
  <c r="J34" i="87"/>
  <c r="M34" i="87" s="1"/>
  <c r="J33" i="87"/>
  <c r="M33" i="87" s="1"/>
  <c r="J36" i="87"/>
  <c r="M36" i="87" s="1"/>
  <c r="J35" i="87"/>
  <c r="M35" i="87" s="1"/>
  <c r="J38" i="87"/>
  <c r="M38" i="87" s="1"/>
  <c r="J37" i="87"/>
  <c r="M37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22" i="87"/>
  <c r="M22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80" i="86"/>
  <c r="M80" i="86" s="1"/>
  <c r="J215" i="86"/>
  <c r="M215" i="86" s="1"/>
  <c r="J214" i="86"/>
  <c r="M214" i="86" s="1"/>
  <c r="J125" i="86"/>
  <c r="M125" i="86" s="1"/>
  <c r="J89" i="86"/>
  <c r="M89" i="86" s="1"/>
  <c r="J159" i="86"/>
  <c r="M159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131" i="86"/>
  <c r="M131" i="86" s="1"/>
  <c r="J113" i="86"/>
  <c r="M113" i="86" s="1"/>
  <c r="J97" i="86"/>
  <c r="M97" i="86" s="1"/>
  <c r="J96" i="86"/>
  <c r="M96" i="86" s="1"/>
  <c r="J83" i="86"/>
  <c r="M83" i="86" s="1"/>
  <c r="J43" i="86"/>
  <c r="M43" i="86" s="1"/>
  <c r="J158" i="86"/>
  <c r="M158" i="86" s="1"/>
  <c r="J157" i="86"/>
  <c r="M157" i="86" s="1"/>
  <c r="J105" i="86"/>
  <c r="M105" i="86" s="1"/>
  <c r="J104" i="86"/>
  <c r="M104" i="86" s="1"/>
  <c r="J90" i="86"/>
  <c r="M90" i="86" s="1"/>
  <c r="J130" i="86"/>
  <c r="M130" i="86" s="1"/>
  <c r="J219" i="86"/>
  <c r="M219" i="86" s="1"/>
  <c r="J88" i="86"/>
  <c r="M88" i="86" s="1"/>
  <c r="J239" i="86"/>
  <c r="M239" i="86" s="1"/>
  <c r="J46" i="86"/>
  <c r="M46" i="86" s="1"/>
  <c r="J124" i="86"/>
  <c r="M124" i="86" s="1"/>
  <c r="J213" i="86"/>
  <c r="M213" i="86" s="1"/>
  <c r="J123" i="86"/>
  <c r="M123" i="86" s="1"/>
  <c r="J21" i="86"/>
  <c r="M21" i="86" s="1"/>
  <c r="J133" i="86"/>
  <c r="M133" i="86" s="1"/>
  <c r="J165" i="86"/>
  <c r="M165" i="86" s="1"/>
  <c r="J164" i="86"/>
  <c r="M164" i="86" s="1"/>
  <c r="J163" i="86"/>
  <c r="M163" i="86" s="1"/>
  <c r="J162" i="86"/>
  <c r="M162" i="86" s="1"/>
  <c r="J68" i="86"/>
  <c r="M68" i="86" s="1"/>
  <c r="J114" i="86"/>
  <c r="M114" i="86" s="1"/>
  <c r="J155" i="86"/>
  <c r="M155" i="86" s="1"/>
  <c r="J132" i="86"/>
  <c r="M132" i="86" s="1"/>
  <c r="J74" i="86"/>
  <c r="M74" i="86" s="1"/>
  <c r="J73" i="86"/>
  <c r="M73" i="86" s="1"/>
  <c r="J72" i="86"/>
  <c r="M72" i="86" s="1"/>
  <c r="J45" i="86"/>
  <c r="M45" i="86" s="1"/>
  <c r="J44" i="86"/>
  <c r="M44" i="86" s="1"/>
  <c r="J176" i="86"/>
  <c r="M176" i="86" s="1"/>
  <c r="J246" i="86"/>
  <c r="M246" i="86" s="1"/>
  <c r="J235" i="86"/>
  <c r="M235" i="86" s="1"/>
  <c r="J242" i="86"/>
  <c r="M242" i="86" s="1"/>
  <c r="J129" i="86"/>
  <c r="M129" i="86" s="1"/>
  <c r="J244" i="86"/>
  <c r="M244" i="86" s="1"/>
  <c r="J245" i="86"/>
  <c r="M245" i="86" s="1"/>
  <c r="J182" i="86"/>
  <c r="M182" i="86" s="1"/>
  <c r="J241" i="86"/>
  <c r="M241" i="86" s="1"/>
  <c r="J160" i="86"/>
  <c r="M160" i="86" s="1"/>
  <c r="J161" i="86"/>
  <c r="M161" i="86" s="1"/>
  <c r="J190" i="86"/>
  <c r="M190" i="86" s="1"/>
  <c r="J237" i="86"/>
  <c r="M237" i="86" s="1"/>
  <c r="J236" i="86"/>
  <c r="M236" i="86" s="1"/>
  <c r="J243" i="86"/>
  <c r="M243" i="86" s="1"/>
  <c r="J136" i="86"/>
  <c r="M136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233" i="86"/>
  <c r="M233" i="86" s="1"/>
  <c r="J232" i="86"/>
  <c r="M232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38" i="86"/>
  <c r="M238" i="86" s="1"/>
  <c r="J181" i="86"/>
  <c r="M181" i="86" s="1"/>
  <c r="J218" i="86"/>
  <c r="M218" i="86" s="1"/>
  <c r="J217" i="86"/>
  <c r="M217" i="86" s="1"/>
  <c r="J216" i="86"/>
  <c r="M216" i="86" s="1"/>
  <c r="J180" i="86"/>
  <c r="M180" i="86" s="1"/>
  <c r="J179" i="86"/>
  <c r="M179" i="86" s="1"/>
  <c r="J178" i="86"/>
  <c r="M178" i="86" s="1"/>
  <c r="J69" i="86"/>
  <c r="M69" i="86" s="1"/>
  <c r="J211" i="86"/>
  <c r="M211" i="86" s="1"/>
  <c r="J210" i="86"/>
  <c r="M210" i="86" s="1"/>
  <c r="J209" i="86"/>
  <c r="M209" i="86" s="1"/>
  <c r="J208" i="86"/>
  <c r="M208" i="86" s="1"/>
  <c r="J234" i="86"/>
  <c r="M234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22" i="86"/>
  <c r="M122" i="86" s="1"/>
  <c r="J121" i="86"/>
  <c r="M121" i="86" s="1"/>
  <c r="J120" i="86"/>
  <c r="M120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77" i="86"/>
  <c r="M177" i="86" s="1"/>
  <c r="J39" i="86"/>
  <c r="M39" i="86" s="1"/>
  <c r="J156" i="86"/>
  <c r="M156" i="86" s="1"/>
  <c r="J166" i="86"/>
  <c r="M166" i="86" s="1"/>
  <c r="J149" i="86"/>
  <c r="M149" i="86" s="1"/>
  <c r="J148" i="86"/>
  <c r="M148" i="86" s="1"/>
  <c r="J126" i="86"/>
  <c r="M126" i="86" s="1"/>
  <c r="J119" i="86"/>
  <c r="M119" i="86" s="1"/>
  <c r="J118" i="86"/>
  <c r="M118" i="86" s="1"/>
  <c r="J117" i="86"/>
  <c r="M117" i="86" s="1"/>
  <c r="J103" i="86"/>
  <c r="M103" i="86" s="1"/>
  <c r="J116" i="86"/>
  <c r="M116" i="86" s="1"/>
  <c r="J115" i="86"/>
  <c r="M115" i="86" s="1"/>
  <c r="J95" i="86"/>
  <c r="M95" i="86" s="1"/>
  <c r="J94" i="86"/>
  <c r="M94" i="86" s="1"/>
  <c r="J93" i="86"/>
  <c r="M93" i="86" s="1"/>
  <c r="J92" i="86"/>
  <c r="M92" i="86" s="1"/>
  <c r="J91" i="86"/>
  <c r="M91" i="86" s="1"/>
  <c r="J128" i="86"/>
  <c r="M128" i="86" s="1"/>
  <c r="J175" i="86"/>
  <c r="M175" i="86" s="1"/>
  <c r="J173" i="86"/>
  <c r="M173" i="86" s="1"/>
  <c r="J240" i="86"/>
  <c r="M240" i="86" s="1"/>
  <c r="J212" i="86"/>
  <c r="M212" i="86" s="1"/>
  <c r="J207" i="86"/>
  <c r="M207" i="86" s="1"/>
  <c r="J135" i="86"/>
  <c r="M135" i="86" s="1"/>
  <c r="J134" i="86"/>
  <c r="M134" i="86" s="1"/>
  <c r="J174" i="86"/>
  <c r="M174" i="86" s="1"/>
  <c r="J189" i="86"/>
  <c r="M189" i="86" s="1"/>
  <c r="J188" i="86"/>
  <c r="M188" i="86" s="1"/>
  <c r="J187" i="86"/>
  <c r="M187" i="86" s="1"/>
  <c r="J127" i="86"/>
  <c r="M127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87" i="86"/>
  <c r="M87" i="86" s="1"/>
  <c r="J86" i="86"/>
  <c r="M86" i="86" s="1"/>
  <c r="J85" i="86"/>
  <c r="M85" i="86" s="1"/>
  <c r="J84" i="86"/>
  <c r="M84" i="86" s="1"/>
  <c r="J82" i="86"/>
  <c r="M82" i="86" s="1"/>
  <c r="J81" i="86"/>
  <c r="M81" i="86" s="1"/>
  <c r="J79" i="86"/>
  <c r="M79" i="86" s="1"/>
  <c r="J78" i="86"/>
  <c r="M78" i="86" s="1"/>
  <c r="J186" i="86"/>
  <c r="M186" i="86" s="1"/>
  <c r="J185" i="86"/>
  <c r="M185" i="86" s="1"/>
  <c r="J184" i="86"/>
  <c r="M184" i="86" s="1"/>
  <c r="J183" i="86"/>
  <c r="M18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77" i="86"/>
  <c r="M77" i="86" s="1"/>
  <c r="J76" i="86"/>
  <c r="M76" i="86" s="1"/>
  <c r="J75" i="86"/>
  <c r="M75" i="86" s="1"/>
  <c r="J67" i="86"/>
  <c r="M67" i="86" s="1"/>
  <c r="J66" i="86"/>
  <c r="M66" i="86" s="1"/>
  <c r="J65" i="86"/>
  <c r="M65" i="86" s="1"/>
  <c r="J71" i="86"/>
  <c r="M71" i="86" s="1"/>
  <c r="J70" i="86"/>
  <c r="M70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2" i="86"/>
  <c r="M42" i="86" s="1"/>
  <c r="J41" i="86"/>
  <c r="M41" i="86" s="1"/>
  <c r="J40" i="86"/>
  <c r="M40" i="86" s="1"/>
  <c r="J34" i="86"/>
  <c r="M34" i="86" s="1"/>
  <c r="J33" i="86"/>
  <c r="M33" i="86" s="1"/>
  <c r="J36" i="86"/>
  <c r="M36" i="86" s="1"/>
  <c r="J35" i="86"/>
  <c r="M35" i="86" s="1"/>
  <c r="J38" i="86"/>
  <c r="M38" i="86" s="1"/>
  <c r="J37" i="86"/>
  <c r="M37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22" i="86"/>
  <c r="M22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M5" i="86" s="1"/>
  <c r="K262" i="85"/>
  <c r="N24" i="8" s="1"/>
  <c r="K259" i="85"/>
  <c r="R24" i="8" s="1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80" i="85"/>
  <c r="M80" i="85" s="1"/>
  <c r="J215" i="85"/>
  <c r="M215" i="85" s="1"/>
  <c r="J214" i="85"/>
  <c r="M214" i="85" s="1"/>
  <c r="J125" i="85"/>
  <c r="M125" i="85" s="1"/>
  <c r="J89" i="85"/>
  <c r="M89" i="85" s="1"/>
  <c r="J159" i="85"/>
  <c r="M159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131" i="85"/>
  <c r="M131" i="85" s="1"/>
  <c r="J113" i="85"/>
  <c r="M113" i="85" s="1"/>
  <c r="J97" i="85"/>
  <c r="M97" i="85" s="1"/>
  <c r="J96" i="85"/>
  <c r="M96" i="85" s="1"/>
  <c r="J83" i="85"/>
  <c r="M83" i="85" s="1"/>
  <c r="J43" i="85"/>
  <c r="M43" i="85" s="1"/>
  <c r="J158" i="85"/>
  <c r="M158" i="85" s="1"/>
  <c r="J157" i="85"/>
  <c r="M157" i="85" s="1"/>
  <c r="J105" i="85"/>
  <c r="M105" i="85" s="1"/>
  <c r="J104" i="85"/>
  <c r="M104" i="85" s="1"/>
  <c r="J90" i="85"/>
  <c r="M90" i="85" s="1"/>
  <c r="J130" i="85"/>
  <c r="M130" i="85" s="1"/>
  <c r="J219" i="85"/>
  <c r="M219" i="85" s="1"/>
  <c r="J88" i="85"/>
  <c r="M88" i="85" s="1"/>
  <c r="J239" i="85"/>
  <c r="M239" i="85" s="1"/>
  <c r="J46" i="85"/>
  <c r="M46" i="85" s="1"/>
  <c r="J124" i="85"/>
  <c r="M124" i="85" s="1"/>
  <c r="J213" i="85"/>
  <c r="M213" i="85" s="1"/>
  <c r="J123" i="85"/>
  <c r="M123" i="85" s="1"/>
  <c r="J21" i="85"/>
  <c r="M21" i="85" s="1"/>
  <c r="J133" i="85"/>
  <c r="M133" i="85" s="1"/>
  <c r="J165" i="85"/>
  <c r="M165" i="85" s="1"/>
  <c r="J164" i="85"/>
  <c r="M164" i="85" s="1"/>
  <c r="J163" i="85"/>
  <c r="M163" i="85" s="1"/>
  <c r="J162" i="85"/>
  <c r="M162" i="85" s="1"/>
  <c r="J68" i="85"/>
  <c r="M68" i="85" s="1"/>
  <c r="J114" i="85"/>
  <c r="M114" i="85" s="1"/>
  <c r="J155" i="85"/>
  <c r="M155" i="85" s="1"/>
  <c r="J132" i="85"/>
  <c r="M132" i="85" s="1"/>
  <c r="J74" i="85"/>
  <c r="M74" i="85" s="1"/>
  <c r="J73" i="85"/>
  <c r="M73" i="85" s="1"/>
  <c r="J72" i="85"/>
  <c r="M72" i="85" s="1"/>
  <c r="J45" i="85"/>
  <c r="M45" i="85" s="1"/>
  <c r="J44" i="85"/>
  <c r="M44" i="85" s="1"/>
  <c r="J176" i="85"/>
  <c r="M176" i="85" s="1"/>
  <c r="J246" i="85"/>
  <c r="M246" i="85" s="1"/>
  <c r="J235" i="85"/>
  <c r="M235" i="85" s="1"/>
  <c r="J242" i="85"/>
  <c r="M242" i="85" s="1"/>
  <c r="J129" i="85"/>
  <c r="M129" i="85" s="1"/>
  <c r="J244" i="85"/>
  <c r="M244" i="85" s="1"/>
  <c r="J245" i="85"/>
  <c r="M245" i="85" s="1"/>
  <c r="J182" i="85"/>
  <c r="M182" i="85" s="1"/>
  <c r="J241" i="85"/>
  <c r="M241" i="85" s="1"/>
  <c r="J160" i="85"/>
  <c r="M160" i="85" s="1"/>
  <c r="J161" i="85"/>
  <c r="M161" i="85" s="1"/>
  <c r="J190" i="85"/>
  <c r="M190" i="85" s="1"/>
  <c r="J237" i="85"/>
  <c r="M237" i="85" s="1"/>
  <c r="J236" i="85"/>
  <c r="M236" i="85" s="1"/>
  <c r="J243" i="85"/>
  <c r="M243" i="85" s="1"/>
  <c r="J136" i="85"/>
  <c r="M136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233" i="85"/>
  <c r="M233" i="85" s="1"/>
  <c r="J232" i="85"/>
  <c r="M232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38" i="85"/>
  <c r="M238" i="85" s="1"/>
  <c r="J181" i="85"/>
  <c r="M181" i="85" s="1"/>
  <c r="J218" i="85"/>
  <c r="M218" i="85" s="1"/>
  <c r="J217" i="85"/>
  <c r="M217" i="85" s="1"/>
  <c r="J216" i="85"/>
  <c r="M216" i="85" s="1"/>
  <c r="J180" i="85"/>
  <c r="M180" i="85" s="1"/>
  <c r="J179" i="85"/>
  <c r="M179" i="85" s="1"/>
  <c r="J178" i="85"/>
  <c r="M178" i="85" s="1"/>
  <c r="J69" i="85"/>
  <c r="M69" i="85" s="1"/>
  <c r="J211" i="85"/>
  <c r="M211" i="85" s="1"/>
  <c r="J210" i="85"/>
  <c r="M210" i="85" s="1"/>
  <c r="J209" i="85"/>
  <c r="M209" i="85" s="1"/>
  <c r="J208" i="85"/>
  <c r="M208" i="85" s="1"/>
  <c r="J234" i="85"/>
  <c r="M234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22" i="85"/>
  <c r="M122" i="85" s="1"/>
  <c r="J121" i="85"/>
  <c r="M121" i="85" s="1"/>
  <c r="J120" i="85"/>
  <c r="M120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77" i="85"/>
  <c r="M177" i="85" s="1"/>
  <c r="J39" i="85"/>
  <c r="M39" i="85" s="1"/>
  <c r="J156" i="85"/>
  <c r="M156" i="85" s="1"/>
  <c r="J166" i="85"/>
  <c r="M166" i="85" s="1"/>
  <c r="J149" i="85"/>
  <c r="M149" i="85" s="1"/>
  <c r="J148" i="85"/>
  <c r="M148" i="85" s="1"/>
  <c r="J126" i="85"/>
  <c r="M126" i="85" s="1"/>
  <c r="J119" i="85"/>
  <c r="M119" i="85" s="1"/>
  <c r="J118" i="85"/>
  <c r="M118" i="85" s="1"/>
  <c r="J117" i="85"/>
  <c r="M117" i="85" s="1"/>
  <c r="J103" i="85"/>
  <c r="M103" i="85" s="1"/>
  <c r="J116" i="85"/>
  <c r="M116" i="85" s="1"/>
  <c r="J115" i="85"/>
  <c r="M115" i="85" s="1"/>
  <c r="J95" i="85"/>
  <c r="M95" i="85" s="1"/>
  <c r="J94" i="85"/>
  <c r="M94" i="85" s="1"/>
  <c r="J93" i="85"/>
  <c r="M93" i="85" s="1"/>
  <c r="J92" i="85"/>
  <c r="M92" i="85" s="1"/>
  <c r="J91" i="85"/>
  <c r="M91" i="85" s="1"/>
  <c r="J128" i="85"/>
  <c r="M128" i="85" s="1"/>
  <c r="J175" i="85"/>
  <c r="M175" i="85" s="1"/>
  <c r="J173" i="85"/>
  <c r="M173" i="85" s="1"/>
  <c r="J240" i="85"/>
  <c r="M240" i="85" s="1"/>
  <c r="J212" i="85"/>
  <c r="M212" i="85" s="1"/>
  <c r="J207" i="85"/>
  <c r="M207" i="85" s="1"/>
  <c r="J135" i="85"/>
  <c r="M135" i="85" s="1"/>
  <c r="J134" i="85"/>
  <c r="M134" i="85" s="1"/>
  <c r="J174" i="85"/>
  <c r="M174" i="85" s="1"/>
  <c r="J189" i="85"/>
  <c r="M189" i="85" s="1"/>
  <c r="J188" i="85"/>
  <c r="M188" i="85" s="1"/>
  <c r="J187" i="85"/>
  <c r="M187" i="85" s="1"/>
  <c r="J127" i="85"/>
  <c r="M127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87" i="85"/>
  <c r="M87" i="85" s="1"/>
  <c r="J86" i="85"/>
  <c r="M86" i="85" s="1"/>
  <c r="J85" i="85"/>
  <c r="M85" i="85" s="1"/>
  <c r="J84" i="85"/>
  <c r="M84" i="85" s="1"/>
  <c r="J82" i="85"/>
  <c r="M82" i="85" s="1"/>
  <c r="J81" i="85"/>
  <c r="M81" i="85" s="1"/>
  <c r="J79" i="85"/>
  <c r="M79" i="85" s="1"/>
  <c r="J78" i="85"/>
  <c r="M78" i="85" s="1"/>
  <c r="J186" i="85"/>
  <c r="M186" i="85" s="1"/>
  <c r="J185" i="85"/>
  <c r="M185" i="85" s="1"/>
  <c r="J184" i="85"/>
  <c r="M184" i="85" s="1"/>
  <c r="J183" i="85"/>
  <c r="M18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77" i="85"/>
  <c r="M77" i="85" s="1"/>
  <c r="J76" i="85"/>
  <c r="M76" i="85" s="1"/>
  <c r="J75" i="85"/>
  <c r="M75" i="85" s="1"/>
  <c r="J67" i="85"/>
  <c r="M67" i="85" s="1"/>
  <c r="J66" i="85"/>
  <c r="M66" i="85" s="1"/>
  <c r="J65" i="85"/>
  <c r="M65" i="85" s="1"/>
  <c r="J71" i="85"/>
  <c r="M71" i="85" s="1"/>
  <c r="J70" i="85"/>
  <c r="M70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2" i="85"/>
  <c r="M42" i="85" s="1"/>
  <c r="J41" i="85"/>
  <c r="M41" i="85" s="1"/>
  <c r="J40" i="85"/>
  <c r="M40" i="85" s="1"/>
  <c r="J34" i="85"/>
  <c r="M34" i="85" s="1"/>
  <c r="J33" i="85"/>
  <c r="M33" i="85" s="1"/>
  <c r="J36" i="85"/>
  <c r="M36" i="85" s="1"/>
  <c r="J35" i="85"/>
  <c r="M35" i="85" s="1"/>
  <c r="J38" i="85"/>
  <c r="M38" i="85" s="1"/>
  <c r="J37" i="85"/>
  <c r="M37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22" i="85"/>
  <c r="M22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80" i="84"/>
  <c r="M80" i="84" s="1"/>
  <c r="J215" i="84"/>
  <c r="M215" i="84" s="1"/>
  <c r="J214" i="84"/>
  <c r="M214" i="84" s="1"/>
  <c r="J125" i="84"/>
  <c r="M125" i="84" s="1"/>
  <c r="J89" i="84"/>
  <c r="M89" i="84" s="1"/>
  <c r="J159" i="84"/>
  <c r="M159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131" i="84"/>
  <c r="M131" i="84" s="1"/>
  <c r="J113" i="84"/>
  <c r="M113" i="84" s="1"/>
  <c r="J97" i="84"/>
  <c r="M97" i="84" s="1"/>
  <c r="J96" i="84"/>
  <c r="M96" i="84" s="1"/>
  <c r="J83" i="84"/>
  <c r="M83" i="84" s="1"/>
  <c r="J43" i="84"/>
  <c r="M43" i="84" s="1"/>
  <c r="J158" i="84"/>
  <c r="M158" i="84" s="1"/>
  <c r="J157" i="84"/>
  <c r="M157" i="84" s="1"/>
  <c r="J105" i="84"/>
  <c r="M105" i="84" s="1"/>
  <c r="J104" i="84"/>
  <c r="M104" i="84" s="1"/>
  <c r="J90" i="84"/>
  <c r="M90" i="84" s="1"/>
  <c r="J130" i="84"/>
  <c r="M130" i="84" s="1"/>
  <c r="J219" i="84"/>
  <c r="M219" i="84" s="1"/>
  <c r="J88" i="84"/>
  <c r="M88" i="84" s="1"/>
  <c r="J239" i="84"/>
  <c r="M239" i="84" s="1"/>
  <c r="J46" i="84"/>
  <c r="M46" i="84" s="1"/>
  <c r="J124" i="84"/>
  <c r="M124" i="84" s="1"/>
  <c r="J213" i="84"/>
  <c r="M213" i="84" s="1"/>
  <c r="J123" i="84"/>
  <c r="M123" i="84" s="1"/>
  <c r="J21" i="84"/>
  <c r="M21" i="84" s="1"/>
  <c r="J133" i="84"/>
  <c r="M133" i="84" s="1"/>
  <c r="J165" i="84"/>
  <c r="M165" i="84" s="1"/>
  <c r="J164" i="84"/>
  <c r="M164" i="84" s="1"/>
  <c r="J163" i="84"/>
  <c r="M163" i="84" s="1"/>
  <c r="J162" i="84"/>
  <c r="M162" i="84" s="1"/>
  <c r="J68" i="84"/>
  <c r="M68" i="84" s="1"/>
  <c r="J114" i="84"/>
  <c r="M114" i="84" s="1"/>
  <c r="J155" i="84"/>
  <c r="M155" i="84" s="1"/>
  <c r="J132" i="84"/>
  <c r="M132" i="84" s="1"/>
  <c r="J74" i="84"/>
  <c r="M74" i="84" s="1"/>
  <c r="J73" i="84"/>
  <c r="M73" i="84" s="1"/>
  <c r="J72" i="84"/>
  <c r="M72" i="84" s="1"/>
  <c r="J45" i="84"/>
  <c r="M45" i="84" s="1"/>
  <c r="J44" i="84"/>
  <c r="M44" i="84" s="1"/>
  <c r="J176" i="84"/>
  <c r="M176" i="84" s="1"/>
  <c r="J246" i="84"/>
  <c r="M246" i="84" s="1"/>
  <c r="J235" i="84"/>
  <c r="M235" i="84" s="1"/>
  <c r="J242" i="84"/>
  <c r="M242" i="84" s="1"/>
  <c r="J129" i="84"/>
  <c r="M129" i="84" s="1"/>
  <c r="J244" i="84"/>
  <c r="M244" i="84" s="1"/>
  <c r="J245" i="84"/>
  <c r="M245" i="84" s="1"/>
  <c r="J182" i="84"/>
  <c r="M182" i="84" s="1"/>
  <c r="J241" i="84"/>
  <c r="M241" i="84" s="1"/>
  <c r="J160" i="84"/>
  <c r="M160" i="84" s="1"/>
  <c r="J161" i="84"/>
  <c r="M161" i="84" s="1"/>
  <c r="J190" i="84"/>
  <c r="M190" i="84" s="1"/>
  <c r="J237" i="84"/>
  <c r="M237" i="84" s="1"/>
  <c r="J236" i="84"/>
  <c r="M236" i="84" s="1"/>
  <c r="J243" i="84"/>
  <c r="M243" i="84" s="1"/>
  <c r="J136" i="84"/>
  <c r="M136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233" i="84"/>
  <c r="M233" i="84" s="1"/>
  <c r="J232" i="84"/>
  <c r="M232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38" i="84"/>
  <c r="M238" i="84" s="1"/>
  <c r="J181" i="84"/>
  <c r="M181" i="84" s="1"/>
  <c r="J218" i="84"/>
  <c r="M218" i="84" s="1"/>
  <c r="J217" i="84"/>
  <c r="M217" i="84" s="1"/>
  <c r="J216" i="84"/>
  <c r="M216" i="84" s="1"/>
  <c r="J180" i="84"/>
  <c r="M180" i="84" s="1"/>
  <c r="J179" i="84"/>
  <c r="M179" i="84" s="1"/>
  <c r="J178" i="84"/>
  <c r="M178" i="84" s="1"/>
  <c r="J69" i="84"/>
  <c r="M69" i="84" s="1"/>
  <c r="J211" i="84"/>
  <c r="M211" i="84" s="1"/>
  <c r="J210" i="84"/>
  <c r="M210" i="84" s="1"/>
  <c r="J209" i="84"/>
  <c r="M209" i="84" s="1"/>
  <c r="J208" i="84"/>
  <c r="M208" i="84" s="1"/>
  <c r="J234" i="84"/>
  <c r="M234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22" i="84"/>
  <c r="M122" i="84" s="1"/>
  <c r="J121" i="84"/>
  <c r="M121" i="84" s="1"/>
  <c r="J120" i="84"/>
  <c r="M120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77" i="84"/>
  <c r="M177" i="84" s="1"/>
  <c r="J39" i="84"/>
  <c r="M39" i="84" s="1"/>
  <c r="J156" i="84"/>
  <c r="M156" i="84" s="1"/>
  <c r="J166" i="84"/>
  <c r="M166" i="84" s="1"/>
  <c r="J149" i="84"/>
  <c r="M149" i="84" s="1"/>
  <c r="J148" i="84"/>
  <c r="M148" i="84" s="1"/>
  <c r="J126" i="84"/>
  <c r="M126" i="84" s="1"/>
  <c r="J119" i="84"/>
  <c r="M119" i="84" s="1"/>
  <c r="J118" i="84"/>
  <c r="M118" i="84" s="1"/>
  <c r="J117" i="84"/>
  <c r="M117" i="84" s="1"/>
  <c r="J103" i="84"/>
  <c r="M103" i="84" s="1"/>
  <c r="J116" i="84"/>
  <c r="M116" i="84" s="1"/>
  <c r="J115" i="84"/>
  <c r="M115" i="84" s="1"/>
  <c r="J95" i="84"/>
  <c r="M95" i="84" s="1"/>
  <c r="J94" i="84"/>
  <c r="M94" i="84" s="1"/>
  <c r="J93" i="84"/>
  <c r="M93" i="84" s="1"/>
  <c r="J92" i="84"/>
  <c r="M92" i="84" s="1"/>
  <c r="J91" i="84"/>
  <c r="M91" i="84" s="1"/>
  <c r="J128" i="84"/>
  <c r="M128" i="84" s="1"/>
  <c r="J175" i="84"/>
  <c r="M175" i="84" s="1"/>
  <c r="J173" i="84"/>
  <c r="M173" i="84" s="1"/>
  <c r="J240" i="84"/>
  <c r="M240" i="84" s="1"/>
  <c r="J212" i="84"/>
  <c r="M212" i="84" s="1"/>
  <c r="J207" i="84"/>
  <c r="M207" i="84" s="1"/>
  <c r="J135" i="84"/>
  <c r="M135" i="84" s="1"/>
  <c r="J134" i="84"/>
  <c r="M134" i="84" s="1"/>
  <c r="J174" i="84"/>
  <c r="M174" i="84" s="1"/>
  <c r="J189" i="84"/>
  <c r="M189" i="84" s="1"/>
  <c r="J188" i="84"/>
  <c r="M188" i="84" s="1"/>
  <c r="J187" i="84"/>
  <c r="M187" i="84" s="1"/>
  <c r="J127" i="84"/>
  <c r="M127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87" i="84"/>
  <c r="M87" i="84" s="1"/>
  <c r="J86" i="84"/>
  <c r="M86" i="84" s="1"/>
  <c r="J85" i="84"/>
  <c r="M85" i="84" s="1"/>
  <c r="J84" i="84"/>
  <c r="M84" i="84" s="1"/>
  <c r="J82" i="84"/>
  <c r="M82" i="84" s="1"/>
  <c r="J81" i="84"/>
  <c r="M81" i="84" s="1"/>
  <c r="J79" i="84"/>
  <c r="M79" i="84" s="1"/>
  <c r="J78" i="84"/>
  <c r="M78" i="84" s="1"/>
  <c r="J186" i="84"/>
  <c r="M186" i="84" s="1"/>
  <c r="J185" i="84"/>
  <c r="M185" i="84" s="1"/>
  <c r="J184" i="84"/>
  <c r="M184" i="84" s="1"/>
  <c r="J183" i="84"/>
  <c r="M18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77" i="84"/>
  <c r="M77" i="84" s="1"/>
  <c r="J76" i="84"/>
  <c r="M76" i="84" s="1"/>
  <c r="J75" i="84"/>
  <c r="M75" i="84" s="1"/>
  <c r="J67" i="84"/>
  <c r="M67" i="84" s="1"/>
  <c r="J66" i="84"/>
  <c r="M66" i="84" s="1"/>
  <c r="J65" i="84"/>
  <c r="M65" i="84" s="1"/>
  <c r="J71" i="84"/>
  <c r="M71" i="84" s="1"/>
  <c r="J70" i="84"/>
  <c r="M70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2" i="84"/>
  <c r="M42" i="84" s="1"/>
  <c r="J41" i="84"/>
  <c r="M41" i="84" s="1"/>
  <c r="J40" i="84"/>
  <c r="M40" i="84" s="1"/>
  <c r="J34" i="84"/>
  <c r="M34" i="84" s="1"/>
  <c r="J33" i="84"/>
  <c r="M33" i="84" s="1"/>
  <c r="J36" i="84"/>
  <c r="M36" i="84" s="1"/>
  <c r="J35" i="84"/>
  <c r="M35" i="84" s="1"/>
  <c r="J38" i="84"/>
  <c r="M38" i="84" s="1"/>
  <c r="J37" i="84"/>
  <c r="M37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22" i="84"/>
  <c r="M22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80" i="83"/>
  <c r="M80" i="83" s="1"/>
  <c r="J215" i="83"/>
  <c r="M215" i="83" s="1"/>
  <c r="J214" i="83"/>
  <c r="M214" i="83" s="1"/>
  <c r="J125" i="83"/>
  <c r="M125" i="83" s="1"/>
  <c r="J89" i="83"/>
  <c r="M89" i="83" s="1"/>
  <c r="J159" i="83"/>
  <c r="M159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131" i="83"/>
  <c r="M131" i="83" s="1"/>
  <c r="J113" i="83"/>
  <c r="M113" i="83" s="1"/>
  <c r="J97" i="83"/>
  <c r="M97" i="83" s="1"/>
  <c r="J96" i="83"/>
  <c r="M96" i="83" s="1"/>
  <c r="J83" i="83"/>
  <c r="M83" i="83" s="1"/>
  <c r="J43" i="83"/>
  <c r="M43" i="83" s="1"/>
  <c r="J158" i="83"/>
  <c r="M158" i="83" s="1"/>
  <c r="J157" i="83"/>
  <c r="M157" i="83" s="1"/>
  <c r="J105" i="83"/>
  <c r="M105" i="83" s="1"/>
  <c r="J104" i="83"/>
  <c r="M104" i="83" s="1"/>
  <c r="J90" i="83"/>
  <c r="M90" i="83" s="1"/>
  <c r="J130" i="83"/>
  <c r="M130" i="83" s="1"/>
  <c r="J219" i="83"/>
  <c r="M219" i="83" s="1"/>
  <c r="J88" i="83"/>
  <c r="M88" i="83" s="1"/>
  <c r="J239" i="83"/>
  <c r="M239" i="83" s="1"/>
  <c r="J46" i="83"/>
  <c r="M46" i="83" s="1"/>
  <c r="J124" i="83"/>
  <c r="M124" i="83" s="1"/>
  <c r="J213" i="83"/>
  <c r="M213" i="83" s="1"/>
  <c r="J123" i="83"/>
  <c r="M123" i="83" s="1"/>
  <c r="J21" i="83"/>
  <c r="M21" i="83" s="1"/>
  <c r="J133" i="83"/>
  <c r="M133" i="83" s="1"/>
  <c r="J165" i="83"/>
  <c r="M165" i="83" s="1"/>
  <c r="J164" i="83"/>
  <c r="M164" i="83" s="1"/>
  <c r="J163" i="83"/>
  <c r="M163" i="83" s="1"/>
  <c r="J162" i="83"/>
  <c r="M162" i="83" s="1"/>
  <c r="J68" i="83"/>
  <c r="M68" i="83" s="1"/>
  <c r="J114" i="83"/>
  <c r="M114" i="83" s="1"/>
  <c r="J155" i="83"/>
  <c r="M155" i="83" s="1"/>
  <c r="J132" i="83"/>
  <c r="M132" i="83" s="1"/>
  <c r="J74" i="83"/>
  <c r="M74" i="83" s="1"/>
  <c r="J73" i="83"/>
  <c r="M73" i="83" s="1"/>
  <c r="J72" i="83"/>
  <c r="M72" i="83" s="1"/>
  <c r="J45" i="83"/>
  <c r="M45" i="83" s="1"/>
  <c r="J44" i="83"/>
  <c r="M44" i="83" s="1"/>
  <c r="J176" i="83"/>
  <c r="M176" i="83" s="1"/>
  <c r="J246" i="83"/>
  <c r="M246" i="83" s="1"/>
  <c r="J235" i="83"/>
  <c r="M235" i="83" s="1"/>
  <c r="J242" i="83"/>
  <c r="M242" i="83" s="1"/>
  <c r="J129" i="83"/>
  <c r="M129" i="83" s="1"/>
  <c r="J244" i="83"/>
  <c r="M244" i="83" s="1"/>
  <c r="J245" i="83"/>
  <c r="M245" i="83" s="1"/>
  <c r="J182" i="83"/>
  <c r="M182" i="83" s="1"/>
  <c r="J241" i="83"/>
  <c r="M241" i="83" s="1"/>
  <c r="J160" i="83"/>
  <c r="M160" i="83" s="1"/>
  <c r="J161" i="83"/>
  <c r="M161" i="83" s="1"/>
  <c r="J190" i="83"/>
  <c r="M190" i="83" s="1"/>
  <c r="J237" i="83"/>
  <c r="M237" i="83" s="1"/>
  <c r="J236" i="83"/>
  <c r="M236" i="83" s="1"/>
  <c r="J243" i="83"/>
  <c r="M243" i="83" s="1"/>
  <c r="J136" i="83"/>
  <c r="M136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233" i="83"/>
  <c r="M233" i="83" s="1"/>
  <c r="J232" i="83"/>
  <c r="M232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38" i="83"/>
  <c r="M238" i="83" s="1"/>
  <c r="J181" i="83"/>
  <c r="M181" i="83" s="1"/>
  <c r="J218" i="83"/>
  <c r="M218" i="83" s="1"/>
  <c r="J217" i="83"/>
  <c r="M217" i="83" s="1"/>
  <c r="J216" i="83"/>
  <c r="M216" i="83" s="1"/>
  <c r="J180" i="83"/>
  <c r="M180" i="83" s="1"/>
  <c r="J179" i="83"/>
  <c r="M179" i="83" s="1"/>
  <c r="J178" i="83"/>
  <c r="M178" i="83" s="1"/>
  <c r="J69" i="83"/>
  <c r="M69" i="83" s="1"/>
  <c r="J211" i="83"/>
  <c r="M211" i="83" s="1"/>
  <c r="J210" i="83"/>
  <c r="M210" i="83" s="1"/>
  <c r="J209" i="83"/>
  <c r="M209" i="83" s="1"/>
  <c r="J208" i="83"/>
  <c r="M208" i="83" s="1"/>
  <c r="J234" i="83"/>
  <c r="M234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22" i="83"/>
  <c r="M122" i="83" s="1"/>
  <c r="J121" i="83"/>
  <c r="M121" i="83" s="1"/>
  <c r="J120" i="83"/>
  <c r="M120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77" i="83"/>
  <c r="M177" i="83" s="1"/>
  <c r="J39" i="83"/>
  <c r="M39" i="83" s="1"/>
  <c r="J156" i="83"/>
  <c r="M156" i="83" s="1"/>
  <c r="J166" i="83"/>
  <c r="M166" i="83" s="1"/>
  <c r="J149" i="83"/>
  <c r="M149" i="83" s="1"/>
  <c r="J148" i="83"/>
  <c r="M148" i="83" s="1"/>
  <c r="J126" i="83"/>
  <c r="M126" i="83" s="1"/>
  <c r="J119" i="83"/>
  <c r="M119" i="83" s="1"/>
  <c r="J118" i="83"/>
  <c r="M118" i="83" s="1"/>
  <c r="J117" i="83"/>
  <c r="M117" i="83" s="1"/>
  <c r="J103" i="83"/>
  <c r="M103" i="83" s="1"/>
  <c r="J116" i="83"/>
  <c r="M116" i="83" s="1"/>
  <c r="J115" i="83"/>
  <c r="M115" i="83" s="1"/>
  <c r="J95" i="83"/>
  <c r="M95" i="83" s="1"/>
  <c r="J94" i="83"/>
  <c r="M94" i="83" s="1"/>
  <c r="J93" i="83"/>
  <c r="M93" i="83" s="1"/>
  <c r="J92" i="83"/>
  <c r="M92" i="83" s="1"/>
  <c r="J91" i="83"/>
  <c r="M91" i="83" s="1"/>
  <c r="J128" i="83"/>
  <c r="M128" i="83" s="1"/>
  <c r="J175" i="83"/>
  <c r="M175" i="83" s="1"/>
  <c r="J173" i="83"/>
  <c r="M173" i="83" s="1"/>
  <c r="J240" i="83"/>
  <c r="M240" i="83" s="1"/>
  <c r="J212" i="83"/>
  <c r="M212" i="83" s="1"/>
  <c r="J207" i="83"/>
  <c r="M207" i="83" s="1"/>
  <c r="J135" i="83"/>
  <c r="M135" i="83" s="1"/>
  <c r="J134" i="83"/>
  <c r="M134" i="83" s="1"/>
  <c r="J174" i="83"/>
  <c r="M174" i="83" s="1"/>
  <c r="J189" i="83"/>
  <c r="M189" i="83" s="1"/>
  <c r="J188" i="83"/>
  <c r="M188" i="83" s="1"/>
  <c r="J187" i="83"/>
  <c r="M187" i="83" s="1"/>
  <c r="J127" i="83"/>
  <c r="M127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87" i="83"/>
  <c r="M87" i="83" s="1"/>
  <c r="J86" i="83"/>
  <c r="M86" i="83" s="1"/>
  <c r="J85" i="83"/>
  <c r="M85" i="83" s="1"/>
  <c r="J84" i="83"/>
  <c r="M84" i="83" s="1"/>
  <c r="J82" i="83"/>
  <c r="M82" i="83" s="1"/>
  <c r="J81" i="83"/>
  <c r="M81" i="83" s="1"/>
  <c r="J79" i="83"/>
  <c r="M79" i="83" s="1"/>
  <c r="J78" i="83"/>
  <c r="M78" i="83" s="1"/>
  <c r="J186" i="83"/>
  <c r="M186" i="83" s="1"/>
  <c r="J185" i="83"/>
  <c r="M185" i="83" s="1"/>
  <c r="J184" i="83"/>
  <c r="M184" i="83" s="1"/>
  <c r="J183" i="83"/>
  <c r="M18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77" i="83"/>
  <c r="M77" i="83" s="1"/>
  <c r="J76" i="83"/>
  <c r="M76" i="83" s="1"/>
  <c r="J75" i="83"/>
  <c r="M75" i="83" s="1"/>
  <c r="J67" i="83"/>
  <c r="M67" i="83" s="1"/>
  <c r="J66" i="83"/>
  <c r="M66" i="83" s="1"/>
  <c r="J65" i="83"/>
  <c r="M65" i="83" s="1"/>
  <c r="J71" i="83"/>
  <c r="M71" i="83" s="1"/>
  <c r="J70" i="83"/>
  <c r="M70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2" i="83"/>
  <c r="M42" i="83" s="1"/>
  <c r="J41" i="83"/>
  <c r="M41" i="83" s="1"/>
  <c r="J40" i="83"/>
  <c r="M40" i="83" s="1"/>
  <c r="J34" i="83"/>
  <c r="M34" i="83" s="1"/>
  <c r="J33" i="83"/>
  <c r="M33" i="83" s="1"/>
  <c r="J36" i="83"/>
  <c r="M36" i="83" s="1"/>
  <c r="J35" i="83"/>
  <c r="M35" i="83" s="1"/>
  <c r="J38" i="83"/>
  <c r="M38" i="83" s="1"/>
  <c r="J37" i="83"/>
  <c r="M37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22" i="83"/>
  <c r="M22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80" i="82"/>
  <c r="M80" i="82" s="1"/>
  <c r="J215" i="82"/>
  <c r="M215" i="82" s="1"/>
  <c r="J214" i="82"/>
  <c r="M214" i="82" s="1"/>
  <c r="J125" i="82"/>
  <c r="M125" i="82" s="1"/>
  <c r="J89" i="82"/>
  <c r="M89" i="82" s="1"/>
  <c r="J159" i="82"/>
  <c r="M159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131" i="82"/>
  <c r="M131" i="82" s="1"/>
  <c r="J113" i="82"/>
  <c r="M113" i="82" s="1"/>
  <c r="J97" i="82"/>
  <c r="M97" i="82" s="1"/>
  <c r="J96" i="82"/>
  <c r="M96" i="82" s="1"/>
  <c r="J83" i="82"/>
  <c r="M83" i="82" s="1"/>
  <c r="J43" i="82"/>
  <c r="M43" i="82" s="1"/>
  <c r="J158" i="82"/>
  <c r="M158" i="82" s="1"/>
  <c r="J157" i="82"/>
  <c r="M157" i="82" s="1"/>
  <c r="J105" i="82"/>
  <c r="M105" i="82" s="1"/>
  <c r="J104" i="82"/>
  <c r="M104" i="82" s="1"/>
  <c r="J90" i="82"/>
  <c r="M90" i="82" s="1"/>
  <c r="J130" i="82"/>
  <c r="M130" i="82" s="1"/>
  <c r="J219" i="82"/>
  <c r="M219" i="82" s="1"/>
  <c r="J88" i="82"/>
  <c r="M88" i="82" s="1"/>
  <c r="J239" i="82"/>
  <c r="M239" i="82" s="1"/>
  <c r="J46" i="82"/>
  <c r="M46" i="82" s="1"/>
  <c r="J124" i="82"/>
  <c r="M124" i="82" s="1"/>
  <c r="J213" i="82"/>
  <c r="M213" i="82" s="1"/>
  <c r="J123" i="82"/>
  <c r="M123" i="82" s="1"/>
  <c r="J21" i="82"/>
  <c r="M21" i="82" s="1"/>
  <c r="J133" i="82"/>
  <c r="M133" i="82" s="1"/>
  <c r="J165" i="82"/>
  <c r="M165" i="82" s="1"/>
  <c r="J164" i="82"/>
  <c r="M164" i="82" s="1"/>
  <c r="J163" i="82"/>
  <c r="M163" i="82" s="1"/>
  <c r="J162" i="82"/>
  <c r="M162" i="82" s="1"/>
  <c r="J68" i="82"/>
  <c r="M68" i="82" s="1"/>
  <c r="J114" i="82"/>
  <c r="M114" i="82" s="1"/>
  <c r="J155" i="82"/>
  <c r="M155" i="82" s="1"/>
  <c r="J132" i="82"/>
  <c r="M132" i="82" s="1"/>
  <c r="J74" i="82"/>
  <c r="M74" i="82" s="1"/>
  <c r="J73" i="82"/>
  <c r="M73" i="82" s="1"/>
  <c r="J72" i="82"/>
  <c r="M72" i="82" s="1"/>
  <c r="J45" i="82"/>
  <c r="M45" i="82" s="1"/>
  <c r="J44" i="82"/>
  <c r="M44" i="82" s="1"/>
  <c r="J176" i="82"/>
  <c r="M176" i="82" s="1"/>
  <c r="J246" i="82"/>
  <c r="M246" i="82" s="1"/>
  <c r="J235" i="82"/>
  <c r="M235" i="82" s="1"/>
  <c r="J242" i="82"/>
  <c r="M242" i="82" s="1"/>
  <c r="J129" i="82"/>
  <c r="M129" i="82" s="1"/>
  <c r="J244" i="82"/>
  <c r="M244" i="82" s="1"/>
  <c r="J245" i="82"/>
  <c r="M245" i="82" s="1"/>
  <c r="J182" i="82"/>
  <c r="M182" i="82" s="1"/>
  <c r="J241" i="82"/>
  <c r="M241" i="82" s="1"/>
  <c r="J160" i="82"/>
  <c r="M160" i="82" s="1"/>
  <c r="J161" i="82"/>
  <c r="M161" i="82" s="1"/>
  <c r="J190" i="82"/>
  <c r="M190" i="82" s="1"/>
  <c r="J237" i="82"/>
  <c r="M237" i="82" s="1"/>
  <c r="J236" i="82"/>
  <c r="M236" i="82" s="1"/>
  <c r="J243" i="82"/>
  <c r="M243" i="82" s="1"/>
  <c r="J136" i="82"/>
  <c r="M136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233" i="82"/>
  <c r="M233" i="82" s="1"/>
  <c r="J232" i="82"/>
  <c r="M232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38" i="82"/>
  <c r="M238" i="82" s="1"/>
  <c r="J181" i="82"/>
  <c r="M181" i="82" s="1"/>
  <c r="J218" i="82"/>
  <c r="M218" i="82" s="1"/>
  <c r="J217" i="82"/>
  <c r="M217" i="82" s="1"/>
  <c r="J216" i="82"/>
  <c r="M216" i="82" s="1"/>
  <c r="J180" i="82"/>
  <c r="M180" i="82" s="1"/>
  <c r="J179" i="82"/>
  <c r="M179" i="82" s="1"/>
  <c r="J178" i="82"/>
  <c r="M178" i="82" s="1"/>
  <c r="J69" i="82"/>
  <c r="M69" i="82" s="1"/>
  <c r="J211" i="82"/>
  <c r="M211" i="82" s="1"/>
  <c r="J210" i="82"/>
  <c r="M210" i="82" s="1"/>
  <c r="J209" i="82"/>
  <c r="M209" i="82" s="1"/>
  <c r="J208" i="82"/>
  <c r="M208" i="82" s="1"/>
  <c r="J234" i="82"/>
  <c r="M234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22" i="82"/>
  <c r="M122" i="82" s="1"/>
  <c r="J121" i="82"/>
  <c r="M121" i="82" s="1"/>
  <c r="J120" i="82"/>
  <c r="M120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77" i="82"/>
  <c r="M177" i="82" s="1"/>
  <c r="J39" i="82"/>
  <c r="M39" i="82" s="1"/>
  <c r="J156" i="82"/>
  <c r="M156" i="82" s="1"/>
  <c r="J166" i="82"/>
  <c r="M166" i="82" s="1"/>
  <c r="J149" i="82"/>
  <c r="M149" i="82" s="1"/>
  <c r="J148" i="82"/>
  <c r="M148" i="82" s="1"/>
  <c r="J126" i="82"/>
  <c r="M126" i="82" s="1"/>
  <c r="J119" i="82"/>
  <c r="M119" i="82" s="1"/>
  <c r="J118" i="82"/>
  <c r="M118" i="82" s="1"/>
  <c r="J117" i="82"/>
  <c r="M117" i="82" s="1"/>
  <c r="J103" i="82"/>
  <c r="M103" i="82" s="1"/>
  <c r="J116" i="82"/>
  <c r="M116" i="82" s="1"/>
  <c r="J115" i="82"/>
  <c r="M115" i="82" s="1"/>
  <c r="J95" i="82"/>
  <c r="M95" i="82" s="1"/>
  <c r="J94" i="82"/>
  <c r="M94" i="82" s="1"/>
  <c r="J93" i="82"/>
  <c r="M93" i="82" s="1"/>
  <c r="J92" i="82"/>
  <c r="M92" i="82" s="1"/>
  <c r="J91" i="82"/>
  <c r="M91" i="82" s="1"/>
  <c r="J128" i="82"/>
  <c r="M128" i="82" s="1"/>
  <c r="J175" i="82"/>
  <c r="M175" i="82" s="1"/>
  <c r="J173" i="82"/>
  <c r="M173" i="82" s="1"/>
  <c r="J240" i="82"/>
  <c r="M240" i="82" s="1"/>
  <c r="J212" i="82"/>
  <c r="M212" i="82" s="1"/>
  <c r="J207" i="82"/>
  <c r="M207" i="82" s="1"/>
  <c r="J135" i="82"/>
  <c r="M135" i="82" s="1"/>
  <c r="J134" i="82"/>
  <c r="M134" i="82" s="1"/>
  <c r="J174" i="82"/>
  <c r="M174" i="82" s="1"/>
  <c r="J189" i="82"/>
  <c r="M189" i="82" s="1"/>
  <c r="J188" i="82"/>
  <c r="M188" i="82" s="1"/>
  <c r="J187" i="82"/>
  <c r="M187" i="82" s="1"/>
  <c r="J127" i="82"/>
  <c r="M127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87" i="82"/>
  <c r="M87" i="82" s="1"/>
  <c r="J86" i="82"/>
  <c r="M86" i="82" s="1"/>
  <c r="J85" i="82"/>
  <c r="M85" i="82" s="1"/>
  <c r="J84" i="82"/>
  <c r="M84" i="82" s="1"/>
  <c r="J82" i="82"/>
  <c r="M82" i="82" s="1"/>
  <c r="J81" i="82"/>
  <c r="M81" i="82" s="1"/>
  <c r="J79" i="82"/>
  <c r="M79" i="82" s="1"/>
  <c r="J78" i="82"/>
  <c r="M78" i="82" s="1"/>
  <c r="J186" i="82"/>
  <c r="M186" i="82" s="1"/>
  <c r="J185" i="82"/>
  <c r="M185" i="82" s="1"/>
  <c r="J184" i="82"/>
  <c r="M184" i="82" s="1"/>
  <c r="J183" i="82"/>
  <c r="M18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77" i="82"/>
  <c r="M77" i="82" s="1"/>
  <c r="J76" i="82"/>
  <c r="M76" i="82" s="1"/>
  <c r="J75" i="82"/>
  <c r="M75" i="82" s="1"/>
  <c r="J67" i="82"/>
  <c r="M67" i="82" s="1"/>
  <c r="J66" i="82"/>
  <c r="M66" i="82" s="1"/>
  <c r="J65" i="82"/>
  <c r="M65" i="82" s="1"/>
  <c r="J71" i="82"/>
  <c r="M71" i="82" s="1"/>
  <c r="J70" i="82"/>
  <c r="M70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2" i="82"/>
  <c r="M42" i="82" s="1"/>
  <c r="J41" i="82"/>
  <c r="M41" i="82" s="1"/>
  <c r="J40" i="82"/>
  <c r="M40" i="82" s="1"/>
  <c r="J34" i="82"/>
  <c r="M34" i="82" s="1"/>
  <c r="J33" i="82"/>
  <c r="M33" i="82" s="1"/>
  <c r="J36" i="82"/>
  <c r="M36" i="82" s="1"/>
  <c r="J35" i="82"/>
  <c r="M35" i="82" s="1"/>
  <c r="J38" i="82"/>
  <c r="M38" i="82" s="1"/>
  <c r="J37" i="82"/>
  <c r="M37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22" i="82"/>
  <c r="M22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80" i="81"/>
  <c r="M80" i="81" s="1"/>
  <c r="J215" i="81"/>
  <c r="M215" i="81" s="1"/>
  <c r="J214" i="81"/>
  <c r="M214" i="81" s="1"/>
  <c r="J125" i="81"/>
  <c r="M125" i="81" s="1"/>
  <c r="J89" i="81"/>
  <c r="M89" i="81" s="1"/>
  <c r="J159" i="81"/>
  <c r="M159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131" i="81"/>
  <c r="M131" i="81" s="1"/>
  <c r="J113" i="81"/>
  <c r="M113" i="81" s="1"/>
  <c r="J97" i="81"/>
  <c r="M97" i="81" s="1"/>
  <c r="J96" i="81"/>
  <c r="M96" i="81" s="1"/>
  <c r="J83" i="81"/>
  <c r="M83" i="81" s="1"/>
  <c r="J43" i="81"/>
  <c r="M43" i="81" s="1"/>
  <c r="J158" i="81"/>
  <c r="M158" i="81" s="1"/>
  <c r="J157" i="81"/>
  <c r="M157" i="81" s="1"/>
  <c r="J105" i="81"/>
  <c r="M105" i="81" s="1"/>
  <c r="J104" i="81"/>
  <c r="M104" i="81" s="1"/>
  <c r="J90" i="81"/>
  <c r="M90" i="81" s="1"/>
  <c r="J130" i="81"/>
  <c r="M130" i="81" s="1"/>
  <c r="J219" i="81"/>
  <c r="M219" i="81" s="1"/>
  <c r="J88" i="81"/>
  <c r="M88" i="81" s="1"/>
  <c r="J239" i="81"/>
  <c r="M239" i="81" s="1"/>
  <c r="J46" i="81"/>
  <c r="M46" i="81" s="1"/>
  <c r="J124" i="81"/>
  <c r="M124" i="81" s="1"/>
  <c r="J213" i="81"/>
  <c r="M213" i="81" s="1"/>
  <c r="J123" i="81"/>
  <c r="M123" i="81" s="1"/>
  <c r="J21" i="81"/>
  <c r="M21" i="81" s="1"/>
  <c r="J133" i="81"/>
  <c r="M133" i="81" s="1"/>
  <c r="J165" i="81"/>
  <c r="M165" i="81" s="1"/>
  <c r="J164" i="81"/>
  <c r="M164" i="81" s="1"/>
  <c r="J163" i="81"/>
  <c r="M163" i="81" s="1"/>
  <c r="J162" i="81"/>
  <c r="M162" i="81" s="1"/>
  <c r="J68" i="81"/>
  <c r="M68" i="81" s="1"/>
  <c r="J114" i="81"/>
  <c r="M114" i="81" s="1"/>
  <c r="J155" i="81"/>
  <c r="M155" i="81" s="1"/>
  <c r="J132" i="81"/>
  <c r="M132" i="81" s="1"/>
  <c r="J74" i="81"/>
  <c r="M74" i="81" s="1"/>
  <c r="J73" i="81"/>
  <c r="M73" i="81" s="1"/>
  <c r="J72" i="81"/>
  <c r="M72" i="81" s="1"/>
  <c r="J45" i="81"/>
  <c r="M45" i="81" s="1"/>
  <c r="J44" i="81"/>
  <c r="M44" i="81" s="1"/>
  <c r="J176" i="81"/>
  <c r="M176" i="81" s="1"/>
  <c r="J246" i="81"/>
  <c r="M246" i="81" s="1"/>
  <c r="J235" i="81"/>
  <c r="M235" i="81" s="1"/>
  <c r="J242" i="81"/>
  <c r="M242" i="81" s="1"/>
  <c r="J129" i="81"/>
  <c r="M129" i="81" s="1"/>
  <c r="J244" i="81"/>
  <c r="M244" i="81" s="1"/>
  <c r="J245" i="81"/>
  <c r="M245" i="81" s="1"/>
  <c r="J182" i="81"/>
  <c r="M182" i="81" s="1"/>
  <c r="J241" i="81"/>
  <c r="M241" i="81" s="1"/>
  <c r="J160" i="81"/>
  <c r="M160" i="81" s="1"/>
  <c r="J161" i="81"/>
  <c r="M161" i="81" s="1"/>
  <c r="J190" i="81"/>
  <c r="M190" i="81" s="1"/>
  <c r="J237" i="81"/>
  <c r="M237" i="81" s="1"/>
  <c r="J236" i="81"/>
  <c r="M236" i="81" s="1"/>
  <c r="J243" i="81"/>
  <c r="M243" i="81" s="1"/>
  <c r="J136" i="81"/>
  <c r="M136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233" i="81"/>
  <c r="M233" i="81" s="1"/>
  <c r="J232" i="81"/>
  <c r="M232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38" i="81"/>
  <c r="M238" i="81" s="1"/>
  <c r="J181" i="81"/>
  <c r="M181" i="81" s="1"/>
  <c r="J218" i="81"/>
  <c r="M218" i="81" s="1"/>
  <c r="J217" i="81"/>
  <c r="M217" i="81" s="1"/>
  <c r="J216" i="81"/>
  <c r="M216" i="81" s="1"/>
  <c r="J180" i="81"/>
  <c r="M180" i="81" s="1"/>
  <c r="J179" i="81"/>
  <c r="M179" i="81" s="1"/>
  <c r="J178" i="81"/>
  <c r="M178" i="81" s="1"/>
  <c r="J69" i="81"/>
  <c r="M69" i="81" s="1"/>
  <c r="J211" i="81"/>
  <c r="M211" i="81" s="1"/>
  <c r="J210" i="81"/>
  <c r="M210" i="81" s="1"/>
  <c r="J209" i="81"/>
  <c r="M209" i="81" s="1"/>
  <c r="J208" i="81"/>
  <c r="M208" i="81" s="1"/>
  <c r="J234" i="81"/>
  <c r="M234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22" i="81"/>
  <c r="M122" i="81" s="1"/>
  <c r="J121" i="81"/>
  <c r="M121" i="81" s="1"/>
  <c r="J120" i="81"/>
  <c r="M120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77" i="81"/>
  <c r="M177" i="81" s="1"/>
  <c r="J39" i="81"/>
  <c r="M39" i="81" s="1"/>
  <c r="J156" i="81"/>
  <c r="M156" i="81" s="1"/>
  <c r="J166" i="81"/>
  <c r="M166" i="81" s="1"/>
  <c r="J149" i="81"/>
  <c r="M149" i="81" s="1"/>
  <c r="J148" i="81"/>
  <c r="M148" i="81" s="1"/>
  <c r="J126" i="81"/>
  <c r="M126" i="81" s="1"/>
  <c r="J119" i="81"/>
  <c r="M119" i="81" s="1"/>
  <c r="J118" i="81"/>
  <c r="M118" i="81" s="1"/>
  <c r="J117" i="81"/>
  <c r="M117" i="81" s="1"/>
  <c r="J103" i="81"/>
  <c r="M103" i="81" s="1"/>
  <c r="J116" i="81"/>
  <c r="M116" i="81" s="1"/>
  <c r="J115" i="81"/>
  <c r="M115" i="81" s="1"/>
  <c r="J95" i="81"/>
  <c r="M95" i="81" s="1"/>
  <c r="J94" i="81"/>
  <c r="M94" i="81" s="1"/>
  <c r="J93" i="81"/>
  <c r="M93" i="81" s="1"/>
  <c r="J92" i="81"/>
  <c r="M92" i="81" s="1"/>
  <c r="J91" i="81"/>
  <c r="M91" i="81" s="1"/>
  <c r="J128" i="81"/>
  <c r="M128" i="81" s="1"/>
  <c r="J175" i="81"/>
  <c r="M175" i="81" s="1"/>
  <c r="J173" i="81"/>
  <c r="M173" i="81" s="1"/>
  <c r="J240" i="81"/>
  <c r="M240" i="81" s="1"/>
  <c r="J212" i="81"/>
  <c r="M212" i="81" s="1"/>
  <c r="J207" i="81"/>
  <c r="M207" i="81" s="1"/>
  <c r="J135" i="81"/>
  <c r="M135" i="81" s="1"/>
  <c r="J134" i="81"/>
  <c r="M134" i="81" s="1"/>
  <c r="J174" i="81"/>
  <c r="M174" i="81" s="1"/>
  <c r="J189" i="81"/>
  <c r="M189" i="81" s="1"/>
  <c r="J188" i="81"/>
  <c r="M188" i="81" s="1"/>
  <c r="J187" i="81"/>
  <c r="M187" i="81" s="1"/>
  <c r="J127" i="81"/>
  <c r="M127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87" i="81"/>
  <c r="M87" i="81" s="1"/>
  <c r="J86" i="81"/>
  <c r="M86" i="81" s="1"/>
  <c r="J85" i="81"/>
  <c r="M85" i="81" s="1"/>
  <c r="J84" i="81"/>
  <c r="M84" i="81" s="1"/>
  <c r="J82" i="81"/>
  <c r="M82" i="81" s="1"/>
  <c r="J81" i="81"/>
  <c r="M81" i="81" s="1"/>
  <c r="J79" i="81"/>
  <c r="M79" i="81" s="1"/>
  <c r="J78" i="81"/>
  <c r="M78" i="81" s="1"/>
  <c r="J186" i="81"/>
  <c r="M186" i="81" s="1"/>
  <c r="J185" i="81"/>
  <c r="M185" i="81" s="1"/>
  <c r="J184" i="81"/>
  <c r="M184" i="81" s="1"/>
  <c r="J183" i="81"/>
  <c r="M18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77" i="81"/>
  <c r="M77" i="81" s="1"/>
  <c r="J76" i="81"/>
  <c r="M76" i="81" s="1"/>
  <c r="J75" i="81"/>
  <c r="M75" i="81" s="1"/>
  <c r="J67" i="81"/>
  <c r="M67" i="81" s="1"/>
  <c r="J66" i="81"/>
  <c r="M66" i="81" s="1"/>
  <c r="J65" i="81"/>
  <c r="M65" i="81" s="1"/>
  <c r="J71" i="81"/>
  <c r="M71" i="81" s="1"/>
  <c r="J70" i="81"/>
  <c r="M70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256" i="8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50" i="81"/>
  <c r="M50" i="81" s="1"/>
  <c r="J49" i="81"/>
  <c r="M49" i="81" s="1"/>
  <c r="J48" i="81"/>
  <c r="M48" i="81" s="1"/>
  <c r="J47" i="81"/>
  <c r="M47" i="81" s="1"/>
  <c r="J42" i="81"/>
  <c r="M42" i="81" s="1"/>
  <c r="J41" i="81"/>
  <c r="M41" i="81" s="1"/>
  <c r="J40" i="81"/>
  <c r="M40" i="81" s="1"/>
  <c r="J34" i="81"/>
  <c r="M34" i="81" s="1"/>
  <c r="J33" i="81"/>
  <c r="M33" i="81" s="1"/>
  <c r="J36" i="81"/>
  <c r="M36" i="81" s="1"/>
  <c r="J35" i="81"/>
  <c r="M35" i="81" s="1"/>
  <c r="J38" i="81"/>
  <c r="M38" i="81" s="1"/>
  <c r="J37" i="81"/>
  <c r="M37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22" i="81"/>
  <c r="M22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80" i="80"/>
  <c r="M80" i="80" s="1"/>
  <c r="J215" i="80"/>
  <c r="M215" i="80" s="1"/>
  <c r="J214" i="80"/>
  <c r="M214" i="80" s="1"/>
  <c r="J125" i="80"/>
  <c r="M125" i="80" s="1"/>
  <c r="J89" i="80"/>
  <c r="M89" i="80" s="1"/>
  <c r="J159" i="80"/>
  <c r="M159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131" i="80"/>
  <c r="M131" i="80" s="1"/>
  <c r="J113" i="80"/>
  <c r="M113" i="80" s="1"/>
  <c r="J97" i="80"/>
  <c r="M97" i="80" s="1"/>
  <c r="J96" i="80"/>
  <c r="M96" i="80" s="1"/>
  <c r="J83" i="80"/>
  <c r="M83" i="80" s="1"/>
  <c r="J43" i="80"/>
  <c r="M43" i="80" s="1"/>
  <c r="J158" i="80"/>
  <c r="M158" i="80" s="1"/>
  <c r="J157" i="80"/>
  <c r="M157" i="80" s="1"/>
  <c r="J105" i="80"/>
  <c r="M105" i="80" s="1"/>
  <c r="J104" i="80"/>
  <c r="M104" i="80" s="1"/>
  <c r="J90" i="80"/>
  <c r="M90" i="80" s="1"/>
  <c r="J130" i="80"/>
  <c r="M130" i="80" s="1"/>
  <c r="J219" i="80"/>
  <c r="M219" i="80" s="1"/>
  <c r="J88" i="80"/>
  <c r="M88" i="80" s="1"/>
  <c r="J239" i="80"/>
  <c r="M239" i="80" s="1"/>
  <c r="J46" i="80"/>
  <c r="M46" i="80" s="1"/>
  <c r="J124" i="80"/>
  <c r="M124" i="80" s="1"/>
  <c r="J213" i="80"/>
  <c r="M213" i="80" s="1"/>
  <c r="J123" i="80"/>
  <c r="M123" i="80" s="1"/>
  <c r="J21" i="80"/>
  <c r="M21" i="80" s="1"/>
  <c r="J133" i="80"/>
  <c r="M133" i="80" s="1"/>
  <c r="J165" i="80"/>
  <c r="M165" i="80" s="1"/>
  <c r="J164" i="80"/>
  <c r="M164" i="80" s="1"/>
  <c r="J163" i="80"/>
  <c r="M163" i="80" s="1"/>
  <c r="J162" i="80"/>
  <c r="M162" i="80" s="1"/>
  <c r="J68" i="80"/>
  <c r="M68" i="80" s="1"/>
  <c r="J114" i="80"/>
  <c r="M114" i="80" s="1"/>
  <c r="J155" i="80"/>
  <c r="M155" i="80" s="1"/>
  <c r="J132" i="80"/>
  <c r="M132" i="80" s="1"/>
  <c r="J74" i="80"/>
  <c r="M74" i="80" s="1"/>
  <c r="J73" i="80"/>
  <c r="M73" i="80" s="1"/>
  <c r="J72" i="80"/>
  <c r="M72" i="80" s="1"/>
  <c r="J45" i="80"/>
  <c r="M45" i="80" s="1"/>
  <c r="J44" i="80"/>
  <c r="M44" i="80" s="1"/>
  <c r="J176" i="80"/>
  <c r="M176" i="80" s="1"/>
  <c r="J246" i="80"/>
  <c r="M246" i="80" s="1"/>
  <c r="J235" i="80"/>
  <c r="M235" i="80" s="1"/>
  <c r="J242" i="80"/>
  <c r="M242" i="80" s="1"/>
  <c r="J129" i="80"/>
  <c r="M129" i="80" s="1"/>
  <c r="J244" i="80"/>
  <c r="M244" i="80" s="1"/>
  <c r="J245" i="80"/>
  <c r="M245" i="80" s="1"/>
  <c r="J182" i="80"/>
  <c r="M182" i="80" s="1"/>
  <c r="J241" i="80"/>
  <c r="M241" i="80" s="1"/>
  <c r="J160" i="80"/>
  <c r="M160" i="80" s="1"/>
  <c r="J161" i="80"/>
  <c r="M161" i="80" s="1"/>
  <c r="J190" i="80"/>
  <c r="M190" i="80" s="1"/>
  <c r="J237" i="80"/>
  <c r="M237" i="80" s="1"/>
  <c r="J236" i="80"/>
  <c r="M236" i="80" s="1"/>
  <c r="J243" i="80"/>
  <c r="M243" i="80" s="1"/>
  <c r="J136" i="80"/>
  <c r="M136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233" i="80"/>
  <c r="M233" i="80" s="1"/>
  <c r="J232" i="80"/>
  <c r="M232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38" i="80"/>
  <c r="M238" i="80" s="1"/>
  <c r="J181" i="80"/>
  <c r="M181" i="80" s="1"/>
  <c r="J218" i="80"/>
  <c r="M218" i="80" s="1"/>
  <c r="J217" i="80"/>
  <c r="M217" i="80" s="1"/>
  <c r="J216" i="80"/>
  <c r="M216" i="80" s="1"/>
  <c r="J180" i="80"/>
  <c r="M180" i="80" s="1"/>
  <c r="J179" i="80"/>
  <c r="M179" i="80" s="1"/>
  <c r="J178" i="80"/>
  <c r="M178" i="80" s="1"/>
  <c r="J69" i="80"/>
  <c r="M69" i="80" s="1"/>
  <c r="J211" i="80"/>
  <c r="M211" i="80" s="1"/>
  <c r="J210" i="80"/>
  <c r="M210" i="80" s="1"/>
  <c r="J209" i="80"/>
  <c r="M209" i="80" s="1"/>
  <c r="J208" i="80"/>
  <c r="M208" i="80" s="1"/>
  <c r="J234" i="80"/>
  <c r="M234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22" i="80"/>
  <c r="M122" i="80" s="1"/>
  <c r="J121" i="80"/>
  <c r="M121" i="80" s="1"/>
  <c r="J120" i="80"/>
  <c r="M120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77" i="80"/>
  <c r="M177" i="80" s="1"/>
  <c r="J39" i="80"/>
  <c r="M39" i="80" s="1"/>
  <c r="J156" i="80"/>
  <c r="M156" i="80" s="1"/>
  <c r="J166" i="80"/>
  <c r="M166" i="80" s="1"/>
  <c r="J149" i="80"/>
  <c r="M149" i="80" s="1"/>
  <c r="J148" i="80"/>
  <c r="M148" i="80" s="1"/>
  <c r="J126" i="80"/>
  <c r="M126" i="80" s="1"/>
  <c r="J119" i="80"/>
  <c r="M119" i="80" s="1"/>
  <c r="J118" i="80"/>
  <c r="M118" i="80" s="1"/>
  <c r="J117" i="80"/>
  <c r="M117" i="80" s="1"/>
  <c r="J103" i="80"/>
  <c r="M103" i="80" s="1"/>
  <c r="J116" i="80"/>
  <c r="M116" i="80" s="1"/>
  <c r="J115" i="80"/>
  <c r="M115" i="80" s="1"/>
  <c r="J95" i="80"/>
  <c r="M95" i="80" s="1"/>
  <c r="J94" i="80"/>
  <c r="M94" i="80" s="1"/>
  <c r="J93" i="80"/>
  <c r="M93" i="80" s="1"/>
  <c r="J92" i="80"/>
  <c r="M92" i="80" s="1"/>
  <c r="J91" i="80"/>
  <c r="M91" i="80" s="1"/>
  <c r="J128" i="80"/>
  <c r="M128" i="80" s="1"/>
  <c r="J175" i="80"/>
  <c r="M175" i="80" s="1"/>
  <c r="J173" i="80"/>
  <c r="M173" i="80" s="1"/>
  <c r="J240" i="80"/>
  <c r="M240" i="80" s="1"/>
  <c r="J212" i="80"/>
  <c r="M212" i="80" s="1"/>
  <c r="J207" i="80"/>
  <c r="M207" i="80" s="1"/>
  <c r="J135" i="80"/>
  <c r="M135" i="80" s="1"/>
  <c r="J134" i="80"/>
  <c r="M134" i="80" s="1"/>
  <c r="J174" i="80"/>
  <c r="M174" i="80" s="1"/>
  <c r="J189" i="80"/>
  <c r="M189" i="80" s="1"/>
  <c r="J188" i="80"/>
  <c r="M188" i="80" s="1"/>
  <c r="J187" i="80"/>
  <c r="M187" i="80" s="1"/>
  <c r="J127" i="80"/>
  <c r="M127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87" i="80"/>
  <c r="M87" i="80" s="1"/>
  <c r="J86" i="80"/>
  <c r="M86" i="80" s="1"/>
  <c r="J85" i="80"/>
  <c r="M85" i="80" s="1"/>
  <c r="J84" i="80"/>
  <c r="M84" i="80" s="1"/>
  <c r="J82" i="80"/>
  <c r="M82" i="80" s="1"/>
  <c r="J81" i="80"/>
  <c r="M81" i="80" s="1"/>
  <c r="J79" i="80"/>
  <c r="M79" i="80" s="1"/>
  <c r="J78" i="80"/>
  <c r="M78" i="80" s="1"/>
  <c r="J186" i="80"/>
  <c r="M186" i="80" s="1"/>
  <c r="J185" i="80"/>
  <c r="M185" i="80" s="1"/>
  <c r="J184" i="80"/>
  <c r="M184" i="80" s="1"/>
  <c r="J183" i="80"/>
  <c r="M18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77" i="80"/>
  <c r="M77" i="80" s="1"/>
  <c r="J76" i="80"/>
  <c r="M76" i="80" s="1"/>
  <c r="J75" i="80"/>
  <c r="M75" i="80" s="1"/>
  <c r="J67" i="80"/>
  <c r="M67" i="80" s="1"/>
  <c r="J66" i="80"/>
  <c r="M66" i="80" s="1"/>
  <c r="J65" i="80"/>
  <c r="M65" i="80" s="1"/>
  <c r="J71" i="80"/>
  <c r="M71" i="80" s="1"/>
  <c r="J70" i="80"/>
  <c r="M70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2" i="80"/>
  <c r="M42" i="80" s="1"/>
  <c r="J41" i="80"/>
  <c r="M41" i="80" s="1"/>
  <c r="J40" i="80"/>
  <c r="M40" i="80" s="1"/>
  <c r="J34" i="80"/>
  <c r="M34" i="80" s="1"/>
  <c r="J33" i="80"/>
  <c r="M33" i="80" s="1"/>
  <c r="J36" i="80"/>
  <c r="M36" i="80" s="1"/>
  <c r="J35" i="80"/>
  <c r="M35" i="80" s="1"/>
  <c r="J38" i="80"/>
  <c r="M38" i="80" s="1"/>
  <c r="J37" i="80"/>
  <c r="M37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22" i="80"/>
  <c r="M22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80" i="79"/>
  <c r="M80" i="79" s="1"/>
  <c r="J215" i="79"/>
  <c r="M215" i="79" s="1"/>
  <c r="J214" i="79"/>
  <c r="M214" i="79" s="1"/>
  <c r="J125" i="79"/>
  <c r="M125" i="79" s="1"/>
  <c r="J89" i="79"/>
  <c r="M89" i="79" s="1"/>
  <c r="J159" i="79"/>
  <c r="M159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131" i="79"/>
  <c r="M131" i="79" s="1"/>
  <c r="J113" i="79"/>
  <c r="M113" i="79" s="1"/>
  <c r="J97" i="79"/>
  <c r="M97" i="79" s="1"/>
  <c r="J96" i="79"/>
  <c r="M96" i="79" s="1"/>
  <c r="J83" i="79"/>
  <c r="M83" i="79" s="1"/>
  <c r="J43" i="79"/>
  <c r="M43" i="79" s="1"/>
  <c r="J158" i="79"/>
  <c r="M158" i="79" s="1"/>
  <c r="J157" i="79"/>
  <c r="M157" i="79" s="1"/>
  <c r="J105" i="79"/>
  <c r="M105" i="79" s="1"/>
  <c r="J104" i="79"/>
  <c r="M104" i="79" s="1"/>
  <c r="J90" i="79"/>
  <c r="M90" i="79" s="1"/>
  <c r="J130" i="79"/>
  <c r="M130" i="79" s="1"/>
  <c r="J219" i="79"/>
  <c r="M219" i="79" s="1"/>
  <c r="J88" i="79"/>
  <c r="M88" i="79" s="1"/>
  <c r="J239" i="79"/>
  <c r="M239" i="79" s="1"/>
  <c r="J46" i="79"/>
  <c r="M46" i="79" s="1"/>
  <c r="J124" i="79"/>
  <c r="M124" i="79" s="1"/>
  <c r="J213" i="79"/>
  <c r="M213" i="79" s="1"/>
  <c r="J123" i="79"/>
  <c r="M123" i="79" s="1"/>
  <c r="J21" i="79"/>
  <c r="M21" i="79" s="1"/>
  <c r="J133" i="79"/>
  <c r="M133" i="79" s="1"/>
  <c r="J165" i="79"/>
  <c r="M165" i="79" s="1"/>
  <c r="J164" i="79"/>
  <c r="M164" i="79" s="1"/>
  <c r="J163" i="79"/>
  <c r="M163" i="79" s="1"/>
  <c r="J162" i="79"/>
  <c r="M162" i="79" s="1"/>
  <c r="J68" i="79"/>
  <c r="M68" i="79" s="1"/>
  <c r="J114" i="79"/>
  <c r="M114" i="79" s="1"/>
  <c r="J155" i="79"/>
  <c r="M155" i="79" s="1"/>
  <c r="J132" i="79"/>
  <c r="M132" i="79" s="1"/>
  <c r="J74" i="79"/>
  <c r="M74" i="79" s="1"/>
  <c r="J73" i="79"/>
  <c r="M73" i="79" s="1"/>
  <c r="J72" i="79"/>
  <c r="M72" i="79" s="1"/>
  <c r="J45" i="79"/>
  <c r="M45" i="79" s="1"/>
  <c r="J44" i="79"/>
  <c r="M44" i="79" s="1"/>
  <c r="J176" i="79"/>
  <c r="M176" i="79" s="1"/>
  <c r="J246" i="79"/>
  <c r="M246" i="79" s="1"/>
  <c r="J235" i="79"/>
  <c r="M235" i="79" s="1"/>
  <c r="J242" i="79"/>
  <c r="M242" i="79" s="1"/>
  <c r="J129" i="79"/>
  <c r="M129" i="79" s="1"/>
  <c r="J244" i="79"/>
  <c r="M244" i="79" s="1"/>
  <c r="J245" i="79"/>
  <c r="M245" i="79" s="1"/>
  <c r="J182" i="79"/>
  <c r="M182" i="79" s="1"/>
  <c r="J241" i="79"/>
  <c r="M241" i="79" s="1"/>
  <c r="J160" i="79"/>
  <c r="M160" i="79" s="1"/>
  <c r="J161" i="79"/>
  <c r="M161" i="79" s="1"/>
  <c r="J190" i="79"/>
  <c r="M190" i="79" s="1"/>
  <c r="J237" i="79"/>
  <c r="M237" i="79" s="1"/>
  <c r="J236" i="79"/>
  <c r="M236" i="79" s="1"/>
  <c r="J243" i="79"/>
  <c r="M243" i="79" s="1"/>
  <c r="J136" i="79"/>
  <c r="M136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233" i="79"/>
  <c r="M233" i="79" s="1"/>
  <c r="J232" i="79"/>
  <c r="M232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38" i="79"/>
  <c r="M238" i="79" s="1"/>
  <c r="J181" i="79"/>
  <c r="M181" i="79" s="1"/>
  <c r="J218" i="79"/>
  <c r="M218" i="79" s="1"/>
  <c r="J217" i="79"/>
  <c r="M217" i="79" s="1"/>
  <c r="J216" i="79"/>
  <c r="M216" i="79" s="1"/>
  <c r="J180" i="79"/>
  <c r="M180" i="79" s="1"/>
  <c r="J179" i="79"/>
  <c r="M179" i="79" s="1"/>
  <c r="J178" i="79"/>
  <c r="M178" i="79" s="1"/>
  <c r="J69" i="79"/>
  <c r="M69" i="79" s="1"/>
  <c r="J211" i="79"/>
  <c r="M211" i="79" s="1"/>
  <c r="J210" i="79"/>
  <c r="M210" i="79" s="1"/>
  <c r="J209" i="79"/>
  <c r="M209" i="79" s="1"/>
  <c r="J208" i="79"/>
  <c r="M208" i="79" s="1"/>
  <c r="J234" i="79"/>
  <c r="M234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22" i="79"/>
  <c r="M122" i="79" s="1"/>
  <c r="J121" i="79"/>
  <c r="M121" i="79" s="1"/>
  <c r="J120" i="79"/>
  <c r="M120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77" i="79"/>
  <c r="M177" i="79" s="1"/>
  <c r="J39" i="79"/>
  <c r="M39" i="79" s="1"/>
  <c r="J156" i="79"/>
  <c r="M156" i="79" s="1"/>
  <c r="J166" i="79"/>
  <c r="M166" i="79" s="1"/>
  <c r="J149" i="79"/>
  <c r="M149" i="79" s="1"/>
  <c r="J148" i="79"/>
  <c r="M148" i="79" s="1"/>
  <c r="J126" i="79"/>
  <c r="M126" i="79" s="1"/>
  <c r="J119" i="79"/>
  <c r="M119" i="79" s="1"/>
  <c r="J118" i="79"/>
  <c r="M118" i="79" s="1"/>
  <c r="J117" i="79"/>
  <c r="M117" i="79" s="1"/>
  <c r="J103" i="79"/>
  <c r="M103" i="79" s="1"/>
  <c r="J116" i="79"/>
  <c r="M116" i="79" s="1"/>
  <c r="J115" i="79"/>
  <c r="M115" i="79" s="1"/>
  <c r="J95" i="79"/>
  <c r="M95" i="79" s="1"/>
  <c r="J94" i="79"/>
  <c r="M94" i="79" s="1"/>
  <c r="J93" i="79"/>
  <c r="M93" i="79" s="1"/>
  <c r="J92" i="79"/>
  <c r="M92" i="79" s="1"/>
  <c r="J91" i="79"/>
  <c r="M91" i="79" s="1"/>
  <c r="J128" i="79"/>
  <c r="M128" i="79" s="1"/>
  <c r="J175" i="79"/>
  <c r="M175" i="79" s="1"/>
  <c r="J173" i="79"/>
  <c r="M173" i="79" s="1"/>
  <c r="J240" i="79"/>
  <c r="M240" i="79" s="1"/>
  <c r="J212" i="79"/>
  <c r="M212" i="79" s="1"/>
  <c r="J207" i="79"/>
  <c r="M207" i="79" s="1"/>
  <c r="J135" i="79"/>
  <c r="M135" i="79" s="1"/>
  <c r="J134" i="79"/>
  <c r="M134" i="79" s="1"/>
  <c r="J174" i="79"/>
  <c r="M174" i="79" s="1"/>
  <c r="J189" i="79"/>
  <c r="M189" i="79" s="1"/>
  <c r="J188" i="79"/>
  <c r="M188" i="79" s="1"/>
  <c r="J187" i="79"/>
  <c r="M187" i="79" s="1"/>
  <c r="J127" i="79"/>
  <c r="M127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87" i="79"/>
  <c r="M87" i="79" s="1"/>
  <c r="J86" i="79"/>
  <c r="M86" i="79" s="1"/>
  <c r="J85" i="79"/>
  <c r="M85" i="79" s="1"/>
  <c r="J84" i="79"/>
  <c r="M84" i="79" s="1"/>
  <c r="J82" i="79"/>
  <c r="M82" i="79" s="1"/>
  <c r="J81" i="79"/>
  <c r="M81" i="79" s="1"/>
  <c r="J79" i="79"/>
  <c r="M79" i="79" s="1"/>
  <c r="J78" i="79"/>
  <c r="M78" i="79" s="1"/>
  <c r="J186" i="79"/>
  <c r="M186" i="79" s="1"/>
  <c r="J185" i="79"/>
  <c r="M185" i="79" s="1"/>
  <c r="J184" i="79"/>
  <c r="M184" i="79" s="1"/>
  <c r="J183" i="79"/>
  <c r="M18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77" i="79"/>
  <c r="M77" i="79" s="1"/>
  <c r="J76" i="79"/>
  <c r="M76" i="79" s="1"/>
  <c r="J75" i="79"/>
  <c r="M75" i="79" s="1"/>
  <c r="J67" i="79"/>
  <c r="M67" i="79" s="1"/>
  <c r="J66" i="79"/>
  <c r="M66" i="79" s="1"/>
  <c r="J65" i="79"/>
  <c r="M65" i="79" s="1"/>
  <c r="J71" i="79"/>
  <c r="M71" i="79" s="1"/>
  <c r="J70" i="79"/>
  <c r="M70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2" i="79"/>
  <c r="M42" i="79" s="1"/>
  <c r="J41" i="79"/>
  <c r="M41" i="79" s="1"/>
  <c r="J40" i="79"/>
  <c r="M40" i="79" s="1"/>
  <c r="J34" i="79"/>
  <c r="M34" i="79" s="1"/>
  <c r="J33" i="79"/>
  <c r="M33" i="79" s="1"/>
  <c r="J36" i="79"/>
  <c r="M36" i="79" s="1"/>
  <c r="J35" i="79"/>
  <c r="M35" i="79" s="1"/>
  <c r="J38" i="79"/>
  <c r="M38" i="79" s="1"/>
  <c r="J37" i="79"/>
  <c r="M37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22" i="79"/>
  <c r="M22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80" i="78"/>
  <c r="M80" i="78" s="1"/>
  <c r="J215" i="78"/>
  <c r="M215" i="78" s="1"/>
  <c r="J214" i="78"/>
  <c r="M214" i="78" s="1"/>
  <c r="J125" i="78"/>
  <c r="M125" i="78" s="1"/>
  <c r="J89" i="78"/>
  <c r="M89" i="78" s="1"/>
  <c r="J159" i="78"/>
  <c r="M159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131" i="78"/>
  <c r="M131" i="78" s="1"/>
  <c r="J113" i="78"/>
  <c r="M113" i="78" s="1"/>
  <c r="J97" i="78"/>
  <c r="M97" i="78" s="1"/>
  <c r="J96" i="78"/>
  <c r="M96" i="78" s="1"/>
  <c r="J83" i="78"/>
  <c r="M83" i="78" s="1"/>
  <c r="J43" i="78"/>
  <c r="M43" i="78" s="1"/>
  <c r="J158" i="78"/>
  <c r="M158" i="78" s="1"/>
  <c r="J157" i="78"/>
  <c r="M157" i="78" s="1"/>
  <c r="J105" i="78"/>
  <c r="M105" i="78" s="1"/>
  <c r="J104" i="78"/>
  <c r="M104" i="78" s="1"/>
  <c r="J90" i="78"/>
  <c r="M90" i="78" s="1"/>
  <c r="J130" i="78"/>
  <c r="M130" i="78" s="1"/>
  <c r="J219" i="78"/>
  <c r="M219" i="78" s="1"/>
  <c r="J88" i="78"/>
  <c r="M88" i="78" s="1"/>
  <c r="J239" i="78"/>
  <c r="M239" i="78" s="1"/>
  <c r="J46" i="78"/>
  <c r="M46" i="78" s="1"/>
  <c r="J124" i="78"/>
  <c r="M124" i="78" s="1"/>
  <c r="J213" i="78"/>
  <c r="M213" i="78" s="1"/>
  <c r="J123" i="78"/>
  <c r="M123" i="78" s="1"/>
  <c r="J21" i="78"/>
  <c r="M21" i="78" s="1"/>
  <c r="J133" i="78"/>
  <c r="M133" i="78" s="1"/>
  <c r="J165" i="78"/>
  <c r="M165" i="78" s="1"/>
  <c r="J164" i="78"/>
  <c r="M164" i="78" s="1"/>
  <c r="J163" i="78"/>
  <c r="M163" i="78" s="1"/>
  <c r="J162" i="78"/>
  <c r="M162" i="78" s="1"/>
  <c r="J68" i="78"/>
  <c r="M68" i="78" s="1"/>
  <c r="J114" i="78"/>
  <c r="M114" i="78" s="1"/>
  <c r="J155" i="78"/>
  <c r="M155" i="78" s="1"/>
  <c r="J132" i="78"/>
  <c r="M132" i="78" s="1"/>
  <c r="J74" i="78"/>
  <c r="M74" i="78" s="1"/>
  <c r="J73" i="78"/>
  <c r="M73" i="78" s="1"/>
  <c r="J72" i="78"/>
  <c r="M72" i="78" s="1"/>
  <c r="J45" i="78"/>
  <c r="M45" i="78" s="1"/>
  <c r="J44" i="78"/>
  <c r="M44" i="78" s="1"/>
  <c r="J176" i="78"/>
  <c r="M176" i="78" s="1"/>
  <c r="J246" i="78"/>
  <c r="M246" i="78" s="1"/>
  <c r="J235" i="78"/>
  <c r="M235" i="78" s="1"/>
  <c r="J242" i="78"/>
  <c r="M242" i="78" s="1"/>
  <c r="J129" i="78"/>
  <c r="M129" i="78" s="1"/>
  <c r="J244" i="78"/>
  <c r="M244" i="78" s="1"/>
  <c r="J245" i="78"/>
  <c r="M245" i="78" s="1"/>
  <c r="J182" i="78"/>
  <c r="M182" i="78" s="1"/>
  <c r="J241" i="78"/>
  <c r="M241" i="78" s="1"/>
  <c r="J160" i="78"/>
  <c r="M160" i="78" s="1"/>
  <c r="J161" i="78"/>
  <c r="M161" i="78" s="1"/>
  <c r="J190" i="78"/>
  <c r="M190" i="78" s="1"/>
  <c r="J237" i="78"/>
  <c r="M237" i="78" s="1"/>
  <c r="J236" i="78"/>
  <c r="M236" i="78" s="1"/>
  <c r="J243" i="78"/>
  <c r="M243" i="78" s="1"/>
  <c r="J136" i="78"/>
  <c r="M136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233" i="78"/>
  <c r="M233" i="78" s="1"/>
  <c r="J232" i="78"/>
  <c r="M232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38" i="78"/>
  <c r="M238" i="78" s="1"/>
  <c r="J181" i="78"/>
  <c r="M181" i="78" s="1"/>
  <c r="J218" i="78"/>
  <c r="M218" i="78" s="1"/>
  <c r="J217" i="78"/>
  <c r="M217" i="78" s="1"/>
  <c r="J216" i="78"/>
  <c r="M216" i="78" s="1"/>
  <c r="J180" i="78"/>
  <c r="M180" i="78" s="1"/>
  <c r="J179" i="78"/>
  <c r="M179" i="78" s="1"/>
  <c r="J178" i="78"/>
  <c r="M178" i="78" s="1"/>
  <c r="J69" i="78"/>
  <c r="M69" i="78" s="1"/>
  <c r="J211" i="78"/>
  <c r="M211" i="78" s="1"/>
  <c r="J210" i="78"/>
  <c r="M210" i="78" s="1"/>
  <c r="J209" i="78"/>
  <c r="M209" i="78" s="1"/>
  <c r="J208" i="78"/>
  <c r="M208" i="78" s="1"/>
  <c r="J234" i="78"/>
  <c r="M234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22" i="78"/>
  <c r="M122" i="78" s="1"/>
  <c r="J121" i="78"/>
  <c r="M121" i="78" s="1"/>
  <c r="J120" i="78"/>
  <c r="M120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77" i="78"/>
  <c r="M177" i="78" s="1"/>
  <c r="J39" i="78"/>
  <c r="M39" i="78" s="1"/>
  <c r="J156" i="78"/>
  <c r="M156" i="78" s="1"/>
  <c r="J166" i="78"/>
  <c r="M166" i="78" s="1"/>
  <c r="J149" i="78"/>
  <c r="M149" i="78" s="1"/>
  <c r="J148" i="78"/>
  <c r="M148" i="78" s="1"/>
  <c r="J126" i="78"/>
  <c r="M126" i="78" s="1"/>
  <c r="J119" i="78"/>
  <c r="M119" i="78" s="1"/>
  <c r="J118" i="78"/>
  <c r="M118" i="78" s="1"/>
  <c r="J117" i="78"/>
  <c r="M117" i="78" s="1"/>
  <c r="J103" i="78"/>
  <c r="M103" i="78" s="1"/>
  <c r="J116" i="78"/>
  <c r="M116" i="78" s="1"/>
  <c r="J115" i="78"/>
  <c r="M115" i="78" s="1"/>
  <c r="J95" i="78"/>
  <c r="M95" i="78" s="1"/>
  <c r="J94" i="78"/>
  <c r="M94" i="78" s="1"/>
  <c r="J93" i="78"/>
  <c r="M93" i="78" s="1"/>
  <c r="J92" i="78"/>
  <c r="M92" i="78" s="1"/>
  <c r="J91" i="78"/>
  <c r="M91" i="78" s="1"/>
  <c r="J128" i="78"/>
  <c r="M128" i="78" s="1"/>
  <c r="J175" i="78"/>
  <c r="M175" i="78" s="1"/>
  <c r="J173" i="78"/>
  <c r="M173" i="78" s="1"/>
  <c r="J240" i="78"/>
  <c r="M240" i="78" s="1"/>
  <c r="J212" i="78"/>
  <c r="M212" i="78" s="1"/>
  <c r="J207" i="78"/>
  <c r="M207" i="78" s="1"/>
  <c r="J135" i="78"/>
  <c r="M135" i="78" s="1"/>
  <c r="J134" i="78"/>
  <c r="M134" i="78" s="1"/>
  <c r="J174" i="78"/>
  <c r="M174" i="78" s="1"/>
  <c r="J189" i="78"/>
  <c r="M189" i="78" s="1"/>
  <c r="J188" i="78"/>
  <c r="M188" i="78" s="1"/>
  <c r="J187" i="78"/>
  <c r="M187" i="78" s="1"/>
  <c r="J127" i="78"/>
  <c r="M127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87" i="78"/>
  <c r="M87" i="78" s="1"/>
  <c r="J86" i="78"/>
  <c r="M86" i="78" s="1"/>
  <c r="J85" i="78"/>
  <c r="M85" i="78" s="1"/>
  <c r="J84" i="78"/>
  <c r="M84" i="78" s="1"/>
  <c r="J82" i="78"/>
  <c r="M82" i="78" s="1"/>
  <c r="J81" i="78"/>
  <c r="M81" i="78" s="1"/>
  <c r="J79" i="78"/>
  <c r="M79" i="78" s="1"/>
  <c r="J78" i="78"/>
  <c r="M78" i="78" s="1"/>
  <c r="J186" i="78"/>
  <c r="M186" i="78" s="1"/>
  <c r="J185" i="78"/>
  <c r="M185" i="78" s="1"/>
  <c r="J184" i="78"/>
  <c r="M184" i="78" s="1"/>
  <c r="J183" i="78"/>
  <c r="M18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77" i="78"/>
  <c r="M77" i="78" s="1"/>
  <c r="J76" i="78"/>
  <c r="M76" i="78" s="1"/>
  <c r="J75" i="78"/>
  <c r="M75" i="78" s="1"/>
  <c r="J67" i="78"/>
  <c r="M67" i="78" s="1"/>
  <c r="J66" i="78"/>
  <c r="M66" i="78" s="1"/>
  <c r="J65" i="78"/>
  <c r="M65" i="78" s="1"/>
  <c r="J71" i="78"/>
  <c r="M71" i="78" s="1"/>
  <c r="J70" i="78"/>
  <c r="M70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2" i="78"/>
  <c r="M42" i="78" s="1"/>
  <c r="J41" i="78"/>
  <c r="M41" i="78" s="1"/>
  <c r="J40" i="78"/>
  <c r="M40" i="78" s="1"/>
  <c r="J34" i="78"/>
  <c r="M34" i="78" s="1"/>
  <c r="J33" i="78"/>
  <c r="M33" i="78" s="1"/>
  <c r="J36" i="78"/>
  <c r="M36" i="78" s="1"/>
  <c r="J35" i="78"/>
  <c r="M35" i="78" s="1"/>
  <c r="J38" i="78"/>
  <c r="M38" i="78" s="1"/>
  <c r="J37" i="78"/>
  <c r="M37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22" i="78"/>
  <c r="M22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80" i="77"/>
  <c r="M80" i="77" s="1"/>
  <c r="J215" i="77"/>
  <c r="M215" i="77" s="1"/>
  <c r="J214" i="77"/>
  <c r="M214" i="77" s="1"/>
  <c r="J125" i="77"/>
  <c r="M125" i="77" s="1"/>
  <c r="J89" i="77"/>
  <c r="M89" i="77" s="1"/>
  <c r="J159" i="77"/>
  <c r="M159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131" i="77"/>
  <c r="M131" i="77" s="1"/>
  <c r="J113" i="77"/>
  <c r="M113" i="77" s="1"/>
  <c r="J97" i="77"/>
  <c r="M97" i="77" s="1"/>
  <c r="J96" i="77"/>
  <c r="M96" i="77" s="1"/>
  <c r="J83" i="77"/>
  <c r="M83" i="77" s="1"/>
  <c r="J43" i="77"/>
  <c r="M43" i="77" s="1"/>
  <c r="J158" i="77"/>
  <c r="M158" i="77" s="1"/>
  <c r="J157" i="77"/>
  <c r="M157" i="77" s="1"/>
  <c r="J105" i="77"/>
  <c r="M105" i="77" s="1"/>
  <c r="J104" i="77"/>
  <c r="M104" i="77" s="1"/>
  <c r="J90" i="77"/>
  <c r="M90" i="77" s="1"/>
  <c r="J130" i="77"/>
  <c r="M130" i="77" s="1"/>
  <c r="J219" i="77"/>
  <c r="M219" i="77" s="1"/>
  <c r="J88" i="77"/>
  <c r="M88" i="77" s="1"/>
  <c r="J239" i="77"/>
  <c r="M239" i="77" s="1"/>
  <c r="J46" i="77"/>
  <c r="M46" i="77" s="1"/>
  <c r="J124" i="77"/>
  <c r="M124" i="77" s="1"/>
  <c r="J213" i="77"/>
  <c r="M213" i="77" s="1"/>
  <c r="J123" i="77"/>
  <c r="M123" i="77" s="1"/>
  <c r="J21" i="77"/>
  <c r="M21" i="77" s="1"/>
  <c r="J133" i="77"/>
  <c r="M133" i="77" s="1"/>
  <c r="J165" i="77"/>
  <c r="M165" i="77" s="1"/>
  <c r="J164" i="77"/>
  <c r="M164" i="77" s="1"/>
  <c r="J163" i="77"/>
  <c r="M163" i="77" s="1"/>
  <c r="J162" i="77"/>
  <c r="M162" i="77" s="1"/>
  <c r="J68" i="77"/>
  <c r="M68" i="77" s="1"/>
  <c r="J114" i="77"/>
  <c r="M114" i="77" s="1"/>
  <c r="J155" i="77"/>
  <c r="M155" i="77" s="1"/>
  <c r="J132" i="77"/>
  <c r="M132" i="77" s="1"/>
  <c r="J74" i="77"/>
  <c r="M74" i="77" s="1"/>
  <c r="J73" i="77"/>
  <c r="M73" i="77" s="1"/>
  <c r="J72" i="77"/>
  <c r="M72" i="77" s="1"/>
  <c r="J45" i="77"/>
  <c r="M45" i="77" s="1"/>
  <c r="J44" i="77"/>
  <c r="M44" i="77" s="1"/>
  <c r="J176" i="77"/>
  <c r="M176" i="77" s="1"/>
  <c r="J246" i="77"/>
  <c r="M246" i="77" s="1"/>
  <c r="J235" i="77"/>
  <c r="M235" i="77" s="1"/>
  <c r="J242" i="77"/>
  <c r="M242" i="77" s="1"/>
  <c r="J129" i="77"/>
  <c r="M129" i="77" s="1"/>
  <c r="J244" i="77"/>
  <c r="M244" i="77" s="1"/>
  <c r="J245" i="77"/>
  <c r="M245" i="77" s="1"/>
  <c r="J182" i="77"/>
  <c r="M182" i="77" s="1"/>
  <c r="J241" i="77"/>
  <c r="M241" i="77" s="1"/>
  <c r="J160" i="77"/>
  <c r="M160" i="77" s="1"/>
  <c r="J161" i="77"/>
  <c r="M161" i="77" s="1"/>
  <c r="J190" i="77"/>
  <c r="M190" i="77" s="1"/>
  <c r="J237" i="77"/>
  <c r="M237" i="77" s="1"/>
  <c r="J236" i="77"/>
  <c r="M236" i="77" s="1"/>
  <c r="J243" i="77"/>
  <c r="M243" i="77" s="1"/>
  <c r="J136" i="77"/>
  <c r="M136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233" i="77"/>
  <c r="M233" i="77" s="1"/>
  <c r="J232" i="77"/>
  <c r="M232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38" i="77"/>
  <c r="M238" i="77" s="1"/>
  <c r="J181" i="77"/>
  <c r="M181" i="77" s="1"/>
  <c r="J218" i="77"/>
  <c r="M218" i="77" s="1"/>
  <c r="J217" i="77"/>
  <c r="M217" i="77" s="1"/>
  <c r="J216" i="77"/>
  <c r="M216" i="77" s="1"/>
  <c r="J180" i="77"/>
  <c r="M180" i="77" s="1"/>
  <c r="J179" i="77"/>
  <c r="M179" i="77" s="1"/>
  <c r="J178" i="77"/>
  <c r="M178" i="77" s="1"/>
  <c r="J69" i="77"/>
  <c r="M69" i="77" s="1"/>
  <c r="J211" i="77"/>
  <c r="M211" i="77" s="1"/>
  <c r="J210" i="77"/>
  <c r="M210" i="77" s="1"/>
  <c r="J209" i="77"/>
  <c r="M209" i="77" s="1"/>
  <c r="J208" i="77"/>
  <c r="M208" i="77" s="1"/>
  <c r="J234" i="77"/>
  <c r="M234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22" i="77"/>
  <c r="M122" i="77" s="1"/>
  <c r="J121" i="77"/>
  <c r="M121" i="77" s="1"/>
  <c r="J120" i="77"/>
  <c r="M120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77" i="77"/>
  <c r="M177" i="77" s="1"/>
  <c r="J39" i="77"/>
  <c r="M39" i="77" s="1"/>
  <c r="J156" i="77"/>
  <c r="M156" i="77" s="1"/>
  <c r="J166" i="77"/>
  <c r="M166" i="77" s="1"/>
  <c r="J149" i="77"/>
  <c r="M149" i="77" s="1"/>
  <c r="J148" i="77"/>
  <c r="M148" i="77" s="1"/>
  <c r="J126" i="77"/>
  <c r="M126" i="77" s="1"/>
  <c r="J119" i="77"/>
  <c r="M119" i="77" s="1"/>
  <c r="J118" i="77"/>
  <c r="M118" i="77" s="1"/>
  <c r="J117" i="77"/>
  <c r="M117" i="77" s="1"/>
  <c r="J103" i="77"/>
  <c r="M103" i="77" s="1"/>
  <c r="J116" i="77"/>
  <c r="M116" i="77" s="1"/>
  <c r="J115" i="77"/>
  <c r="M115" i="77" s="1"/>
  <c r="J95" i="77"/>
  <c r="M95" i="77" s="1"/>
  <c r="J94" i="77"/>
  <c r="M94" i="77" s="1"/>
  <c r="J93" i="77"/>
  <c r="M93" i="77" s="1"/>
  <c r="J92" i="77"/>
  <c r="M92" i="77" s="1"/>
  <c r="J91" i="77"/>
  <c r="M91" i="77" s="1"/>
  <c r="J128" i="77"/>
  <c r="M128" i="77" s="1"/>
  <c r="J175" i="77"/>
  <c r="M175" i="77" s="1"/>
  <c r="J173" i="77"/>
  <c r="M173" i="77" s="1"/>
  <c r="J240" i="77"/>
  <c r="M240" i="77" s="1"/>
  <c r="J212" i="77"/>
  <c r="M212" i="77" s="1"/>
  <c r="J207" i="77"/>
  <c r="M207" i="77" s="1"/>
  <c r="J135" i="77"/>
  <c r="M135" i="77" s="1"/>
  <c r="J134" i="77"/>
  <c r="M134" i="77" s="1"/>
  <c r="J174" i="77"/>
  <c r="M174" i="77" s="1"/>
  <c r="J189" i="77"/>
  <c r="M189" i="77" s="1"/>
  <c r="J188" i="77"/>
  <c r="M188" i="77" s="1"/>
  <c r="J187" i="77"/>
  <c r="M187" i="77" s="1"/>
  <c r="J127" i="77"/>
  <c r="M127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87" i="77"/>
  <c r="M87" i="77" s="1"/>
  <c r="J86" i="77"/>
  <c r="M86" i="77" s="1"/>
  <c r="J85" i="77"/>
  <c r="M85" i="77" s="1"/>
  <c r="J84" i="77"/>
  <c r="M84" i="77" s="1"/>
  <c r="J82" i="77"/>
  <c r="M82" i="77" s="1"/>
  <c r="J81" i="77"/>
  <c r="M81" i="77" s="1"/>
  <c r="J79" i="77"/>
  <c r="M79" i="77" s="1"/>
  <c r="J78" i="77"/>
  <c r="M78" i="77" s="1"/>
  <c r="J186" i="77"/>
  <c r="M186" i="77" s="1"/>
  <c r="J185" i="77"/>
  <c r="M185" i="77" s="1"/>
  <c r="J184" i="77"/>
  <c r="M184" i="77" s="1"/>
  <c r="J183" i="77"/>
  <c r="M18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77" i="77"/>
  <c r="M77" i="77" s="1"/>
  <c r="J76" i="77"/>
  <c r="M76" i="77" s="1"/>
  <c r="J75" i="77"/>
  <c r="M75" i="77" s="1"/>
  <c r="J67" i="77"/>
  <c r="M67" i="77" s="1"/>
  <c r="J66" i="77"/>
  <c r="M66" i="77" s="1"/>
  <c r="J65" i="77"/>
  <c r="M65" i="77" s="1"/>
  <c r="J71" i="77"/>
  <c r="M71" i="77" s="1"/>
  <c r="J70" i="77"/>
  <c r="M70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2" i="77"/>
  <c r="M42" i="77" s="1"/>
  <c r="J41" i="77"/>
  <c r="M41" i="77" s="1"/>
  <c r="J40" i="77"/>
  <c r="M40" i="77" s="1"/>
  <c r="J34" i="77"/>
  <c r="M34" i="77" s="1"/>
  <c r="J33" i="77"/>
  <c r="M33" i="77" s="1"/>
  <c r="J36" i="77"/>
  <c r="M36" i="77" s="1"/>
  <c r="J35" i="77"/>
  <c r="M35" i="77" s="1"/>
  <c r="J38" i="77"/>
  <c r="M38" i="77" s="1"/>
  <c r="J37" i="77"/>
  <c r="M37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22" i="77"/>
  <c r="M22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80" i="76"/>
  <c r="M80" i="76" s="1"/>
  <c r="J215" i="76"/>
  <c r="M215" i="76" s="1"/>
  <c r="J214" i="76"/>
  <c r="M214" i="76" s="1"/>
  <c r="J125" i="76"/>
  <c r="M125" i="76" s="1"/>
  <c r="J89" i="76"/>
  <c r="M89" i="76" s="1"/>
  <c r="J159" i="76"/>
  <c r="M159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131" i="76"/>
  <c r="M131" i="76" s="1"/>
  <c r="J113" i="76"/>
  <c r="M113" i="76" s="1"/>
  <c r="J97" i="76"/>
  <c r="M97" i="76" s="1"/>
  <c r="J96" i="76"/>
  <c r="M96" i="76" s="1"/>
  <c r="J83" i="76"/>
  <c r="M83" i="76" s="1"/>
  <c r="J43" i="76"/>
  <c r="M43" i="76" s="1"/>
  <c r="J158" i="76"/>
  <c r="M158" i="76" s="1"/>
  <c r="J157" i="76"/>
  <c r="M157" i="76" s="1"/>
  <c r="J105" i="76"/>
  <c r="M105" i="76" s="1"/>
  <c r="J104" i="76"/>
  <c r="M104" i="76" s="1"/>
  <c r="J90" i="76"/>
  <c r="M90" i="76" s="1"/>
  <c r="J130" i="76"/>
  <c r="M130" i="76" s="1"/>
  <c r="J219" i="76"/>
  <c r="M219" i="76" s="1"/>
  <c r="J88" i="76"/>
  <c r="M88" i="76" s="1"/>
  <c r="J239" i="76"/>
  <c r="M239" i="76" s="1"/>
  <c r="J46" i="76"/>
  <c r="M46" i="76" s="1"/>
  <c r="J124" i="76"/>
  <c r="M124" i="76" s="1"/>
  <c r="J213" i="76"/>
  <c r="M213" i="76" s="1"/>
  <c r="J123" i="76"/>
  <c r="M123" i="76" s="1"/>
  <c r="J21" i="76"/>
  <c r="M21" i="76" s="1"/>
  <c r="J133" i="76"/>
  <c r="M133" i="76" s="1"/>
  <c r="J165" i="76"/>
  <c r="M165" i="76" s="1"/>
  <c r="J164" i="76"/>
  <c r="M164" i="76" s="1"/>
  <c r="J163" i="76"/>
  <c r="M163" i="76" s="1"/>
  <c r="J162" i="76"/>
  <c r="M162" i="76" s="1"/>
  <c r="J68" i="76"/>
  <c r="M68" i="76" s="1"/>
  <c r="J114" i="76"/>
  <c r="M114" i="76" s="1"/>
  <c r="J155" i="76"/>
  <c r="M155" i="76" s="1"/>
  <c r="J132" i="76"/>
  <c r="M132" i="76" s="1"/>
  <c r="J74" i="76"/>
  <c r="M74" i="76" s="1"/>
  <c r="J73" i="76"/>
  <c r="M73" i="76" s="1"/>
  <c r="J72" i="76"/>
  <c r="M72" i="76" s="1"/>
  <c r="J45" i="76"/>
  <c r="M45" i="76" s="1"/>
  <c r="J44" i="76"/>
  <c r="M44" i="76" s="1"/>
  <c r="J176" i="76"/>
  <c r="M176" i="76" s="1"/>
  <c r="J246" i="76"/>
  <c r="M246" i="76" s="1"/>
  <c r="J235" i="76"/>
  <c r="M235" i="76" s="1"/>
  <c r="J242" i="76"/>
  <c r="M242" i="76" s="1"/>
  <c r="J129" i="76"/>
  <c r="M129" i="76" s="1"/>
  <c r="J244" i="76"/>
  <c r="M244" i="76" s="1"/>
  <c r="J245" i="76"/>
  <c r="M245" i="76" s="1"/>
  <c r="J182" i="76"/>
  <c r="M182" i="76" s="1"/>
  <c r="J241" i="76"/>
  <c r="M241" i="76" s="1"/>
  <c r="J160" i="76"/>
  <c r="M160" i="76" s="1"/>
  <c r="J161" i="76"/>
  <c r="M161" i="76" s="1"/>
  <c r="J190" i="76"/>
  <c r="M190" i="76" s="1"/>
  <c r="J237" i="76"/>
  <c r="M237" i="76" s="1"/>
  <c r="J236" i="76"/>
  <c r="M236" i="76" s="1"/>
  <c r="J243" i="76"/>
  <c r="M243" i="76" s="1"/>
  <c r="J136" i="76"/>
  <c r="M136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233" i="76"/>
  <c r="M233" i="76" s="1"/>
  <c r="J232" i="76"/>
  <c r="M232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38" i="76"/>
  <c r="M238" i="76" s="1"/>
  <c r="J181" i="76"/>
  <c r="M181" i="76" s="1"/>
  <c r="J218" i="76"/>
  <c r="M218" i="76" s="1"/>
  <c r="J217" i="76"/>
  <c r="M217" i="76" s="1"/>
  <c r="J216" i="76"/>
  <c r="M216" i="76" s="1"/>
  <c r="J180" i="76"/>
  <c r="M180" i="76" s="1"/>
  <c r="J179" i="76"/>
  <c r="M179" i="76" s="1"/>
  <c r="J178" i="76"/>
  <c r="M178" i="76" s="1"/>
  <c r="J69" i="76"/>
  <c r="M69" i="76" s="1"/>
  <c r="J211" i="76"/>
  <c r="M211" i="76" s="1"/>
  <c r="J210" i="76"/>
  <c r="M210" i="76" s="1"/>
  <c r="J209" i="76"/>
  <c r="M209" i="76" s="1"/>
  <c r="J208" i="76"/>
  <c r="M208" i="76" s="1"/>
  <c r="J234" i="76"/>
  <c r="M234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22" i="76"/>
  <c r="M122" i="76" s="1"/>
  <c r="J121" i="76"/>
  <c r="M121" i="76" s="1"/>
  <c r="J120" i="76"/>
  <c r="M120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77" i="76"/>
  <c r="M177" i="76" s="1"/>
  <c r="J39" i="76"/>
  <c r="M39" i="76" s="1"/>
  <c r="J156" i="76"/>
  <c r="M156" i="76" s="1"/>
  <c r="J166" i="76"/>
  <c r="M166" i="76" s="1"/>
  <c r="J149" i="76"/>
  <c r="M149" i="76" s="1"/>
  <c r="J148" i="76"/>
  <c r="M148" i="76" s="1"/>
  <c r="J126" i="76"/>
  <c r="M126" i="76" s="1"/>
  <c r="J119" i="76"/>
  <c r="M119" i="76" s="1"/>
  <c r="J118" i="76"/>
  <c r="M118" i="76" s="1"/>
  <c r="J117" i="76"/>
  <c r="M117" i="76" s="1"/>
  <c r="J103" i="76"/>
  <c r="M103" i="76" s="1"/>
  <c r="J116" i="76"/>
  <c r="M116" i="76" s="1"/>
  <c r="J115" i="76"/>
  <c r="M115" i="76" s="1"/>
  <c r="J95" i="76"/>
  <c r="M95" i="76" s="1"/>
  <c r="J94" i="76"/>
  <c r="M94" i="76" s="1"/>
  <c r="J93" i="76"/>
  <c r="M93" i="76" s="1"/>
  <c r="J92" i="76"/>
  <c r="M92" i="76" s="1"/>
  <c r="J91" i="76"/>
  <c r="M91" i="76" s="1"/>
  <c r="J128" i="76"/>
  <c r="M128" i="76" s="1"/>
  <c r="J175" i="76"/>
  <c r="M175" i="76" s="1"/>
  <c r="J173" i="76"/>
  <c r="M173" i="76" s="1"/>
  <c r="J240" i="76"/>
  <c r="M240" i="76" s="1"/>
  <c r="J212" i="76"/>
  <c r="M212" i="76" s="1"/>
  <c r="J207" i="76"/>
  <c r="M207" i="76" s="1"/>
  <c r="J135" i="76"/>
  <c r="M135" i="76" s="1"/>
  <c r="J134" i="76"/>
  <c r="M134" i="76" s="1"/>
  <c r="J174" i="76"/>
  <c r="M174" i="76" s="1"/>
  <c r="J189" i="76"/>
  <c r="M189" i="76" s="1"/>
  <c r="J188" i="76"/>
  <c r="M188" i="76" s="1"/>
  <c r="J187" i="76"/>
  <c r="M187" i="76" s="1"/>
  <c r="J127" i="76"/>
  <c r="M127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87" i="76"/>
  <c r="M87" i="76" s="1"/>
  <c r="J86" i="76"/>
  <c r="M86" i="76" s="1"/>
  <c r="J85" i="76"/>
  <c r="M85" i="76" s="1"/>
  <c r="J84" i="76"/>
  <c r="M84" i="76" s="1"/>
  <c r="J82" i="76"/>
  <c r="M82" i="76" s="1"/>
  <c r="J81" i="76"/>
  <c r="M81" i="76" s="1"/>
  <c r="J79" i="76"/>
  <c r="M79" i="76" s="1"/>
  <c r="J78" i="76"/>
  <c r="M78" i="76" s="1"/>
  <c r="J186" i="76"/>
  <c r="M186" i="76" s="1"/>
  <c r="J185" i="76"/>
  <c r="M185" i="76" s="1"/>
  <c r="J184" i="76"/>
  <c r="M184" i="76" s="1"/>
  <c r="J183" i="76"/>
  <c r="M18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77" i="76"/>
  <c r="M77" i="76" s="1"/>
  <c r="J76" i="76"/>
  <c r="M76" i="76" s="1"/>
  <c r="J75" i="76"/>
  <c r="M75" i="76" s="1"/>
  <c r="J67" i="76"/>
  <c r="M67" i="76" s="1"/>
  <c r="J66" i="76"/>
  <c r="M66" i="76" s="1"/>
  <c r="J65" i="76"/>
  <c r="M65" i="76" s="1"/>
  <c r="J71" i="76"/>
  <c r="M71" i="76" s="1"/>
  <c r="J70" i="76"/>
  <c r="M70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2" i="76"/>
  <c r="M42" i="76" s="1"/>
  <c r="J41" i="76"/>
  <c r="M41" i="76" s="1"/>
  <c r="J40" i="76"/>
  <c r="M40" i="76" s="1"/>
  <c r="J34" i="76"/>
  <c r="M34" i="76" s="1"/>
  <c r="J33" i="76"/>
  <c r="M33" i="76" s="1"/>
  <c r="J36" i="76"/>
  <c r="M36" i="76" s="1"/>
  <c r="J35" i="76"/>
  <c r="M35" i="76" s="1"/>
  <c r="J38" i="76"/>
  <c r="M38" i="76" s="1"/>
  <c r="J37" i="76"/>
  <c r="M37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22" i="76"/>
  <c r="M22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80" i="75"/>
  <c r="M80" i="75" s="1"/>
  <c r="J215" i="75"/>
  <c r="M215" i="75" s="1"/>
  <c r="J214" i="75"/>
  <c r="M214" i="75" s="1"/>
  <c r="J125" i="75"/>
  <c r="M125" i="75" s="1"/>
  <c r="J89" i="75"/>
  <c r="M89" i="75" s="1"/>
  <c r="J159" i="75"/>
  <c r="M159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131" i="75"/>
  <c r="M131" i="75" s="1"/>
  <c r="J113" i="75"/>
  <c r="M113" i="75" s="1"/>
  <c r="J97" i="75"/>
  <c r="M97" i="75" s="1"/>
  <c r="J96" i="75"/>
  <c r="M96" i="75" s="1"/>
  <c r="J83" i="75"/>
  <c r="M83" i="75" s="1"/>
  <c r="J43" i="75"/>
  <c r="M43" i="75" s="1"/>
  <c r="J158" i="75"/>
  <c r="M158" i="75" s="1"/>
  <c r="J157" i="75"/>
  <c r="M157" i="75" s="1"/>
  <c r="J105" i="75"/>
  <c r="M105" i="75" s="1"/>
  <c r="J104" i="75"/>
  <c r="M104" i="75" s="1"/>
  <c r="J90" i="75"/>
  <c r="M90" i="75" s="1"/>
  <c r="J130" i="75"/>
  <c r="M130" i="75" s="1"/>
  <c r="J219" i="75"/>
  <c r="M219" i="75" s="1"/>
  <c r="J88" i="75"/>
  <c r="M88" i="75" s="1"/>
  <c r="J239" i="75"/>
  <c r="M239" i="75" s="1"/>
  <c r="J46" i="75"/>
  <c r="M46" i="75" s="1"/>
  <c r="J124" i="75"/>
  <c r="M124" i="75" s="1"/>
  <c r="J213" i="75"/>
  <c r="M213" i="75" s="1"/>
  <c r="J123" i="75"/>
  <c r="M123" i="75" s="1"/>
  <c r="J21" i="75"/>
  <c r="M21" i="75" s="1"/>
  <c r="J133" i="75"/>
  <c r="M133" i="75" s="1"/>
  <c r="J165" i="75"/>
  <c r="M165" i="75" s="1"/>
  <c r="J164" i="75"/>
  <c r="M164" i="75" s="1"/>
  <c r="J163" i="75"/>
  <c r="M163" i="75" s="1"/>
  <c r="J162" i="75"/>
  <c r="M162" i="75" s="1"/>
  <c r="J68" i="75"/>
  <c r="M68" i="75" s="1"/>
  <c r="J114" i="75"/>
  <c r="M114" i="75" s="1"/>
  <c r="J155" i="75"/>
  <c r="M155" i="75" s="1"/>
  <c r="J132" i="75"/>
  <c r="M132" i="75" s="1"/>
  <c r="J74" i="75"/>
  <c r="M74" i="75" s="1"/>
  <c r="J73" i="75"/>
  <c r="M73" i="75" s="1"/>
  <c r="J72" i="75"/>
  <c r="M72" i="75" s="1"/>
  <c r="J45" i="75"/>
  <c r="M45" i="75" s="1"/>
  <c r="J44" i="75"/>
  <c r="M44" i="75" s="1"/>
  <c r="J176" i="75"/>
  <c r="M176" i="75" s="1"/>
  <c r="J246" i="75"/>
  <c r="M246" i="75" s="1"/>
  <c r="J235" i="75"/>
  <c r="M235" i="75" s="1"/>
  <c r="J242" i="75"/>
  <c r="M242" i="75" s="1"/>
  <c r="J129" i="75"/>
  <c r="M129" i="75" s="1"/>
  <c r="J244" i="75"/>
  <c r="M244" i="75" s="1"/>
  <c r="J245" i="75"/>
  <c r="M245" i="75" s="1"/>
  <c r="J182" i="75"/>
  <c r="M182" i="75" s="1"/>
  <c r="J241" i="75"/>
  <c r="M241" i="75" s="1"/>
  <c r="J160" i="75"/>
  <c r="M160" i="75" s="1"/>
  <c r="J161" i="75"/>
  <c r="M161" i="75" s="1"/>
  <c r="J190" i="75"/>
  <c r="M190" i="75" s="1"/>
  <c r="J237" i="75"/>
  <c r="M237" i="75" s="1"/>
  <c r="J236" i="75"/>
  <c r="M236" i="75" s="1"/>
  <c r="J243" i="75"/>
  <c r="M243" i="75" s="1"/>
  <c r="J136" i="75"/>
  <c r="M136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233" i="75"/>
  <c r="M233" i="75" s="1"/>
  <c r="J232" i="75"/>
  <c r="M232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38" i="75"/>
  <c r="M238" i="75" s="1"/>
  <c r="J181" i="75"/>
  <c r="M181" i="75" s="1"/>
  <c r="J218" i="75"/>
  <c r="M218" i="75" s="1"/>
  <c r="J217" i="75"/>
  <c r="M217" i="75" s="1"/>
  <c r="J216" i="75"/>
  <c r="M216" i="75" s="1"/>
  <c r="J180" i="75"/>
  <c r="M180" i="75" s="1"/>
  <c r="J179" i="75"/>
  <c r="M179" i="75" s="1"/>
  <c r="J178" i="75"/>
  <c r="M178" i="75" s="1"/>
  <c r="J69" i="75"/>
  <c r="M69" i="75" s="1"/>
  <c r="J211" i="75"/>
  <c r="M211" i="75" s="1"/>
  <c r="J210" i="75"/>
  <c r="M210" i="75" s="1"/>
  <c r="J209" i="75"/>
  <c r="M209" i="75" s="1"/>
  <c r="J208" i="75"/>
  <c r="M208" i="75" s="1"/>
  <c r="J234" i="75"/>
  <c r="M234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22" i="75"/>
  <c r="M122" i="75" s="1"/>
  <c r="J121" i="75"/>
  <c r="M121" i="75" s="1"/>
  <c r="J120" i="75"/>
  <c r="M120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77" i="75"/>
  <c r="M177" i="75" s="1"/>
  <c r="J39" i="75"/>
  <c r="M39" i="75" s="1"/>
  <c r="J156" i="75"/>
  <c r="M156" i="75" s="1"/>
  <c r="J166" i="75"/>
  <c r="M166" i="75" s="1"/>
  <c r="J149" i="75"/>
  <c r="M149" i="75" s="1"/>
  <c r="J148" i="75"/>
  <c r="M148" i="75" s="1"/>
  <c r="J126" i="75"/>
  <c r="M126" i="75" s="1"/>
  <c r="J119" i="75"/>
  <c r="M119" i="75" s="1"/>
  <c r="J118" i="75"/>
  <c r="M118" i="75" s="1"/>
  <c r="J117" i="75"/>
  <c r="M117" i="75" s="1"/>
  <c r="J103" i="75"/>
  <c r="M103" i="75" s="1"/>
  <c r="J116" i="75"/>
  <c r="M116" i="75" s="1"/>
  <c r="J115" i="75"/>
  <c r="M115" i="75" s="1"/>
  <c r="J95" i="75"/>
  <c r="M95" i="75" s="1"/>
  <c r="J94" i="75"/>
  <c r="M94" i="75" s="1"/>
  <c r="J93" i="75"/>
  <c r="M93" i="75" s="1"/>
  <c r="J92" i="75"/>
  <c r="M92" i="75" s="1"/>
  <c r="J91" i="75"/>
  <c r="M91" i="75" s="1"/>
  <c r="J128" i="75"/>
  <c r="M128" i="75" s="1"/>
  <c r="J175" i="75"/>
  <c r="M175" i="75" s="1"/>
  <c r="J173" i="75"/>
  <c r="M173" i="75" s="1"/>
  <c r="J240" i="75"/>
  <c r="M240" i="75" s="1"/>
  <c r="J212" i="75"/>
  <c r="M212" i="75" s="1"/>
  <c r="J207" i="75"/>
  <c r="M207" i="75" s="1"/>
  <c r="J135" i="75"/>
  <c r="M135" i="75" s="1"/>
  <c r="J134" i="75"/>
  <c r="M134" i="75" s="1"/>
  <c r="J174" i="75"/>
  <c r="M174" i="75" s="1"/>
  <c r="J189" i="75"/>
  <c r="M189" i="75" s="1"/>
  <c r="J188" i="75"/>
  <c r="M188" i="75" s="1"/>
  <c r="J187" i="75"/>
  <c r="M187" i="75" s="1"/>
  <c r="J127" i="75"/>
  <c r="M127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87" i="75"/>
  <c r="M87" i="75" s="1"/>
  <c r="J86" i="75"/>
  <c r="M86" i="75" s="1"/>
  <c r="J85" i="75"/>
  <c r="M85" i="75" s="1"/>
  <c r="J84" i="75"/>
  <c r="M84" i="75" s="1"/>
  <c r="J82" i="75"/>
  <c r="M82" i="75" s="1"/>
  <c r="J81" i="75"/>
  <c r="M81" i="75" s="1"/>
  <c r="J79" i="75"/>
  <c r="M79" i="75" s="1"/>
  <c r="J78" i="75"/>
  <c r="M78" i="75" s="1"/>
  <c r="J186" i="75"/>
  <c r="M186" i="75" s="1"/>
  <c r="J185" i="75"/>
  <c r="M185" i="75" s="1"/>
  <c r="J184" i="75"/>
  <c r="M184" i="75" s="1"/>
  <c r="J183" i="75"/>
  <c r="M18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77" i="75"/>
  <c r="M77" i="75" s="1"/>
  <c r="J76" i="75"/>
  <c r="M76" i="75" s="1"/>
  <c r="J75" i="75"/>
  <c r="M75" i="75" s="1"/>
  <c r="J67" i="75"/>
  <c r="M67" i="75" s="1"/>
  <c r="J66" i="75"/>
  <c r="M66" i="75" s="1"/>
  <c r="J65" i="75"/>
  <c r="M65" i="75" s="1"/>
  <c r="J71" i="75"/>
  <c r="M71" i="75" s="1"/>
  <c r="J70" i="75"/>
  <c r="M70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2" i="75"/>
  <c r="M42" i="75" s="1"/>
  <c r="J41" i="75"/>
  <c r="M41" i="75" s="1"/>
  <c r="J40" i="75"/>
  <c r="M40" i="75" s="1"/>
  <c r="J34" i="75"/>
  <c r="M34" i="75" s="1"/>
  <c r="J33" i="75"/>
  <c r="M33" i="75" s="1"/>
  <c r="J36" i="75"/>
  <c r="M36" i="75" s="1"/>
  <c r="J35" i="75"/>
  <c r="M35" i="75" s="1"/>
  <c r="J38" i="75"/>
  <c r="M38" i="75" s="1"/>
  <c r="J37" i="75"/>
  <c r="M37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22" i="75"/>
  <c r="M22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80" i="74"/>
  <c r="M80" i="74" s="1"/>
  <c r="J215" i="74"/>
  <c r="M215" i="74" s="1"/>
  <c r="J214" i="74"/>
  <c r="M214" i="74" s="1"/>
  <c r="J125" i="74"/>
  <c r="M125" i="74" s="1"/>
  <c r="J89" i="74"/>
  <c r="M89" i="74" s="1"/>
  <c r="J159" i="74"/>
  <c r="M159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131" i="74"/>
  <c r="M131" i="74" s="1"/>
  <c r="J113" i="74"/>
  <c r="M113" i="74" s="1"/>
  <c r="J97" i="74"/>
  <c r="M97" i="74" s="1"/>
  <c r="J96" i="74"/>
  <c r="M96" i="74" s="1"/>
  <c r="J83" i="74"/>
  <c r="M83" i="74" s="1"/>
  <c r="J43" i="74"/>
  <c r="M43" i="74" s="1"/>
  <c r="J158" i="74"/>
  <c r="M158" i="74" s="1"/>
  <c r="J157" i="74"/>
  <c r="M157" i="74" s="1"/>
  <c r="J105" i="74"/>
  <c r="M105" i="74" s="1"/>
  <c r="J104" i="74"/>
  <c r="M104" i="74" s="1"/>
  <c r="J90" i="74"/>
  <c r="M90" i="74" s="1"/>
  <c r="J130" i="74"/>
  <c r="M130" i="74" s="1"/>
  <c r="J219" i="74"/>
  <c r="M219" i="74" s="1"/>
  <c r="J88" i="74"/>
  <c r="M88" i="74" s="1"/>
  <c r="J239" i="74"/>
  <c r="M239" i="74" s="1"/>
  <c r="J46" i="74"/>
  <c r="M46" i="74" s="1"/>
  <c r="J124" i="74"/>
  <c r="M124" i="74" s="1"/>
  <c r="J213" i="74"/>
  <c r="M213" i="74" s="1"/>
  <c r="J123" i="74"/>
  <c r="M123" i="74" s="1"/>
  <c r="J21" i="74"/>
  <c r="M21" i="74" s="1"/>
  <c r="J133" i="74"/>
  <c r="M133" i="74" s="1"/>
  <c r="J165" i="74"/>
  <c r="M165" i="74" s="1"/>
  <c r="J164" i="74"/>
  <c r="M164" i="74" s="1"/>
  <c r="J163" i="74"/>
  <c r="M163" i="74" s="1"/>
  <c r="J162" i="74"/>
  <c r="M162" i="74" s="1"/>
  <c r="J68" i="74"/>
  <c r="M68" i="74" s="1"/>
  <c r="J114" i="74"/>
  <c r="M114" i="74" s="1"/>
  <c r="J155" i="74"/>
  <c r="M155" i="74" s="1"/>
  <c r="J132" i="74"/>
  <c r="M132" i="74" s="1"/>
  <c r="J74" i="74"/>
  <c r="M74" i="74" s="1"/>
  <c r="J73" i="74"/>
  <c r="M73" i="74" s="1"/>
  <c r="J72" i="74"/>
  <c r="M72" i="74" s="1"/>
  <c r="J45" i="74"/>
  <c r="M45" i="74" s="1"/>
  <c r="J44" i="74"/>
  <c r="M44" i="74" s="1"/>
  <c r="J176" i="74"/>
  <c r="M176" i="74" s="1"/>
  <c r="J246" i="74"/>
  <c r="M246" i="74" s="1"/>
  <c r="J235" i="74"/>
  <c r="M235" i="74" s="1"/>
  <c r="J242" i="74"/>
  <c r="M242" i="74" s="1"/>
  <c r="J129" i="74"/>
  <c r="M129" i="74" s="1"/>
  <c r="J244" i="74"/>
  <c r="M244" i="74" s="1"/>
  <c r="J245" i="74"/>
  <c r="M245" i="74" s="1"/>
  <c r="J182" i="74"/>
  <c r="M182" i="74" s="1"/>
  <c r="J241" i="74"/>
  <c r="M241" i="74" s="1"/>
  <c r="J160" i="74"/>
  <c r="M160" i="74" s="1"/>
  <c r="J161" i="74"/>
  <c r="M161" i="74" s="1"/>
  <c r="J190" i="74"/>
  <c r="M190" i="74" s="1"/>
  <c r="J237" i="74"/>
  <c r="M237" i="74" s="1"/>
  <c r="J236" i="74"/>
  <c r="M236" i="74" s="1"/>
  <c r="J243" i="74"/>
  <c r="M243" i="74" s="1"/>
  <c r="J136" i="74"/>
  <c r="M136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233" i="74"/>
  <c r="M233" i="74" s="1"/>
  <c r="J232" i="74"/>
  <c r="M232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38" i="74"/>
  <c r="M238" i="74" s="1"/>
  <c r="J181" i="74"/>
  <c r="M181" i="74" s="1"/>
  <c r="J218" i="74"/>
  <c r="M218" i="74" s="1"/>
  <c r="J217" i="74"/>
  <c r="M217" i="74" s="1"/>
  <c r="J216" i="74"/>
  <c r="M216" i="74" s="1"/>
  <c r="J180" i="74"/>
  <c r="M180" i="74" s="1"/>
  <c r="J179" i="74"/>
  <c r="M179" i="74" s="1"/>
  <c r="J178" i="74"/>
  <c r="M178" i="74" s="1"/>
  <c r="J69" i="74"/>
  <c r="M69" i="74" s="1"/>
  <c r="J211" i="74"/>
  <c r="M211" i="74" s="1"/>
  <c r="J210" i="74"/>
  <c r="M210" i="74" s="1"/>
  <c r="J209" i="74"/>
  <c r="M209" i="74" s="1"/>
  <c r="J208" i="74"/>
  <c r="M208" i="74" s="1"/>
  <c r="J234" i="74"/>
  <c r="M234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22" i="74"/>
  <c r="M122" i="74" s="1"/>
  <c r="J121" i="74"/>
  <c r="M121" i="74" s="1"/>
  <c r="J120" i="74"/>
  <c r="M120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77" i="74"/>
  <c r="M177" i="74" s="1"/>
  <c r="J39" i="74"/>
  <c r="M39" i="74" s="1"/>
  <c r="J156" i="74"/>
  <c r="M156" i="74" s="1"/>
  <c r="J166" i="74"/>
  <c r="M166" i="74" s="1"/>
  <c r="J149" i="74"/>
  <c r="J148" i="74"/>
  <c r="M148" i="74" s="1"/>
  <c r="J126" i="74"/>
  <c r="M126" i="74" s="1"/>
  <c r="J119" i="74"/>
  <c r="M119" i="74" s="1"/>
  <c r="J118" i="74"/>
  <c r="M118" i="74" s="1"/>
  <c r="J117" i="74"/>
  <c r="M117" i="74" s="1"/>
  <c r="J103" i="74"/>
  <c r="M103" i="74" s="1"/>
  <c r="J116" i="74"/>
  <c r="M116" i="74" s="1"/>
  <c r="J115" i="74"/>
  <c r="M115" i="74" s="1"/>
  <c r="J95" i="74"/>
  <c r="M95" i="74" s="1"/>
  <c r="J94" i="74"/>
  <c r="M94" i="74" s="1"/>
  <c r="J93" i="74"/>
  <c r="M93" i="74" s="1"/>
  <c r="J92" i="74"/>
  <c r="M92" i="74" s="1"/>
  <c r="J91" i="74"/>
  <c r="M91" i="74" s="1"/>
  <c r="J128" i="74"/>
  <c r="M128" i="74" s="1"/>
  <c r="J175" i="74"/>
  <c r="M175" i="74" s="1"/>
  <c r="J173" i="74"/>
  <c r="M173" i="74" s="1"/>
  <c r="J240" i="74"/>
  <c r="M240" i="74" s="1"/>
  <c r="J212" i="74"/>
  <c r="M212" i="74" s="1"/>
  <c r="J207" i="74"/>
  <c r="M207" i="74" s="1"/>
  <c r="J135" i="74"/>
  <c r="M135" i="74" s="1"/>
  <c r="J134" i="74"/>
  <c r="M134" i="74" s="1"/>
  <c r="J174" i="74"/>
  <c r="M174" i="74" s="1"/>
  <c r="J189" i="74"/>
  <c r="M189" i="74" s="1"/>
  <c r="J188" i="74"/>
  <c r="M188" i="74" s="1"/>
  <c r="J187" i="74"/>
  <c r="M187" i="74" s="1"/>
  <c r="J127" i="74"/>
  <c r="M127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87" i="74"/>
  <c r="M87" i="74" s="1"/>
  <c r="J86" i="74"/>
  <c r="M86" i="74" s="1"/>
  <c r="J85" i="74"/>
  <c r="M85" i="74" s="1"/>
  <c r="J84" i="74"/>
  <c r="M84" i="74" s="1"/>
  <c r="J82" i="74"/>
  <c r="M82" i="74" s="1"/>
  <c r="J81" i="74"/>
  <c r="M81" i="74" s="1"/>
  <c r="J79" i="74"/>
  <c r="M79" i="74" s="1"/>
  <c r="J78" i="74"/>
  <c r="M78" i="74" s="1"/>
  <c r="J186" i="74"/>
  <c r="M186" i="74" s="1"/>
  <c r="J185" i="74"/>
  <c r="M185" i="74" s="1"/>
  <c r="J184" i="74"/>
  <c r="M184" i="74" s="1"/>
  <c r="J183" i="74"/>
  <c r="M18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77" i="74"/>
  <c r="M77" i="74" s="1"/>
  <c r="J76" i="74"/>
  <c r="M76" i="74" s="1"/>
  <c r="J75" i="74"/>
  <c r="M75" i="74" s="1"/>
  <c r="J67" i="74"/>
  <c r="M67" i="74" s="1"/>
  <c r="J66" i="74"/>
  <c r="M66" i="74" s="1"/>
  <c r="J65" i="74"/>
  <c r="M65" i="74" s="1"/>
  <c r="J71" i="74"/>
  <c r="M71" i="74" s="1"/>
  <c r="J70" i="74"/>
  <c r="M70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2" i="74"/>
  <c r="M42" i="74" s="1"/>
  <c r="J41" i="74"/>
  <c r="M41" i="74" s="1"/>
  <c r="J40" i="74"/>
  <c r="M40" i="74" s="1"/>
  <c r="J34" i="74"/>
  <c r="M34" i="74" s="1"/>
  <c r="J33" i="74"/>
  <c r="M33" i="74" s="1"/>
  <c r="J36" i="74"/>
  <c r="M36" i="74" s="1"/>
  <c r="J35" i="74"/>
  <c r="M35" i="74" s="1"/>
  <c r="J38" i="74"/>
  <c r="M38" i="74" s="1"/>
  <c r="J37" i="74"/>
  <c r="M37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22" i="74"/>
  <c r="M22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80" i="73"/>
  <c r="M80" i="73" s="1"/>
  <c r="J215" i="73"/>
  <c r="M215" i="73" s="1"/>
  <c r="J214" i="73"/>
  <c r="M214" i="73" s="1"/>
  <c r="J125" i="73"/>
  <c r="M125" i="73" s="1"/>
  <c r="J89" i="73"/>
  <c r="M89" i="73" s="1"/>
  <c r="J159" i="73"/>
  <c r="M159" i="73" s="1"/>
  <c r="J231" i="73"/>
  <c r="M231" i="73" s="1"/>
  <c r="J230" i="73"/>
  <c r="M230" i="73" s="1"/>
  <c r="J229" i="73"/>
  <c r="J228" i="73"/>
  <c r="M228" i="73" s="1"/>
  <c r="J227" i="73"/>
  <c r="M227" i="73" s="1"/>
  <c r="J131" i="73"/>
  <c r="M131" i="73" s="1"/>
  <c r="J113" i="73"/>
  <c r="M113" i="73" s="1"/>
  <c r="J97" i="73"/>
  <c r="M97" i="73" s="1"/>
  <c r="J96" i="73"/>
  <c r="M96" i="73" s="1"/>
  <c r="J83" i="73"/>
  <c r="M83" i="73" s="1"/>
  <c r="J43" i="73"/>
  <c r="M43" i="73" s="1"/>
  <c r="J158" i="73"/>
  <c r="M158" i="73" s="1"/>
  <c r="J157" i="73"/>
  <c r="M157" i="73" s="1"/>
  <c r="J105" i="73"/>
  <c r="M105" i="73" s="1"/>
  <c r="J104" i="73"/>
  <c r="M104" i="73" s="1"/>
  <c r="J90" i="73"/>
  <c r="M90" i="73" s="1"/>
  <c r="J130" i="73"/>
  <c r="M130" i="73" s="1"/>
  <c r="J219" i="73"/>
  <c r="M219" i="73" s="1"/>
  <c r="J88" i="73"/>
  <c r="M88" i="73" s="1"/>
  <c r="J239" i="73"/>
  <c r="M239" i="73" s="1"/>
  <c r="J46" i="73"/>
  <c r="M46" i="73" s="1"/>
  <c r="J124" i="73"/>
  <c r="M124" i="73" s="1"/>
  <c r="J213" i="73"/>
  <c r="M213" i="73" s="1"/>
  <c r="J123" i="73"/>
  <c r="M123" i="73" s="1"/>
  <c r="J21" i="73"/>
  <c r="M21" i="73" s="1"/>
  <c r="J133" i="73"/>
  <c r="M133" i="73" s="1"/>
  <c r="J165" i="73"/>
  <c r="M165" i="73" s="1"/>
  <c r="J164" i="73"/>
  <c r="M164" i="73" s="1"/>
  <c r="J163" i="73"/>
  <c r="M163" i="73" s="1"/>
  <c r="J162" i="73"/>
  <c r="M162" i="73" s="1"/>
  <c r="J68" i="73"/>
  <c r="M68" i="73" s="1"/>
  <c r="J114" i="73"/>
  <c r="M114" i="73" s="1"/>
  <c r="J155" i="73"/>
  <c r="M155" i="73" s="1"/>
  <c r="J132" i="73"/>
  <c r="M132" i="73" s="1"/>
  <c r="J74" i="73"/>
  <c r="M74" i="73" s="1"/>
  <c r="J73" i="73"/>
  <c r="M73" i="73" s="1"/>
  <c r="J72" i="73"/>
  <c r="M72" i="73" s="1"/>
  <c r="J45" i="73"/>
  <c r="M45" i="73" s="1"/>
  <c r="J44" i="73"/>
  <c r="M44" i="73" s="1"/>
  <c r="J176" i="73"/>
  <c r="M176" i="73" s="1"/>
  <c r="J246" i="73"/>
  <c r="M246" i="73" s="1"/>
  <c r="J235" i="73"/>
  <c r="M235" i="73" s="1"/>
  <c r="J242" i="73"/>
  <c r="M242" i="73" s="1"/>
  <c r="J129" i="73"/>
  <c r="M129" i="73" s="1"/>
  <c r="J244" i="73"/>
  <c r="M244" i="73" s="1"/>
  <c r="J245" i="73"/>
  <c r="M245" i="73" s="1"/>
  <c r="J182" i="73"/>
  <c r="M182" i="73" s="1"/>
  <c r="J241" i="73"/>
  <c r="M241" i="73" s="1"/>
  <c r="J160" i="73"/>
  <c r="M160" i="73" s="1"/>
  <c r="J161" i="73"/>
  <c r="M161" i="73" s="1"/>
  <c r="J190" i="73"/>
  <c r="M190" i="73" s="1"/>
  <c r="J237" i="73"/>
  <c r="M237" i="73" s="1"/>
  <c r="J236" i="73"/>
  <c r="M236" i="73" s="1"/>
  <c r="J243" i="73"/>
  <c r="M243" i="73" s="1"/>
  <c r="J136" i="73"/>
  <c r="M136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233" i="73"/>
  <c r="M233" i="73" s="1"/>
  <c r="J232" i="73"/>
  <c r="M232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38" i="73"/>
  <c r="M238" i="73" s="1"/>
  <c r="J181" i="73"/>
  <c r="M181" i="73" s="1"/>
  <c r="J218" i="73"/>
  <c r="M218" i="73" s="1"/>
  <c r="J217" i="73"/>
  <c r="M217" i="73" s="1"/>
  <c r="J216" i="73"/>
  <c r="M216" i="73" s="1"/>
  <c r="J180" i="73"/>
  <c r="M180" i="73" s="1"/>
  <c r="J179" i="73"/>
  <c r="M179" i="73" s="1"/>
  <c r="J178" i="73"/>
  <c r="M178" i="73" s="1"/>
  <c r="J69" i="73"/>
  <c r="M69" i="73" s="1"/>
  <c r="J211" i="73"/>
  <c r="M211" i="73" s="1"/>
  <c r="J210" i="73"/>
  <c r="M210" i="73" s="1"/>
  <c r="J209" i="73"/>
  <c r="M209" i="73" s="1"/>
  <c r="J208" i="73"/>
  <c r="M208" i="73" s="1"/>
  <c r="J234" i="73"/>
  <c r="M234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72" i="73"/>
  <c r="M172" i="73" s="1"/>
  <c r="J171" i="73"/>
  <c r="M171" i="73" s="1"/>
  <c r="J170" i="73"/>
  <c r="M170" i="73" s="1"/>
  <c r="J169" i="73"/>
  <c r="M169" i="73" s="1"/>
  <c r="J256" i="73"/>
  <c r="J168" i="73"/>
  <c r="M168" i="73" s="1"/>
  <c r="J167" i="73"/>
  <c r="M167" i="73" s="1"/>
  <c r="J122" i="73"/>
  <c r="M122" i="73" s="1"/>
  <c r="J121" i="73"/>
  <c r="M121" i="73" s="1"/>
  <c r="J120" i="73"/>
  <c r="M120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77" i="73"/>
  <c r="M177" i="73" s="1"/>
  <c r="J39" i="73"/>
  <c r="M39" i="73" s="1"/>
  <c r="J156" i="73"/>
  <c r="M156" i="73" s="1"/>
  <c r="J166" i="73"/>
  <c r="M166" i="73" s="1"/>
  <c r="J149" i="73"/>
  <c r="M149" i="73" s="1"/>
  <c r="J148" i="73"/>
  <c r="M148" i="73" s="1"/>
  <c r="J126" i="73"/>
  <c r="M126" i="73" s="1"/>
  <c r="J119" i="73"/>
  <c r="M119" i="73" s="1"/>
  <c r="J118" i="73"/>
  <c r="M118" i="73" s="1"/>
  <c r="J117" i="73"/>
  <c r="M117" i="73" s="1"/>
  <c r="J103" i="73"/>
  <c r="M103" i="73" s="1"/>
  <c r="J116" i="73"/>
  <c r="M116" i="73" s="1"/>
  <c r="J115" i="73"/>
  <c r="M115" i="73" s="1"/>
  <c r="J95" i="73"/>
  <c r="M95" i="73" s="1"/>
  <c r="J94" i="73"/>
  <c r="M94" i="73" s="1"/>
  <c r="J93" i="73"/>
  <c r="M93" i="73" s="1"/>
  <c r="J92" i="73"/>
  <c r="M92" i="73" s="1"/>
  <c r="J91" i="73"/>
  <c r="M91" i="73" s="1"/>
  <c r="J128" i="73"/>
  <c r="M128" i="73" s="1"/>
  <c r="J175" i="73"/>
  <c r="M175" i="73" s="1"/>
  <c r="J173" i="73"/>
  <c r="M173" i="73" s="1"/>
  <c r="J240" i="73"/>
  <c r="M240" i="73" s="1"/>
  <c r="J212" i="73"/>
  <c r="M212" i="73" s="1"/>
  <c r="J207" i="73"/>
  <c r="M207" i="73" s="1"/>
  <c r="J135" i="73"/>
  <c r="M135" i="73" s="1"/>
  <c r="J134" i="73"/>
  <c r="M134" i="73" s="1"/>
  <c r="J174" i="73"/>
  <c r="M174" i="73" s="1"/>
  <c r="J189" i="73"/>
  <c r="M189" i="73" s="1"/>
  <c r="J188" i="73"/>
  <c r="M188" i="73" s="1"/>
  <c r="J187" i="73"/>
  <c r="M187" i="73" s="1"/>
  <c r="J127" i="73"/>
  <c r="M127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87" i="73"/>
  <c r="M87" i="73" s="1"/>
  <c r="J86" i="73"/>
  <c r="M86" i="73" s="1"/>
  <c r="J85" i="73"/>
  <c r="M85" i="73" s="1"/>
  <c r="J84" i="73"/>
  <c r="M84" i="73" s="1"/>
  <c r="J82" i="73"/>
  <c r="M82" i="73" s="1"/>
  <c r="J81" i="73"/>
  <c r="M81" i="73" s="1"/>
  <c r="J79" i="73"/>
  <c r="M79" i="73" s="1"/>
  <c r="J78" i="73"/>
  <c r="M78" i="73" s="1"/>
  <c r="J186" i="73"/>
  <c r="M186" i="73" s="1"/>
  <c r="J185" i="73"/>
  <c r="M185" i="73" s="1"/>
  <c r="J184" i="73"/>
  <c r="M184" i="73" s="1"/>
  <c r="J183" i="73"/>
  <c r="M18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77" i="73"/>
  <c r="M77" i="73" s="1"/>
  <c r="J76" i="73"/>
  <c r="M76" i="73" s="1"/>
  <c r="J75" i="73"/>
  <c r="M75" i="73" s="1"/>
  <c r="J67" i="73"/>
  <c r="M67" i="73" s="1"/>
  <c r="J66" i="73"/>
  <c r="M66" i="73" s="1"/>
  <c r="J65" i="73"/>
  <c r="M65" i="73" s="1"/>
  <c r="J71" i="73"/>
  <c r="M71" i="73" s="1"/>
  <c r="J70" i="73"/>
  <c r="M70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2" i="73"/>
  <c r="M42" i="73" s="1"/>
  <c r="J41" i="73"/>
  <c r="M41" i="73" s="1"/>
  <c r="J40" i="73"/>
  <c r="M40" i="73" s="1"/>
  <c r="J34" i="73"/>
  <c r="M34" i="73" s="1"/>
  <c r="J33" i="73"/>
  <c r="M33" i="73" s="1"/>
  <c r="J36" i="73"/>
  <c r="M36" i="73" s="1"/>
  <c r="J35" i="73"/>
  <c r="M35" i="73" s="1"/>
  <c r="J38" i="73"/>
  <c r="M38" i="73" s="1"/>
  <c r="J37" i="73"/>
  <c r="M37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22" i="73"/>
  <c r="M22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80" i="72"/>
  <c r="M80" i="72" s="1"/>
  <c r="J215" i="72"/>
  <c r="M215" i="72" s="1"/>
  <c r="J214" i="72"/>
  <c r="M214" i="72" s="1"/>
  <c r="J125" i="72"/>
  <c r="M125" i="72" s="1"/>
  <c r="J89" i="72"/>
  <c r="M89" i="72" s="1"/>
  <c r="J159" i="72"/>
  <c r="M159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131" i="72"/>
  <c r="M131" i="72" s="1"/>
  <c r="J113" i="72"/>
  <c r="M113" i="72" s="1"/>
  <c r="J97" i="72"/>
  <c r="M97" i="72" s="1"/>
  <c r="J96" i="72"/>
  <c r="M96" i="72" s="1"/>
  <c r="J83" i="72"/>
  <c r="M83" i="72" s="1"/>
  <c r="J43" i="72"/>
  <c r="M43" i="72" s="1"/>
  <c r="J158" i="72"/>
  <c r="M158" i="72" s="1"/>
  <c r="J157" i="72"/>
  <c r="M157" i="72" s="1"/>
  <c r="J105" i="72"/>
  <c r="M105" i="72" s="1"/>
  <c r="J104" i="72"/>
  <c r="M104" i="72" s="1"/>
  <c r="J90" i="72"/>
  <c r="M90" i="72" s="1"/>
  <c r="J130" i="72"/>
  <c r="M130" i="72" s="1"/>
  <c r="J219" i="72"/>
  <c r="M219" i="72" s="1"/>
  <c r="J88" i="72"/>
  <c r="M88" i="72" s="1"/>
  <c r="J239" i="72"/>
  <c r="M239" i="72" s="1"/>
  <c r="J46" i="72"/>
  <c r="M46" i="72" s="1"/>
  <c r="J124" i="72"/>
  <c r="M124" i="72" s="1"/>
  <c r="J213" i="72"/>
  <c r="M213" i="72" s="1"/>
  <c r="J123" i="72"/>
  <c r="M123" i="72" s="1"/>
  <c r="J21" i="72"/>
  <c r="M21" i="72" s="1"/>
  <c r="J133" i="72"/>
  <c r="M133" i="72" s="1"/>
  <c r="J165" i="72"/>
  <c r="M165" i="72" s="1"/>
  <c r="J164" i="72"/>
  <c r="M164" i="72" s="1"/>
  <c r="J163" i="72"/>
  <c r="M163" i="72" s="1"/>
  <c r="J162" i="72"/>
  <c r="M162" i="72" s="1"/>
  <c r="J68" i="72"/>
  <c r="M68" i="72" s="1"/>
  <c r="J114" i="72"/>
  <c r="M114" i="72" s="1"/>
  <c r="J155" i="72"/>
  <c r="M155" i="72" s="1"/>
  <c r="J132" i="72"/>
  <c r="M132" i="72" s="1"/>
  <c r="J74" i="72"/>
  <c r="M74" i="72" s="1"/>
  <c r="J73" i="72"/>
  <c r="M73" i="72" s="1"/>
  <c r="J72" i="72"/>
  <c r="M72" i="72" s="1"/>
  <c r="J45" i="72"/>
  <c r="M45" i="72" s="1"/>
  <c r="J44" i="72"/>
  <c r="M44" i="72" s="1"/>
  <c r="J176" i="72"/>
  <c r="M176" i="72" s="1"/>
  <c r="J246" i="72"/>
  <c r="M246" i="72" s="1"/>
  <c r="J235" i="72"/>
  <c r="M235" i="72" s="1"/>
  <c r="J242" i="72"/>
  <c r="M242" i="72" s="1"/>
  <c r="J129" i="72"/>
  <c r="M129" i="72" s="1"/>
  <c r="J244" i="72"/>
  <c r="M244" i="72" s="1"/>
  <c r="J245" i="72"/>
  <c r="M245" i="72" s="1"/>
  <c r="J182" i="72"/>
  <c r="M182" i="72" s="1"/>
  <c r="J241" i="72"/>
  <c r="M241" i="72" s="1"/>
  <c r="J160" i="72"/>
  <c r="M160" i="72" s="1"/>
  <c r="J161" i="72"/>
  <c r="M161" i="72" s="1"/>
  <c r="J190" i="72"/>
  <c r="M190" i="72" s="1"/>
  <c r="J237" i="72"/>
  <c r="M237" i="72" s="1"/>
  <c r="J236" i="72"/>
  <c r="M236" i="72" s="1"/>
  <c r="J243" i="72"/>
  <c r="M243" i="72" s="1"/>
  <c r="J136" i="72"/>
  <c r="M136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233" i="72"/>
  <c r="M233" i="72" s="1"/>
  <c r="J232" i="72"/>
  <c r="M232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38" i="72"/>
  <c r="M238" i="72" s="1"/>
  <c r="J181" i="72"/>
  <c r="M181" i="72" s="1"/>
  <c r="J218" i="72"/>
  <c r="M218" i="72" s="1"/>
  <c r="J217" i="72"/>
  <c r="M217" i="72" s="1"/>
  <c r="J216" i="72"/>
  <c r="M216" i="72" s="1"/>
  <c r="J180" i="72"/>
  <c r="M180" i="72" s="1"/>
  <c r="J179" i="72"/>
  <c r="M179" i="72" s="1"/>
  <c r="J178" i="72"/>
  <c r="M178" i="72" s="1"/>
  <c r="J69" i="72"/>
  <c r="M69" i="72" s="1"/>
  <c r="J211" i="72"/>
  <c r="M211" i="72" s="1"/>
  <c r="J210" i="72"/>
  <c r="M210" i="72" s="1"/>
  <c r="J209" i="72"/>
  <c r="M209" i="72" s="1"/>
  <c r="J208" i="72"/>
  <c r="M208" i="72" s="1"/>
  <c r="J234" i="72"/>
  <c r="M234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72" i="72"/>
  <c r="M172" i="72" s="1"/>
  <c r="J171" i="72"/>
  <c r="M171" i="72" s="1"/>
  <c r="J170" i="72"/>
  <c r="M170" i="72" s="1"/>
  <c r="J169" i="72"/>
  <c r="J168" i="72"/>
  <c r="M168" i="72" s="1"/>
  <c r="J167" i="72"/>
  <c r="M167" i="72" s="1"/>
  <c r="J122" i="72"/>
  <c r="M122" i="72" s="1"/>
  <c r="J121" i="72"/>
  <c r="M121" i="72" s="1"/>
  <c r="J120" i="72"/>
  <c r="M120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77" i="72"/>
  <c r="M177" i="72" s="1"/>
  <c r="J39" i="72"/>
  <c r="M39" i="72" s="1"/>
  <c r="J156" i="72"/>
  <c r="M156" i="72" s="1"/>
  <c r="J166" i="72"/>
  <c r="M166" i="72" s="1"/>
  <c r="J149" i="72"/>
  <c r="M149" i="72" s="1"/>
  <c r="J148" i="72"/>
  <c r="M148" i="72" s="1"/>
  <c r="J126" i="72"/>
  <c r="M126" i="72" s="1"/>
  <c r="J119" i="72"/>
  <c r="M119" i="72" s="1"/>
  <c r="J118" i="72"/>
  <c r="M118" i="72" s="1"/>
  <c r="J117" i="72"/>
  <c r="M117" i="72" s="1"/>
  <c r="J103" i="72"/>
  <c r="M103" i="72" s="1"/>
  <c r="J116" i="72"/>
  <c r="M116" i="72" s="1"/>
  <c r="J115" i="72"/>
  <c r="M115" i="72" s="1"/>
  <c r="J95" i="72"/>
  <c r="M95" i="72" s="1"/>
  <c r="J94" i="72"/>
  <c r="M94" i="72" s="1"/>
  <c r="J93" i="72"/>
  <c r="M93" i="72" s="1"/>
  <c r="J92" i="72"/>
  <c r="M92" i="72" s="1"/>
  <c r="J91" i="72"/>
  <c r="M91" i="72" s="1"/>
  <c r="J128" i="72"/>
  <c r="M128" i="72" s="1"/>
  <c r="J175" i="72"/>
  <c r="M175" i="72" s="1"/>
  <c r="J173" i="72"/>
  <c r="M173" i="72" s="1"/>
  <c r="J240" i="72"/>
  <c r="M240" i="72" s="1"/>
  <c r="J212" i="72"/>
  <c r="M212" i="72" s="1"/>
  <c r="J207" i="72"/>
  <c r="M207" i="72" s="1"/>
  <c r="J135" i="72"/>
  <c r="M135" i="72" s="1"/>
  <c r="J134" i="72"/>
  <c r="M134" i="72" s="1"/>
  <c r="J174" i="72"/>
  <c r="M174" i="72" s="1"/>
  <c r="J189" i="72"/>
  <c r="M189" i="72" s="1"/>
  <c r="J188" i="72"/>
  <c r="M188" i="72" s="1"/>
  <c r="J187" i="72"/>
  <c r="M187" i="72" s="1"/>
  <c r="J127" i="72"/>
  <c r="M127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87" i="72"/>
  <c r="M87" i="72" s="1"/>
  <c r="J86" i="72"/>
  <c r="M86" i="72" s="1"/>
  <c r="J85" i="72"/>
  <c r="M85" i="72" s="1"/>
  <c r="J84" i="72"/>
  <c r="M84" i="72" s="1"/>
  <c r="J82" i="72"/>
  <c r="M82" i="72" s="1"/>
  <c r="J81" i="72"/>
  <c r="M81" i="72" s="1"/>
  <c r="J79" i="72"/>
  <c r="M79" i="72" s="1"/>
  <c r="J78" i="72"/>
  <c r="M78" i="72" s="1"/>
  <c r="J186" i="72"/>
  <c r="M186" i="72" s="1"/>
  <c r="J185" i="72"/>
  <c r="M185" i="72" s="1"/>
  <c r="J184" i="72"/>
  <c r="M184" i="72" s="1"/>
  <c r="J183" i="72"/>
  <c r="M18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77" i="72"/>
  <c r="M77" i="72" s="1"/>
  <c r="J76" i="72"/>
  <c r="M76" i="72" s="1"/>
  <c r="J75" i="72"/>
  <c r="M75" i="72" s="1"/>
  <c r="J67" i="72"/>
  <c r="M67" i="72" s="1"/>
  <c r="J66" i="72"/>
  <c r="M66" i="72" s="1"/>
  <c r="J65" i="72"/>
  <c r="M65" i="72" s="1"/>
  <c r="J71" i="72"/>
  <c r="M71" i="72" s="1"/>
  <c r="J70" i="72"/>
  <c r="M70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2" i="72"/>
  <c r="M42" i="72" s="1"/>
  <c r="J41" i="72"/>
  <c r="M41" i="72" s="1"/>
  <c r="J40" i="72"/>
  <c r="M40" i="72" s="1"/>
  <c r="J34" i="72"/>
  <c r="M34" i="72" s="1"/>
  <c r="J33" i="72"/>
  <c r="M33" i="72" s="1"/>
  <c r="J36" i="72"/>
  <c r="M36" i="72" s="1"/>
  <c r="J35" i="72"/>
  <c r="M35" i="72" s="1"/>
  <c r="J38" i="72"/>
  <c r="M38" i="72" s="1"/>
  <c r="J37" i="72"/>
  <c r="M37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22" i="72"/>
  <c r="M22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80" i="71"/>
  <c r="M80" i="71" s="1"/>
  <c r="J215" i="71"/>
  <c r="M215" i="71" s="1"/>
  <c r="J214" i="71"/>
  <c r="M214" i="71" s="1"/>
  <c r="J125" i="71"/>
  <c r="M125" i="71" s="1"/>
  <c r="J89" i="71"/>
  <c r="M89" i="71" s="1"/>
  <c r="J159" i="71"/>
  <c r="M159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131" i="71"/>
  <c r="M131" i="71" s="1"/>
  <c r="J113" i="71"/>
  <c r="M113" i="71" s="1"/>
  <c r="J97" i="71"/>
  <c r="M97" i="71" s="1"/>
  <c r="J96" i="71"/>
  <c r="M96" i="71" s="1"/>
  <c r="J83" i="71"/>
  <c r="M83" i="71" s="1"/>
  <c r="J43" i="71"/>
  <c r="M43" i="71" s="1"/>
  <c r="J158" i="71"/>
  <c r="M158" i="71" s="1"/>
  <c r="J157" i="71"/>
  <c r="M157" i="71" s="1"/>
  <c r="J105" i="71"/>
  <c r="M105" i="71" s="1"/>
  <c r="J104" i="71"/>
  <c r="M104" i="71" s="1"/>
  <c r="J90" i="71"/>
  <c r="M90" i="71" s="1"/>
  <c r="J130" i="71"/>
  <c r="M130" i="71" s="1"/>
  <c r="J219" i="71"/>
  <c r="M219" i="71" s="1"/>
  <c r="J88" i="71"/>
  <c r="M88" i="71" s="1"/>
  <c r="J239" i="71"/>
  <c r="M239" i="71" s="1"/>
  <c r="J46" i="71"/>
  <c r="M46" i="71" s="1"/>
  <c r="J124" i="71"/>
  <c r="M124" i="71" s="1"/>
  <c r="J213" i="71"/>
  <c r="M213" i="71" s="1"/>
  <c r="J123" i="71"/>
  <c r="M123" i="71" s="1"/>
  <c r="J21" i="71"/>
  <c r="M21" i="71" s="1"/>
  <c r="J133" i="71"/>
  <c r="M133" i="71" s="1"/>
  <c r="J165" i="71"/>
  <c r="M165" i="71" s="1"/>
  <c r="J164" i="71"/>
  <c r="M164" i="71" s="1"/>
  <c r="J163" i="71"/>
  <c r="M163" i="71" s="1"/>
  <c r="J162" i="71"/>
  <c r="M162" i="71" s="1"/>
  <c r="J68" i="71"/>
  <c r="M68" i="71" s="1"/>
  <c r="J114" i="71"/>
  <c r="M114" i="71" s="1"/>
  <c r="J155" i="71"/>
  <c r="M155" i="71" s="1"/>
  <c r="J132" i="71"/>
  <c r="M132" i="71" s="1"/>
  <c r="J74" i="71"/>
  <c r="M74" i="71" s="1"/>
  <c r="J73" i="71"/>
  <c r="M73" i="71" s="1"/>
  <c r="J72" i="71"/>
  <c r="M72" i="71" s="1"/>
  <c r="J45" i="71"/>
  <c r="M45" i="71" s="1"/>
  <c r="J44" i="71"/>
  <c r="M44" i="71" s="1"/>
  <c r="J176" i="71"/>
  <c r="M176" i="71" s="1"/>
  <c r="J246" i="71"/>
  <c r="M246" i="71" s="1"/>
  <c r="J235" i="71"/>
  <c r="M235" i="71" s="1"/>
  <c r="J242" i="71"/>
  <c r="M242" i="71" s="1"/>
  <c r="J129" i="71"/>
  <c r="M129" i="71" s="1"/>
  <c r="J244" i="71"/>
  <c r="M244" i="71" s="1"/>
  <c r="J245" i="71"/>
  <c r="M245" i="71" s="1"/>
  <c r="J182" i="71"/>
  <c r="M182" i="71" s="1"/>
  <c r="J241" i="71"/>
  <c r="M241" i="71" s="1"/>
  <c r="J160" i="71"/>
  <c r="M160" i="71" s="1"/>
  <c r="J161" i="71"/>
  <c r="M161" i="71" s="1"/>
  <c r="J190" i="71"/>
  <c r="M190" i="71" s="1"/>
  <c r="J237" i="71"/>
  <c r="M237" i="71" s="1"/>
  <c r="J236" i="71"/>
  <c r="M236" i="71" s="1"/>
  <c r="J243" i="71"/>
  <c r="M243" i="71" s="1"/>
  <c r="J136" i="71"/>
  <c r="M136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233" i="71"/>
  <c r="M233" i="71" s="1"/>
  <c r="J232" i="71"/>
  <c r="M232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38" i="71"/>
  <c r="M238" i="71" s="1"/>
  <c r="J181" i="71"/>
  <c r="M181" i="71" s="1"/>
  <c r="J218" i="71"/>
  <c r="M218" i="71" s="1"/>
  <c r="J217" i="71"/>
  <c r="M217" i="71" s="1"/>
  <c r="J216" i="71"/>
  <c r="M216" i="71" s="1"/>
  <c r="J180" i="71"/>
  <c r="M180" i="71" s="1"/>
  <c r="J179" i="71"/>
  <c r="M179" i="71" s="1"/>
  <c r="J178" i="71"/>
  <c r="M178" i="71" s="1"/>
  <c r="J69" i="71"/>
  <c r="M69" i="71" s="1"/>
  <c r="J211" i="71"/>
  <c r="M211" i="71" s="1"/>
  <c r="J210" i="71"/>
  <c r="M210" i="71" s="1"/>
  <c r="J209" i="71"/>
  <c r="M209" i="71" s="1"/>
  <c r="J208" i="71"/>
  <c r="M208" i="71" s="1"/>
  <c r="J234" i="71"/>
  <c r="M234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22" i="71"/>
  <c r="M122" i="71" s="1"/>
  <c r="J121" i="71"/>
  <c r="M121" i="71" s="1"/>
  <c r="J120" i="71"/>
  <c r="M120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77" i="71"/>
  <c r="M177" i="71" s="1"/>
  <c r="J39" i="71"/>
  <c r="M39" i="71" s="1"/>
  <c r="J156" i="71"/>
  <c r="M156" i="71" s="1"/>
  <c r="J166" i="71"/>
  <c r="M166" i="71" s="1"/>
  <c r="J149" i="71"/>
  <c r="M149" i="71" s="1"/>
  <c r="J148" i="71"/>
  <c r="M148" i="71" s="1"/>
  <c r="J126" i="71"/>
  <c r="M126" i="71" s="1"/>
  <c r="J119" i="71"/>
  <c r="M119" i="71" s="1"/>
  <c r="J118" i="71"/>
  <c r="M118" i="71" s="1"/>
  <c r="J117" i="71"/>
  <c r="M117" i="71" s="1"/>
  <c r="J103" i="71"/>
  <c r="M103" i="71" s="1"/>
  <c r="J116" i="71"/>
  <c r="M116" i="71" s="1"/>
  <c r="J115" i="71"/>
  <c r="M115" i="71" s="1"/>
  <c r="J95" i="71"/>
  <c r="M95" i="71" s="1"/>
  <c r="J94" i="71"/>
  <c r="M94" i="71" s="1"/>
  <c r="J93" i="71"/>
  <c r="M93" i="71" s="1"/>
  <c r="J92" i="71"/>
  <c r="M92" i="71" s="1"/>
  <c r="J91" i="71"/>
  <c r="M91" i="71" s="1"/>
  <c r="J128" i="71"/>
  <c r="M128" i="71" s="1"/>
  <c r="J175" i="71"/>
  <c r="M175" i="71" s="1"/>
  <c r="J173" i="71"/>
  <c r="M173" i="71" s="1"/>
  <c r="J240" i="71"/>
  <c r="M240" i="71" s="1"/>
  <c r="J212" i="71"/>
  <c r="M212" i="71" s="1"/>
  <c r="J207" i="71"/>
  <c r="M207" i="71" s="1"/>
  <c r="J135" i="71"/>
  <c r="M135" i="71" s="1"/>
  <c r="J134" i="71"/>
  <c r="M134" i="71" s="1"/>
  <c r="J174" i="71"/>
  <c r="M174" i="71" s="1"/>
  <c r="J189" i="71"/>
  <c r="M189" i="71" s="1"/>
  <c r="J188" i="71"/>
  <c r="M188" i="71" s="1"/>
  <c r="J187" i="71"/>
  <c r="M187" i="71" s="1"/>
  <c r="J127" i="71"/>
  <c r="M127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87" i="71"/>
  <c r="M87" i="71" s="1"/>
  <c r="J86" i="71"/>
  <c r="M86" i="71" s="1"/>
  <c r="J85" i="71"/>
  <c r="M85" i="71" s="1"/>
  <c r="J84" i="71"/>
  <c r="M84" i="71" s="1"/>
  <c r="J82" i="71"/>
  <c r="M82" i="71" s="1"/>
  <c r="J81" i="71"/>
  <c r="M81" i="71" s="1"/>
  <c r="J79" i="71"/>
  <c r="M79" i="71" s="1"/>
  <c r="J78" i="71"/>
  <c r="M78" i="71" s="1"/>
  <c r="J186" i="71"/>
  <c r="M186" i="71" s="1"/>
  <c r="J185" i="71"/>
  <c r="M185" i="71" s="1"/>
  <c r="J184" i="71"/>
  <c r="M184" i="71" s="1"/>
  <c r="J183" i="71"/>
  <c r="M18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77" i="71"/>
  <c r="M77" i="71" s="1"/>
  <c r="J76" i="71"/>
  <c r="M76" i="71" s="1"/>
  <c r="J75" i="71"/>
  <c r="M75" i="71" s="1"/>
  <c r="J67" i="71"/>
  <c r="M67" i="71" s="1"/>
  <c r="J66" i="71"/>
  <c r="M66" i="71" s="1"/>
  <c r="J65" i="71"/>
  <c r="M65" i="71" s="1"/>
  <c r="J71" i="71"/>
  <c r="M71" i="71" s="1"/>
  <c r="J70" i="71"/>
  <c r="M70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M55" i="7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2" i="71"/>
  <c r="M42" i="71" s="1"/>
  <c r="J41" i="71"/>
  <c r="M41" i="71" s="1"/>
  <c r="J40" i="71"/>
  <c r="M40" i="71" s="1"/>
  <c r="J34" i="71"/>
  <c r="M34" i="71" s="1"/>
  <c r="J33" i="71"/>
  <c r="M33" i="71" s="1"/>
  <c r="J36" i="71"/>
  <c r="M36" i="71" s="1"/>
  <c r="J35" i="71"/>
  <c r="M35" i="71" s="1"/>
  <c r="J38" i="71"/>
  <c r="M38" i="71" s="1"/>
  <c r="J37" i="71"/>
  <c r="M37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22" i="71"/>
  <c r="M22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80" i="70"/>
  <c r="M80" i="70" s="1"/>
  <c r="J215" i="70"/>
  <c r="M215" i="70" s="1"/>
  <c r="J214" i="70"/>
  <c r="M214" i="70" s="1"/>
  <c r="J125" i="70"/>
  <c r="M125" i="70" s="1"/>
  <c r="J89" i="70"/>
  <c r="M89" i="70" s="1"/>
  <c r="J159" i="70"/>
  <c r="M159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131" i="70"/>
  <c r="M131" i="70" s="1"/>
  <c r="J113" i="70"/>
  <c r="M113" i="70" s="1"/>
  <c r="J97" i="70"/>
  <c r="M97" i="70" s="1"/>
  <c r="J96" i="70"/>
  <c r="M96" i="70" s="1"/>
  <c r="J83" i="70"/>
  <c r="M83" i="70" s="1"/>
  <c r="J43" i="70"/>
  <c r="M43" i="70" s="1"/>
  <c r="J158" i="70"/>
  <c r="M158" i="70" s="1"/>
  <c r="J157" i="70"/>
  <c r="M157" i="70" s="1"/>
  <c r="J105" i="70"/>
  <c r="M105" i="70" s="1"/>
  <c r="J104" i="70"/>
  <c r="M104" i="70" s="1"/>
  <c r="J90" i="70"/>
  <c r="M90" i="70" s="1"/>
  <c r="J130" i="70"/>
  <c r="M130" i="70" s="1"/>
  <c r="J219" i="70"/>
  <c r="M219" i="70" s="1"/>
  <c r="J88" i="70"/>
  <c r="M88" i="70" s="1"/>
  <c r="J239" i="70"/>
  <c r="M239" i="70" s="1"/>
  <c r="J46" i="70"/>
  <c r="M46" i="70" s="1"/>
  <c r="J124" i="70"/>
  <c r="M124" i="70" s="1"/>
  <c r="J213" i="70"/>
  <c r="M213" i="70" s="1"/>
  <c r="J123" i="70"/>
  <c r="M123" i="70" s="1"/>
  <c r="J21" i="70"/>
  <c r="M21" i="70" s="1"/>
  <c r="J133" i="70"/>
  <c r="M133" i="70" s="1"/>
  <c r="J165" i="70"/>
  <c r="M165" i="70" s="1"/>
  <c r="J164" i="70"/>
  <c r="M164" i="70" s="1"/>
  <c r="J163" i="70"/>
  <c r="M163" i="70" s="1"/>
  <c r="J162" i="70"/>
  <c r="M162" i="70" s="1"/>
  <c r="J68" i="70"/>
  <c r="M68" i="70" s="1"/>
  <c r="J114" i="70"/>
  <c r="M114" i="70" s="1"/>
  <c r="J155" i="70"/>
  <c r="M155" i="70" s="1"/>
  <c r="J132" i="70"/>
  <c r="M132" i="70" s="1"/>
  <c r="J74" i="70"/>
  <c r="M74" i="70" s="1"/>
  <c r="J73" i="70"/>
  <c r="M73" i="70" s="1"/>
  <c r="J72" i="70"/>
  <c r="M72" i="70" s="1"/>
  <c r="J45" i="70"/>
  <c r="M45" i="70" s="1"/>
  <c r="J44" i="70"/>
  <c r="M44" i="70" s="1"/>
  <c r="J176" i="70"/>
  <c r="M176" i="70" s="1"/>
  <c r="J246" i="70"/>
  <c r="M246" i="70" s="1"/>
  <c r="J235" i="70"/>
  <c r="M235" i="70" s="1"/>
  <c r="J242" i="70"/>
  <c r="M242" i="70" s="1"/>
  <c r="J129" i="70"/>
  <c r="M129" i="70" s="1"/>
  <c r="J244" i="70"/>
  <c r="M244" i="70" s="1"/>
  <c r="J245" i="70"/>
  <c r="M245" i="70" s="1"/>
  <c r="J182" i="70"/>
  <c r="M182" i="70" s="1"/>
  <c r="J241" i="70"/>
  <c r="M241" i="70" s="1"/>
  <c r="J160" i="70"/>
  <c r="M160" i="70" s="1"/>
  <c r="J161" i="70"/>
  <c r="M161" i="70" s="1"/>
  <c r="J190" i="70"/>
  <c r="M190" i="70" s="1"/>
  <c r="J237" i="70"/>
  <c r="M237" i="70" s="1"/>
  <c r="J236" i="70"/>
  <c r="M236" i="70" s="1"/>
  <c r="J243" i="70"/>
  <c r="M243" i="70" s="1"/>
  <c r="J136" i="70"/>
  <c r="M136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233" i="70"/>
  <c r="M233" i="70" s="1"/>
  <c r="J232" i="70"/>
  <c r="M232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38" i="70"/>
  <c r="M238" i="70" s="1"/>
  <c r="J181" i="70"/>
  <c r="M181" i="70" s="1"/>
  <c r="J218" i="70"/>
  <c r="M218" i="70" s="1"/>
  <c r="J217" i="70"/>
  <c r="M217" i="70" s="1"/>
  <c r="J216" i="70"/>
  <c r="M216" i="70" s="1"/>
  <c r="J180" i="70"/>
  <c r="M180" i="70" s="1"/>
  <c r="J179" i="70"/>
  <c r="M179" i="70" s="1"/>
  <c r="J178" i="70"/>
  <c r="M178" i="70" s="1"/>
  <c r="J69" i="70"/>
  <c r="M69" i="70" s="1"/>
  <c r="J211" i="70"/>
  <c r="M211" i="70" s="1"/>
  <c r="J210" i="70"/>
  <c r="M210" i="70" s="1"/>
  <c r="J209" i="70"/>
  <c r="M209" i="70" s="1"/>
  <c r="J208" i="70"/>
  <c r="M208" i="70" s="1"/>
  <c r="J234" i="70"/>
  <c r="M234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22" i="70"/>
  <c r="M122" i="70" s="1"/>
  <c r="J121" i="70"/>
  <c r="M121" i="70" s="1"/>
  <c r="J120" i="70"/>
  <c r="M120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77" i="70"/>
  <c r="M177" i="70" s="1"/>
  <c r="J39" i="70"/>
  <c r="M39" i="70" s="1"/>
  <c r="J156" i="70"/>
  <c r="M156" i="70" s="1"/>
  <c r="J166" i="70"/>
  <c r="M166" i="70" s="1"/>
  <c r="J149" i="70"/>
  <c r="M149" i="70" s="1"/>
  <c r="J148" i="70"/>
  <c r="M148" i="70" s="1"/>
  <c r="J126" i="70"/>
  <c r="M126" i="70" s="1"/>
  <c r="J119" i="70"/>
  <c r="M119" i="70" s="1"/>
  <c r="J118" i="70"/>
  <c r="M118" i="70" s="1"/>
  <c r="J117" i="70"/>
  <c r="M117" i="70" s="1"/>
  <c r="J103" i="70"/>
  <c r="M103" i="70" s="1"/>
  <c r="J116" i="70"/>
  <c r="M116" i="70" s="1"/>
  <c r="J115" i="70"/>
  <c r="M115" i="70" s="1"/>
  <c r="J95" i="70"/>
  <c r="M95" i="70" s="1"/>
  <c r="J94" i="70"/>
  <c r="M94" i="70" s="1"/>
  <c r="J93" i="70"/>
  <c r="M93" i="70" s="1"/>
  <c r="J92" i="70"/>
  <c r="M92" i="70" s="1"/>
  <c r="J91" i="70"/>
  <c r="M91" i="70" s="1"/>
  <c r="J128" i="70"/>
  <c r="M128" i="70" s="1"/>
  <c r="J175" i="70"/>
  <c r="M175" i="70" s="1"/>
  <c r="J173" i="70"/>
  <c r="M173" i="70" s="1"/>
  <c r="J240" i="70"/>
  <c r="M240" i="70" s="1"/>
  <c r="J212" i="70"/>
  <c r="M212" i="70" s="1"/>
  <c r="J207" i="70"/>
  <c r="M207" i="70" s="1"/>
  <c r="J135" i="70"/>
  <c r="M135" i="70" s="1"/>
  <c r="J134" i="70"/>
  <c r="M134" i="70" s="1"/>
  <c r="J174" i="70"/>
  <c r="M174" i="70" s="1"/>
  <c r="J189" i="70"/>
  <c r="M189" i="70" s="1"/>
  <c r="J188" i="70"/>
  <c r="M188" i="70" s="1"/>
  <c r="J187" i="70"/>
  <c r="M187" i="70" s="1"/>
  <c r="J127" i="70"/>
  <c r="M127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87" i="70"/>
  <c r="M87" i="70" s="1"/>
  <c r="J86" i="70"/>
  <c r="M86" i="70" s="1"/>
  <c r="J85" i="70"/>
  <c r="M85" i="70" s="1"/>
  <c r="J84" i="70"/>
  <c r="M84" i="70" s="1"/>
  <c r="J82" i="70"/>
  <c r="M82" i="70" s="1"/>
  <c r="J81" i="70"/>
  <c r="M81" i="70" s="1"/>
  <c r="J79" i="70"/>
  <c r="M79" i="70" s="1"/>
  <c r="J78" i="70"/>
  <c r="M78" i="70" s="1"/>
  <c r="J186" i="70"/>
  <c r="M186" i="70" s="1"/>
  <c r="J185" i="70"/>
  <c r="M185" i="70" s="1"/>
  <c r="J184" i="70"/>
  <c r="M184" i="70" s="1"/>
  <c r="J183" i="70"/>
  <c r="M18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77" i="70"/>
  <c r="M77" i="70" s="1"/>
  <c r="J76" i="70"/>
  <c r="M76" i="70" s="1"/>
  <c r="J75" i="70"/>
  <c r="M75" i="70" s="1"/>
  <c r="J67" i="70"/>
  <c r="M67" i="70" s="1"/>
  <c r="J66" i="70"/>
  <c r="M66" i="70" s="1"/>
  <c r="J65" i="70"/>
  <c r="M65" i="70" s="1"/>
  <c r="J71" i="70"/>
  <c r="M71" i="70" s="1"/>
  <c r="J70" i="70"/>
  <c r="M70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2" i="70"/>
  <c r="M42" i="70" s="1"/>
  <c r="J41" i="70"/>
  <c r="M41" i="70" s="1"/>
  <c r="J40" i="70"/>
  <c r="M40" i="70" s="1"/>
  <c r="J34" i="70"/>
  <c r="M34" i="70" s="1"/>
  <c r="J33" i="70"/>
  <c r="M33" i="70" s="1"/>
  <c r="J36" i="70"/>
  <c r="M36" i="70" s="1"/>
  <c r="J35" i="70"/>
  <c r="M35" i="70" s="1"/>
  <c r="J38" i="70"/>
  <c r="M38" i="70" s="1"/>
  <c r="J37" i="70"/>
  <c r="M37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22" i="70"/>
  <c r="M22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80" i="69"/>
  <c r="M80" i="69" s="1"/>
  <c r="J215" i="69"/>
  <c r="M215" i="69" s="1"/>
  <c r="J214" i="69"/>
  <c r="M214" i="69" s="1"/>
  <c r="J125" i="69"/>
  <c r="M125" i="69" s="1"/>
  <c r="J89" i="69"/>
  <c r="M89" i="69" s="1"/>
  <c r="J159" i="69"/>
  <c r="M159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131" i="69"/>
  <c r="M131" i="69" s="1"/>
  <c r="J113" i="69"/>
  <c r="M113" i="69" s="1"/>
  <c r="J97" i="69"/>
  <c r="M97" i="69" s="1"/>
  <c r="J96" i="69"/>
  <c r="M96" i="69" s="1"/>
  <c r="J83" i="69"/>
  <c r="M83" i="69" s="1"/>
  <c r="J43" i="69"/>
  <c r="M43" i="69" s="1"/>
  <c r="J158" i="69"/>
  <c r="M158" i="69" s="1"/>
  <c r="J157" i="69"/>
  <c r="M157" i="69" s="1"/>
  <c r="J105" i="69"/>
  <c r="M105" i="69" s="1"/>
  <c r="J104" i="69"/>
  <c r="M104" i="69" s="1"/>
  <c r="J90" i="69"/>
  <c r="M90" i="69" s="1"/>
  <c r="J130" i="69"/>
  <c r="M130" i="69" s="1"/>
  <c r="J219" i="69"/>
  <c r="M219" i="69" s="1"/>
  <c r="J88" i="69"/>
  <c r="M88" i="69" s="1"/>
  <c r="J239" i="69"/>
  <c r="M239" i="69" s="1"/>
  <c r="J46" i="69"/>
  <c r="M46" i="69" s="1"/>
  <c r="J124" i="69"/>
  <c r="M124" i="69" s="1"/>
  <c r="J213" i="69"/>
  <c r="M213" i="69" s="1"/>
  <c r="J123" i="69"/>
  <c r="M123" i="69" s="1"/>
  <c r="J21" i="69"/>
  <c r="M21" i="69" s="1"/>
  <c r="J133" i="69"/>
  <c r="M133" i="69" s="1"/>
  <c r="J165" i="69"/>
  <c r="M165" i="69" s="1"/>
  <c r="J164" i="69"/>
  <c r="M164" i="69" s="1"/>
  <c r="J163" i="69"/>
  <c r="M163" i="69" s="1"/>
  <c r="J162" i="69"/>
  <c r="M162" i="69" s="1"/>
  <c r="J68" i="69"/>
  <c r="M68" i="69" s="1"/>
  <c r="J114" i="69"/>
  <c r="M114" i="69" s="1"/>
  <c r="J155" i="69"/>
  <c r="M155" i="69" s="1"/>
  <c r="J132" i="69"/>
  <c r="M132" i="69" s="1"/>
  <c r="J74" i="69"/>
  <c r="M74" i="69" s="1"/>
  <c r="J73" i="69"/>
  <c r="M73" i="69" s="1"/>
  <c r="J72" i="69"/>
  <c r="M72" i="69" s="1"/>
  <c r="J45" i="69"/>
  <c r="M45" i="69" s="1"/>
  <c r="J44" i="69"/>
  <c r="M44" i="69" s="1"/>
  <c r="J176" i="69"/>
  <c r="M176" i="69" s="1"/>
  <c r="J246" i="69"/>
  <c r="M246" i="69" s="1"/>
  <c r="J235" i="69"/>
  <c r="M235" i="69" s="1"/>
  <c r="J242" i="69"/>
  <c r="M242" i="69" s="1"/>
  <c r="J129" i="69"/>
  <c r="M129" i="69" s="1"/>
  <c r="J244" i="69"/>
  <c r="M244" i="69" s="1"/>
  <c r="J245" i="69"/>
  <c r="M245" i="69" s="1"/>
  <c r="J182" i="69"/>
  <c r="M182" i="69" s="1"/>
  <c r="J241" i="69"/>
  <c r="M241" i="69" s="1"/>
  <c r="J160" i="69"/>
  <c r="M160" i="69" s="1"/>
  <c r="J161" i="69"/>
  <c r="M161" i="69" s="1"/>
  <c r="J190" i="69"/>
  <c r="M190" i="69" s="1"/>
  <c r="J237" i="69"/>
  <c r="M237" i="69" s="1"/>
  <c r="J236" i="69"/>
  <c r="M236" i="69" s="1"/>
  <c r="J243" i="69"/>
  <c r="M243" i="69" s="1"/>
  <c r="J136" i="69"/>
  <c r="M136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233" i="69"/>
  <c r="M233" i="69" s="1"/>
  <c r="J232" i="69"/>
  <c r="M232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38" i="69"/>
  <c r="M238" i="69" s="1"/>
  <c r="J181" i="69"/>
  <c r="M181" i="69" s="1"/>
  <c r="J218" i="69"/>
  <c r="M218" i="69" s="1"/>
  <c r="J217" i="69"/>
  <c r="M217" i="69" s="1"/>
  <c r="J216" i="69"/>
  <c r="M216" i="69" s="1"/>
  <c r="J180" i="69"/>
  <c r="M180" i="69" s="1"/>
  <c r="J179" i="69"/>
  <c r="M179" i="69" s="1"/>
  <c r="J178" i="69"/>
  <c r="M178" i="69" s="1"/>
  <c r="J69" i="69"/>
  <c r="M69" i="69" s="1"/>
  <c r="J211" i="69"/>
  <c r="M211" i="69" s="1"/>
  <c r="J210" i="69"/>
  <c r="M210" i="69" s="1"/>
  <c r="J209" i="69"/>
  <c r="M209" i="69" s="1"/>
  <c r="J208" i="69"/>
  <c r="M208" i="69" s="1"/>
  <c r="J234" i="69"/>
  <c r="M234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22" i="69"/>
  <c r="M122" i="69" s="1"/>
  <c r="J121" i="69"/>
  <c r="M121" i="69" s="1"/>
  <c r="J120" i="69"/>
  <c r="M120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77" i="69"/>
  <c r="M177" i="69" s="1"/>
  <c r="J39" i="69"/>
  <c r="M39" i="69" s="1"/>
  <c r="J156" i="69"/>
  <c r="M156" i="69" s="1"/>
  <c r="J166" i="69"/>
  <c r="M166" i="69" s="1"/>
  <c r="J149" i="69"/>
  <c r="M149" i="69" s="1"/>
  <c r="J148" i="69"/>
  <c r="M148" i="69" s="1"/>
  <c r="J126" i="69"/>
  <c r="M126" i="69" s="1"/>
  <c r="J119" i="69"/>
  <c r="M119" i="69" s="1"/>
  <c r="J118" i="69"/>
  <c r="M118" i="69" s="1"/>
  <c r="J117" i="69"/>
  <c r="M117" i="69" s="1"/>
  <c r="J103" i="69"/>
  <c r="M103" i="69" s="1"/>
  <c r="J116" i="69"/>
  <c r="M116" i="69" s="1"/>
  <c r="J115" i="69"/>
  <c r="M115" i="69" s="1"/>
  <c r="J95" i="69"/>
  <c r="M95" i="69" s="1"/>
  <c r="J94" i="69"/>
  <c r="M94" i="69" s="1"/>
  <c r="J93" i="69"/>
  <c r="M93" i="69" s="1"/>
  <c r="J92" i="69"/>
  <c r="M92" i="69" s="1"/>
  <c r="J91" i="69"/>
  <c r="M91" i="69" s="1"/>
  <c r="J128" i="69"/>
  <c r="M128" i="69" s="1"/>
  <c r="J175" i="69"/>
  <c r="M175" i="69" s="1"/>
  <c r="J173" i="69"/>
  <c r="M173" i="69" s="1"/>
  <c r="J240" i="69"/>
  <c r="M240" i="69" s="1"/>
  <c r="J212" i="69"/>
  <c r="M212" i="69" s="1"/>
  <c r="J207" i="69"/>
  <c r="M207" i="69" s="1"/>
  <c r="J135" i="69"/>
  <c r="M135" i="69" s="1"/>
  <c r="J134" i="69"/>
  <c r="M134" i="69" s="1"/>
  <c r="J174" i="69"/>
  <c r="M174" i="69" s="1"/>
  <c r="J189" i="69"/>
  <c r="M189" i="69" s="1"/>
  <c r="J188" i="69"/>
  <c r="M188" i="69" s="1"/>
  <c r="J187" i="69"/>
  <c r="M187" i="69" s="1"/>
  <c r="J127" i="69"/>
  <c r="M127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87" i="69"/>
  <c r="M87" i="69" s="1"/>
  <c r="J86" i="69"/>
  <c r="M86" i="69" s="1"/>
  <c r="J85" i="69"/>
  <c r="M85" i="69" s="1"/>
  <c r="J84" i="69"/>
  <c r="M84" i="69" s="1"/>
  <c r="J82" i="69"/>
  <c r="M82" i="69" s="1"/>
  <c r="J81" i="69"/>
  <c r="M81" i="69" s="1"/>
  <c r="J79" i="69"/>
  <c r="M79" i="69" s="1"/>
  <c r="J78" i="69"/>
  <c r="M78" i="69" s="1"/>
  <c r="J186" i="69"/>
  <c r="M186" i="69" s="1"/>
  <c r="J185" i="69"/>
  <c r="M185" i="69" s="1"/>
  <c r="J184" i="69"/>
  <c r="M184" i="69" s="1"/>
  <c r="J183" i="69"/>
  <c r="M18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77" i="69"/>
  <c r="M77" i="69" s="1"/>
  <c r="J76" i="69"/>
  <c r="M76" i="69" s="1"/>
  <c r="J75" i="69"/>
  <c r="M75" i="69" s="1"/>
  <c r="J67" i="69"/>
  <c r="M67" i="69" s="1"/>
  <c r="J66" i="69"/>
  <c r="M66" i="69" s="1"/>
  <c r="J65" i="69"/>
  <c r="M65" i="69" s="1"/>
  <c r="J71" i="69"/>
  <c r="M71" i="69" s="1"/>
  <c r="J70" i="69"/>
  <c r="M70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2" i="69"/>
  <c r="M42" i="69" s="1"/>
  <c r="J41" i="69"/>
  <c r="M41" i="69" s="1"/>
  <c r="J40" i="69"/>
  <c r="M40" i="69" s="1"/>
  <c r="J34" i="69"/>
  <c r="M34" i="69" s="1"/>
  <c r="J33" i="69"/>
  <c r="M33" i="69" s="1"/>
  <c r="J36" i="69"/>
  <c r="M36" i="69" s="1"/>
  <c r="J35" i="69"/>
  <c r="M35" i="69" s="1"/>
  <c r="J38" i="69"/>
  <c r="M38" i="69" s="1"/>
  <c r="J37" i="69"/>
  <c r="M37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22" i="69"/>
  <c r="M22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80" i="68"/>
  <c r="M80" i="68" s="1"/>
  <c r="J215" i="68"/>
  <c r="M215" i="68" s="1"/>
  <c r="J214" i="68"/>
  <c r="M214" i="68" s="1"/>
  <c r="J125" i="68"/>
  <c r="M125" i="68" s="1"/>
  <c r="J89" i="68"/>
  <c r="M89" i="68" s="1"/>
  <c r="J159" i="68"/>
  <c r="M159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131" i="68"/>
  <c r="M131" i="68" s="1"/>
  <c r="J113" i="68"/>
  <c r="M113" i="68" s="1"/>
  <c r="J97" i="68"/>
  <c r="M97" i="68" s="1"/>
  <c r="J96" i="68"/>
  <c r="M96" i="68" s="1"/>
  <c r="J83" i="68"/>
  <c r="M83" i="68" s="1"/>
  <c r="J43" i="68"/>
  <c r="M43" i="68" s="1"/>
  <c r="J158" i="68"/>
  <c r="M158" i="68" s="1"/>
  <c r="J157" i="68"/>
  <c r="M157" i="68" s="1"/>
  <c r="J105" i="68"/>
  <c r="M105" i="68" s="1"/>
  <c r="J104" i="68"/>
  <c r="M104" i="68" s="1"/>
  <c r="J90" i="68"/>
  <c r="M90" i="68" s="1"/>
  <c r="J130" i="68"/>
  <c r="M130" i="68" s="1"/>
  <c r="J219" i="68"/>
  <c r="M219" i="68" s="1"/>
  <c r="J88" i="68"/>
  <c r="M88" i="68" s="1"/>
  <c r="J239" i="68"/>
  <c r="M239" i="68" s="1"/>
  <c r="J46" i="68"/>
  <c r="M46" i="68" s="1"/>
  <c r="J124" i="68"/>
  <c r="M124" i="68" s="1"/>
  <c r="J213" i="68"/>
  <c r="M213" i="68" s="1"/>
  <c r="J123" i="68"/>
  <c r="M123" i="68" s="1"/>
  <c r="J21" i="68"/>
  <c r="M21" i="68" s="1"/>
  <c r="J133" i="68"/>
  <c r="M133" i="68" s="1"/>
  <c r="J165" i="68"/>
  <c r="M165" i="68" s="1"/>
  <c r="J164" i="68"/>
  <c r="M164" i="68" s="1"/>
  <c r="J163" i="68"/>
  <c r="M163" i="68" s="1"/>
  <c r="J162" i="68"/>
  <c r="M162" i="68" s="1"/>
  <c r="J68" i="68"/>
  <c r="M68" i="68" s="1"/>
  <c r="J114" i="68"/>
  <c r="M114" i="68" s="1"/>
  <c r="J155" i="68"/>
  <c r="M155" i="68" s="1"/>
  <c r="J132" i="68"/>
  <c r="M132" i="68" s="1"/>
  <c r="J74" i="68"/>
  <c r="M74" i="68" s="1"/>
  <c r="J73" i="68"/>
  <c r="M73" i="68" s="1"/>
  <c r="J72" i="68"/>
  <c r="M72" i="68" s="1"/>
  <c r="J45" i="68"/>
  <c r="M45" i="68" s="1"/>
  <c r="J44" i="68"/>
  <c r="M44" i="68" s="1"/>
  <c r="J176" i="68"/>
  <c r="M176" i="68" s="1"/>
  <c r="J246" i="68"/>
  <c r="M246" i="68" s="1"/>
  <c r="J235" i="68"/>
  <c r="M235" i="68" s="1"/>
  <c r="J242" i="68"/>
  <c r="M242" i="68" s="1"/>
  <c r="J129" i="68"/>
  <c r="M129" i="68" s="1"/>
  <c r="J244" i="68"/>
  <c r="M244" i="68" s="1"/>
  <c r="J245" i="68"/>
  <c r="M245" i="68" s="1"/>
  <c r="J182" i="68"/>
  <c r="M182" i="68" s="1"/>
  <c r="J241" i="68"/>
  <c r="M241" i="68" s="1"/>
  <c r="J160" i="68"/>
  <c r="M160" i="68" s="1"/>
  <c r="J161" i="68"/>
  <c r="M161" i="68" s="1"/>
  <c r="J190" i="68"/>
  <c r="M190" i="68" s="1"/>
  <c r="J237" i="68"/>
  <c r="M237" i="68" s="1"/>
  <c r="J236" i="68"/>
  <c r="M236" i="68" s="1"/>
  <c r="J243" i="68"/>
  <c r="M243" i="68" s="1"/>
  <c r="J136" i="68"/>
  <c r="M136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233" i="68"/>
  <c r="M233" i="68" s="1"/>
  <c r="J232" i="68"/>
  <c r="M232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38" i="68"/>
  <c r="M238" i="68" s="1"/>
  <c r="J181" i="68"/>
  <c r="M181" i="68" s="1"/>
  <c r="J218" i="68"/>
  <c r="M218" i="68" s="1"/>
  <c r="J217" i="68"/>
  <c r="M217" i="68" s="1"/>
  <c r="J216" i="68"/>
  <c r="M216" i="68" s="1"/>
  <c r="J180" i="68"/>
  <c r="M180" i="68" s="1"/>
  <c r="J179" i="68"/>
  <c r="M179" i="68" s="1"/>
  <c r="J178" i="68"/>
  <c r="M178" i="68" s="1"/>
  <c r="J69" i="68"/>
  <c r="M69" i="68" s="1"/>
  <c r="J211" i="68"/>
  <c r="M211" i="68" s="1"/>
  <c r="J210" i="68"/>
  <c r="M210" i="68" s="1"/>
  <c r="J209" i="68"/>
  <c r="M209" i="68" s="1"/>
  <c r="J208" i="68"/>
  <c r="M208" i="68" s="1"/>
  <c r="J234" i="68"/>
  <c r="M234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22" i="68"/>
  <c r="M122" i="68" s="1"/>
  <c r="J121" i="68"/>
  <c r="M121" i="68" s="1"/>
  <c r="J120" i="68"/>
  <c r="M120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77" i="68"/>
  <c r="M177" i="68" s="1"/>
  <c r="J39" i="68"/>
  <c r="M39" i="68" s="1"/>
  <c r="J156" i="68"/>
  <c r="M156" i="68" s="1"/>
  <c r="J166" i="68"/>
  <c r="M166" i="68" s="1"/>
  <c r="J149" i="68"/>
  <c r="M149" i="68" s="1"/>
  <c r="J148" i="68"/>
  <c r="M148" i="68" s="1"/>
  <c r="J126" i="68"/>
  <c r="M126" i="68" s="1"/>
  <c r="J119" i="68"/>
  <c r="M119" i="68" s="1"/>
  <c r="J118" i="68"/>
  <c r="M118" i="68" s="1"/>
  <c r="J117" i="68"/>
  <c r="M117" i="68" s="1"/>
  <c r="J103" i="68"/>
  <c r="M103" i="68" s="1"/>
  <c r="J116" i="68"/>
  <c r="M116" i="68" s="1"/>
  <c r="J115" i="68"/>
  <c r="M115" i="68" s="1"/>
  <c r="J95" i="68"/>
  <c r="M95" i="68" s="1"/>
  <c r="J94" i="68"/>
  <c r="M94" i="68" s="1"/>
  <c r="J93" i="68"/>
  <c r="M93" i="68" s="1"/>
  <c r="J92" i="68"/>
  <c r="M92" i="68" s="1"/>
  <c r="J91" i="68"/>
  <c r="M91" i="68" s="1"/>
  <c r="J128" i="68"/>
  <c r="M128" i="68" s="1"/>
  <c r="J175" i="68"/>
  <c r="M175" i="68" s="1"/>
  <c r="J173" i="68"/>
  <c r="M173" i="68" s="1"/>
  <c r="J240" i="68"/>
  <c r="M240" i="68" s="1"/>
  <c r="J212" i="68"/>
  <c r="M212" i="68" s="1"/>
  <c r="J207" i="68"/>
  <c r="M207" i="68" s="1"/>
  <c r="J135" i="68"/>
  <c r="M135" i="68" s="1"/>
  <c r="J134" i="68"/>
  <c r="M134" i="68" s="1"/>
  <c r="J174" i="68"/>
  <c r="M174" i="68" s="1"/>
  <c r="J189" i="68"/>
  <c r="M189" i="68" s="1"/>
  <c r="J188" i="68"/>
  <c r="M188" i="68" s="1"/>
  <c r="J187" i="68"/>
  <c r="M187" i="68" s="1"/>
  <c r="J127" i="68"/>
  <c r="M127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87" i="68"/>
  <c r="M87" i="68" s="1"/>
  <c r="J86" i="68"/>
  <c r="M86" i="68" s="1"/>
  <c r="J85" i="68"/>
  <c r="M85" i="68" s="1"/>
  <c r="J84" i="68"/>
  <c r="M84" i="68" s="1"/>
  <c r="J82" i="68"/>
  <c r="M82" i="68" s="1"/>
  <c r="J81" i="68"/>
  <c r="M81" i="68" s="1"/>
  <c r="J79" i="68"/>
  <c r="M79" i="68" s="1"/>
  <c r="J78" i="68"/>
  <c r="M78" i="68" s="1"/>
  <c r="J186" i="68"/>
  <c r="M186" i="68" s="1"/>
  <c r="J185" i="68"/>
  <c r="M185" i="68" s="1"/>
  <c r="J184" i="68"/>
  <c r="M184" i="68" s="1"/>
  <c r="J183" i="68"/>
  <c r="M18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77" i="68"/>
  <c r="M77" i="68" s="1"/>
  <c r="J76" i="68"/>
  <c r="M76" i="68" s="1"/>
  <c r="J75" i="68"/>
  <c r="M75" i="68" s="1"/>
  <c r="J67" i="68"/>
  <c r="M67" i="68" s="1"/>
  <c r="J66" i="68"/>
  <c r="M66" i="68" s="1"/>
  <c r="J65" i="68"/>
  <c r="M65" i="68" s="1"/>
  <c r="J71" i="68"/>
  <c r="M71" i="68" s="1"/>
  <c r="J70" i="68"/>
  <c r="M70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2" i="68"/>
  <c r="M42" i="68" s="1"/>
  <c r="J41" i="68"/>
  <c r="M41" i="68" s="1"/>
  <c r="J40" i="68"/>
  <c r="M40" i="68" s="1"/>
  <c r="J34" i="68"/>
  <c r="M34" i="68" s="1"/>
  <c r="J33" i="68"/>
  <c r="M33" i="68" s="1"/>
  <c r="J36" i="68"/>
  <c r="M36" i="68" s="1"/>
  <c r="J35" i="68"/>
  <c r="M35" i="68" s="1"/>
  <c r="J38" i="68"/>
  <c r="M38" i="68" s="1"/>
  <c r="J37" i="68"/>
  <c r="M37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22" i="68"/>
  <c r="M22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80" i="67"/>
  <c r="M80" i="67" s="1"/>
  <c r="J215" i="67"/>
  <c r="M215" i="67" s="1"/>
  <c r="J214" i="67"/>
  <c r="M214" i="67" s="1"/>
  <c r="J125" i="67"/>
  <c r="M125" i="67" s="1"/>
  <c r="J89" i="67"/>
  <c r="M89" i="67" s="1"/>
  <c r="J159" i="67"/>
  <c r="M159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131" i="67"/>
  <c r="M131" i="67" s="1"/>
  <c r="J113" i="67"/>
  <c r="M113" i="67" s="1"/>
  <c r="J97" i="67"/>
  <c r="M97" i="67" s="1"/>
  <c r="J96" i="67"/>
  <c r="M96" i="67" s="1"/>
  <c r="J83" i="67"/>
  <c r="M83" i="67" s="1"/>
  <c r="J43" i="67"/>
  <c r="M43" i="67" s="1"/>
  <c r="J158" i="67"/>
  <c r="M158" i="67" s="1"/>
  <c r="J157" i="67"/>
  <c r="M157" i="67" s="1"/>
  <c r="J105" i="67"/>
  <c r="M105" i="67" s="1"/>
  <c r="J104" i="67"/>
  <c r="M104" i="67" s="1"/>
  <c r="J90" i="67"/>
  <c r="M90" i="67" s="1"/>
  <c r="J130" i="67"/>
  <c r="M130" i="67" s="1"/>
  <c r="J219" i="67"/>
  <c r="M219" i="67" s="1"/>
  <c r="J88" i="67"/>
  <c r="M88" i="67" s="1"/>
  <c r="J239" i="67"/>
  <c r="M239" i="67" s="1"/>
  <c r="J46" i="67"/>
  <c r="M46" i="67" s="1"/>
  <c r="J124" i="67"/>
  <c r="M124" i="67" s="1"/>
  <c r="J213" i="67"/>
  <c r="M213" i="67" s="1"/>
  <c r="J123" i="67"/>
  <c r="M123" i="67" s="1"/>
  <c r="J21" i="67"/>
  <c r="M21" i="67" s="1"/>
  <c r="J133" i="67"/>
  <c r="M133" i="67" s="1"/>
  <c r="J165" i="67"/>
  <c r="M165" i="67" s="1"/>
  <c r="J164" i="67"/>
  <c r="M164" i="67" s="1"/>
  <c r="J163" i="67"/>
  <c r="M163" i="67" s="1"/>
  <c r="J162" i="67"/>
  <c r="M162" i="67" s="1"/>
  <c r="J68" i="67"/>
  <c r="M68" i="67" s="1"/>
  <c r="J114" i="67"/>
  <c r="M114" i="67" s="1"/>
  <c r="J155" i="67"/>
  <c r="M155" i="67" s="1"/>
  <c r="J132" i="67"/>
  <c r="M132" i="67" s="1"/>
  <c r="J74" i="67"/>
  <c r="M74" i="67" s="1"/>
  <c r="J73" i="67"/>
  <c r="M73" i="67" s="1"/>
  <c r="J72" i="67"/>
  <c r="M72" i="67" s="1"/>
  <c r="J45" i="67"/>
  <c r="M45" i="67" s="1"/>
  <c r="J44" i="67"/>
  <c r="M44" i="67" s="1"/>
  <c r="J176" i="67"/>
  <c r="M176" i="67" s="1"/>
  <c r="J246" i="67"/>
  <c r="M246" i="67" s="1"/>
  <c r="J235" i="67"/>
  <c r="M235" i="67" s="1"/>
  <c r="J242" i="67"/>
  <c r="M242" i="67" s="1"/>
  <c r="J129" i="67"/>
  <c r="M129" i="67" s="1"/>
  <c r="J244" i="67"/>
  <c r="M244" i="67" s="1"/>
  <c r="J245" i="67"/>
  <c r="M245" i="67" s="1"/>
  <c r="J182" i="67"/>
  <c r="M182" i="67" s="1"/>
  <c r="J241" i="67"/>
  <c r="M241" i="67" s="1"/>
  <c r="J160" i="67"/>
  <c r="M160" i="67" s="1"/>
  <c r="J161" i="67"/>
  <c r="M161" i="67" s="1"/>
  <c r="J190" i="67"/>
  <c r="M190" i="67" s="1"/>
  <c r="J237" i="67"/>
  <c r="M237" i="67" s="1"/>
  <c r="J236" i="67"/>
  <c r="M236" i="67" s="1"/>
  <c r="J243" i="67"/>
  <c r="M243" i="67" s="1"/>
  <c r="J136" i="67"/>
  <c r="M136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233" i="67"/>
  <c r="M233" i="67" s="1"/>
  <c r="J232" i="67"/>
  <c r="M232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38" i="67"/>
  <c r="M238" i="67" s="1"/>
  <c r="J181" i="67"/>
  <c r="M181" i="67" s="1"/>
  <c r="J218" i="67"/>
  <c r="M218" i="67" s="1"/>
  <c r="J217" i="67"/>
  <c r="M217" i="67" s="1"/>
  <c r="J216" i="67"/>
  <c r="M216" i="67" s="1"/>
  <c r="J180" i="67"/>
  <c r="M180" i="67" s="1"/>
  <c r="J179" i="67"/>
  <c r="M179" i="67" s="1"/>
  <c r="J178" i="67"/>
  <c r="M178" i="67" s="1"/>
  <c r="J69" i="67"/>
  <c r="M69" i="67" s="1"/>
  <c r="J211" i="67"/>
  <c r="M211" i="67" s="1"/>
  <c r="J210" i="67"/>
  <c r="M210" i="67" s="1"/>
  <c r="J209" i="67"/>
  <c r="M209" i="67" s="1"/>
  <c r="J208" i="67"/>
  <c r="M208" i="67" s="1"/>
  <c r="J234" i="67"/>
  <c r="M234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22" i="67"/>
  <c r="M122" i="67" s="1"/>
  <c r="J121" i="67"/>
  <c r="M121" i="67" s="1"/>
  <c r="J120" i="67"/>
  <c r="M120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77" i="67"/>
  <c r="M177" i="67" s="1"/>
  <c r="J39" i="67"/>
  <c r="M39" i="67" s="1"/>
  <c r="J156" i="67"/>
  <c r="M156" i="67" s="1"/>
  <c r="J166" i="67"/>
  <c r="M166" i="67" s="1"/>
  <c r="J149" i="67"/>
  <c r="M149" i="67" s="1"/>
  <c r="J148" i="67"/>
  <c r="M148" i="67" s="1"/>
  <c r="J126" i="67"/>
  <c r="M126" i="67" s="1"/>
  <c r="J119" i="67"/>
  <c r="M119" i="67" s="1"/>
  <c r="J118" i="67"/>
  <c r="M118" i="67" s="1"/>
  <c r="J117" i="67"/>
  <c r="M117" i="67" s="1"/>
  <c r="J103" i="67"/>
  <c r="M103" i="67" s="1"/>
  <c r="J116" i="67"/>
  <c r="M116" i="67" s="1"/>
  <c r="J115" i="67"/>
  <c r="M115" i="67" s="1"/>
  <c r="J95" i="67"/>
  <c r="M95" i="67" s="1"/>
  <c r="J94" i="67"/>
  <c r="M94" i="67" s="1"/>
  <c r="J93" i="67"/>
  <c r="M93" i="67" s="1"/>
  <c r="J92" i="67"/>
  <c r="M92" i="67" s="1"/>
  <c r="J91" i="67"/>
  <c r="M91" i="67" s="1"/>
  <c r="J128" i="67"/>
  <c r="M128" i="67" s="1"/>
  <c r="J175" i="67"/>
  <c r="M175" i="67" s="1"/>
  <c r="J173" i="67"/>
  <c r="M173" i="67" s="1"/>
  <c r="J240" i="67"/>
  <c r="M240" i="67" s="1"/>
  <c r="J212" i="67"/>
  <c r="M212" i="67" s="1"/>
  <c r="J207" i="67"/>
  <c r="M207" i="67" s="1"/>
  <c r="J135" i="67"/>
  <c r="M135" i="67" s="1"/>
  <c r="J134" i="67"/>
  <c r="M134" i="67" s="1"/>
  <c r="J174" i="67"/>
  <c r="M174" i="67" s="1"/>
  <c r="J189" i="67"/>
  <c r="M189" i="67" s="1"/>
  <c r="J188" i="67"/>
  <c r="M188" i="67" s="1"/>
  <c r="J187" i="67"/>
  <c r="M187" i="67" s="1"/>
  <c r="J127" i="67"/>
  <c r="M127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87" i="67"/>
  <c r="M87" i="67" s="1"/>
  <c r="J86" i="67"/>
  <c r="M86" i="67" s="1"/>
  <c r="J85" i="67"/>
  <c r="M85" i="67" s="1"/>
  <c r="J84" i="67"/>
  <c r="M84" i="67" s="1"/>
  <c r="J82" i="67"/>
  <c r="M82" i="67" s="1"/>
  <c r="J81" i="67"/>
  <c r="M81" i="67" s="1"/>
  <c r="J79" i="67"/>
  <c r="M79" i="67" s="1"/>
  <c r="J78" i="67"/>
  <c r="M78" i="67" s="1"/>
  <c r="J186" i="67"/>
  <c r="M186" i="67" s="1"/>
  <c r="J185" i="67"/>
  <c r="M185" i="67" s="1"/>
  <c r="J184" i="67"/>
  <c r="M184" i="67" s="1"/>
  <c r="J183" i="67"/>
  <c r="M18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77" i="67"/>
  <c r="M77" i="67" s="1"/>
  <c r="J76" i="67"/>
  <c r="M76" i="67" s="1"/>
  <c r="J75" i="67"/>
  <c r="M75" i="67" s="1"/>
  <c r="J67" i="67"/>
  <c r="M67" i="67" s="1"/>
  <c r="J66" i="67"/>
  <c r="M66" i="67" s="1"/>
  <c r="J65" i="67"/>
  <c r="M65" i="67" s="1"/>
  <c r="J71" i="67"/>
  <c r="M71" i="67" s="1"/>
  <c r="J70" i="67"/>
  <c r="M70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2" i="67"/>
  <c r="M42" i="67" s="1"/>
  <c r="J41" i="67"/>
  <c r="M41" i="67" s="1"/>
  <c r="J40" i="67"/>
  <c r="M40" i="67" s="1"/>
  <c r="J34" i="67"/>
  <c r="M34" i="67" s="1"/>
  <c r="J33" i="67"/>
  <c r="M33" i="67" s="1"/>
  <c r="J36" i="67"/>
  <c r="M36" i="67" s="1"/>
  <c r="J35" i="67"/>
  <c r="M35" i="67" s="1"/>
  <c r="J38" i="67"/>
  <c r="M38" i="67" s="1"/>
  <c r="J37" i="67"/>
  <c r="M37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22" i="67"/>
  <c r="M22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80" i="66"/>
  <c r="M80" i="66" s="1"/>
  <c r="J215" i="66"/>
  <c r="M215" i="66" s="1"/>
  <c r="J214" i="66"/>
  <c r="M214" i="66" s="1"/>
  <c r="J125" i="66"/>
  <c r="M125" i="66" s="1"/>
  <c r="J89" i="66"/>
  <c r="M89" i="66" s="1"/>
  <c r="J159" i="66"/>
  <c r="M159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131" i="66"/>
  <c r="M131" i="66" s="1"/>
  <c r="J113" i="66"/>
  <c r="M113" i="66" s="1"/>
  <c r="J97" i="66"/>
  <c r="M97" i="66" s="1"/>
  <c r="J96" i="66"/>
  <c r="M96" i="66" s="1"/>
  <c r="J83" i="66"/>
  <c r="M83" i="66" s="1"/>
  <c r="J43" i="66"/>
  <c r="M43" i="66" s="1"/>
  <c r="J158" i="66"/>
  <c r="M158" i="66" s="1"/>
  <c r="J157" i="66"/>
  <c r="M157" i="66" s="1"/>
  <c r="J105" i="66"/>
  <c r="M105" i="66" s="1"/>
  <c r="J104" i="66"/>
  <c r="M104" i="66" s="1"/>
  <c r="J90" i="66"/>
  <c r="M90" i="66" s="1"/>
  <c r="J130" i="66"/>
  <c r="M130" i="66" s="1"/>
  <c r="J219" i="66"/>
  <c r="M219" i="66" s="1"/>
  <c r="J88" i="66"/>
  <c r="M88" i="66" s="1"/>
  <c r="J239" i="66"/>
  <c r="M239" i="66" s="1"/>
  <c r="J46" i="66"/>
  <c r="M46" i="66" s="1"/>
  <c r="J124" i="66"/>
  <c r="M124" i="66" s="1"/>
  <c r="J213" i="66"/>
  <c r="M213" i="66" s="1"/>
  <c r="J123" i="66"/>
  <c r="M123" i="66" s="1"/>
  <c r="J21" i="66"/>
  <c r="M21" i="66" s="1"/>
  <c r="J133" i="66"/>
  <c r="M133" i="66" s="1"/>
  <c r="J165" i="66"/>
  <c r="M165" i="66" s="1"/>
  <c r="J164" i="66"/>
  <c r="M164" i="66" s="1"/>
  <c r="J163" i="66"/>
  <c r="M163" i="66" s="1"/>
  <c r="J162" i="66"/>
  <c r="M162" i="66" s="1"/>
  <c r="J68" i="66"/>
  <c r="M68" i="66" s="1"/>
  <c r="J114" i="66"/>
  <c r="M114" i="66" s="1"/>
  <c r="J155" i="66"/>
  <c r="M155" i="66" s="1"/>
  <c r="J132" i="66"/>
  <c r="M132" i="66" s="1"/>
  <c r="J74" i="66"/>
  <c r="M74" i="66" s="1"/>
  <c r="J73" i="66"/>
  <c r="M73" i="66" s="1"/>
  <c r="J72" i="66"/>
  <c r="M72" i="66" s="1"/>
  <c r="J45" i="66"/>
  <c r="M45" i="66" s="1"/>
  <c r="J44" i="66"/>
  <c r="M44" i="66" s="1"/>
  <c r="J176" i="66"/>
  <c r="M176" i="66" s="1"/>
  <c r="J246" i="66"/>
  <c r="M246" i="66" s="1"/>
  <c r="J235" i="66"/>
  <c r="M235" i="66" s="1"/>
  <c r="J242" i="66"/>
  <c r="M242" i="66" s="1"/>
  <c r="J129" i="66"/>
  <c r="M129" i="66" s="1"/>
  <c r="J244" i="66"/>
  <c r="M244" i="66" s="1"/>
  <c r="J245" i="66"/>
  <c r="M245" i="66" s="1"/>
  <c r="J182" i="66"/>
  <c r="M182" i="66" s="1"/>
  <c r="J241" i="66"/>
  <c r="M241" i="66" s="1"/>
  <c r="J160" i="66"/>
  <c r="M160" i="66" s="1"/>
  <c r="J161" i="66"/>
  <c r="M161" i="66" s="1"/>
  <c r="J190" i="66"/>
  <c r="M190" i="66" s="1"/>
  <c r="J237" i="66"/>
  <c r="M237" i="66" s="1"/>
  <c r="J236" i="66"/>
  <c r="M236" i="66" s="1"/>
  <c r="J243" i="66"/>
  <c r="M243" i="66" s="1"/>
  <c r="J136" i="66"/>
  <c r="M136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233" i="66"/>
  <c r="M233" i="66" s="1"/>
  <c r="J232" i="66"/>
  <c r="M232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38" i="66"/>
  <c r="M238" i="66" s="1"/>
  <c r="J181" i="66"/>
  <c r="M181" i="66" s="1"/>
  <c r="J218" i="66"/>
  <c r="M218" i="66" s="1"/>
  <c r="J217" i="66"/>
  <c r="M217" i="66" s="1"/>
  <c r="J216" i="66"/>
  <c r="M216" i="66" s="1"/>
  <c r="J180" i="66"/>
  <c r="M180" i="66" s="1"/>
  <c r="J179" i="66"/>
  <c r="M179" i="66" s="1"/>
  <c r="J178" i="66"/>
  <c r="M178" i="66" s="1"/>
  <c r="J69" i="66"/>
  <c r="M69" i="66" s="1"/>
  <c r="J211" i="66"/>
  <c r="M211" i="66" s="1"/>
  <c r="J210" i="66"/>
  <c r="M210" i="66" s="1"/>
  <c r="J209" i="66"/>
  <c r="M209" i="66" s="1"/>
  <c r="J208" i="66"/>
  <c r="M208" i="66" s="1"/>
  <c r="J234" i="66"/>
  <c r="M234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22" i="66"/>
  <c r="M122" i="66" s="1"/>
  <c r="J121" i="66"/>
  <c r="M121" i="66" s="1"/>
  <c r="J120" i="66"/>
  <c r="M120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77" i="66"/>
  <c r="M177" i="66" s="1"/>
  <c r="J39" i="66"/>
  <c r="M39" i="66" s="1"/>
  <c r="J156" i="66"/>
  <c r="M156" i="66" s="1"/>
  <c r="J166" i="66"/>
  <c r="M166" i="66" s="1"/>
  <c r="J149" i="66"/>
  <c r="M149" i="66" s="1"/>
  <c r="J148" i="66"/>
  <c r="M148" i="66" s="1"/>
  <c r="J126" i="66"/>
  <c r="M126" i="66" s="1"/>
  <c r="J119" i="66"/>
  <c r="M119" i="66" s="1"/>
  <c r="J118" i="66"/>
  <c r="M118" i="66" s="1"/>
  <c r="J117" i="66"/>
  <c r="M117" i="66" s="1"/>
  <c r="J103" i="66"/>
  <c r="M103" i="66" s="1"/>
  <c r="J116" i="66"/>
  <c r="M116" i="66" s="1"/>
  <c r="J115" i="66"/>
  <c r="M115" i="66" s="1"/>
  <c r="J95" i="66"/>
  <c r="M95" i="66" s="1"/>
  <c r="J94" i="66"/>
  <c r="M94" i="66" s="1"/>
  <c r="J93" i="66"/>
  <c r="M93" i="66" s="1"/>
  <c r="J92" i="66"/>
  <c r="M92" i="66" s="1"/>
  <c r="J91" i="66"/>
  <c r="M91" i="66" s="1"/>
  <c r="J128" i="66"/>
  <c r="M128" i="66" s="1"/>
  <c r="J175" i="66"/>
  <c r="M175" i="66" s="1"/>
  <c r="J173" i="66"/>
  <c r="M173" i="66" s="1"/>
  <c r="J240" i="66"/>
  <c r="M240" i="66" s="1"/>
  <c r="J212" i="66"/>
  <c r="M212" i="66" s="1"/>
  <c r="J207" i="66"/>
  <c r="M207" i="66" s="1"/>
  <c r="J135" i="66"/>
  <c r="M135" i="66" s="1"/>
  <c r="J134" i="66"/>
  <c r="M134" i="66" s="1"/>
  <c r="J174" i="66"/>
  <c r="M174" i="66" s="1"/>
  <c r="J189" i="66"/>
  <c r="M189" i="66" s="1"/>
  <c r="J188" i="66"/>
  <c r="M188" i="66" s="1"/>
  <c r="J187" i="66"/>
  <c r="M187" i="66" s="1"/>
  <c r="J127" i="66"/>
  <c r="M127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87" i="66"/>
  <c r="M87" i="66" s="1"/>
  <c r="J86" i="66"/>
  <c r="M86" i="66" s="1"/>
  <c r="J85" i="66"/>
  <c r="M85" i="66" s="1"/>
  <c r="J84" i="66"/>
  <c r="M84" i="66" s="1"/>
  <c r="J82" i="66"/>
  <c r="M82" i="66" s="1"/>
  <c r="J81" i="66"/>
  <c r="M81" i="66" s="1"/>
  <c r="J79" i="66"/>
  <c r="M79" i="66" s="1"/>
  <c r="J78" i="66"/>
  <c r="M78" i="66" s="1"/>
  <c r="J186" i="66"/>
  <c r="M186" i="66" s="1"/>
  <c r="J185" i="66"/>
  <c r="M185" i="66" s="1"/>
  <c r="J184" i="66"/>
  <c r="M184" i="66" s="1"/>
  <c r="J183" i="66"/>
  <c r="M18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77" i="66"/>
  <c r="M77" i="66" s="1"/>
  <c r="J76" i="66"/>
  <c r="M76" i="66" s="1"/>
  <c r="J75" i="66"/>
  <c r="M75" i="66" s="1"/>
  <c r="J67" i="66"/>
  <c r="M67" i="66" s="1"/>
  <c r="J66" i="66"/>
  <c r="M66" i="66" s="1"/>
  <c r="J65" i="66"/>
  <c r="M65" i="66" s="1"/>
  <c r="J71" i="66"/>
  <c r="M71" i="66" s="1"/>
  <c r="J70" i="66"/>
  <c r="M70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2" i="66"/>
  <c r="M42" i="66" s="1"/>
  <c r="J41" i="66"/>
  <c r="M41" i="66" s="1"/>
  <c r="J40" i="66"/>
  <c r="M40" i="66" s="1"/>
  <c r="J34" i="66"/>
  <c r="M34" i="66" s="1"/>
  <c r="J33" i="66"/>
  <c r="M33" i="66" s="1"/>
  <c r="J36" i="66"/>
  <c r="M36" i="66" s="1"/>
  <c r="J35" i="66"/>
  <c r="M35" i="66" s="1"/>
  <c r="J38" i="66"/>
  <c r="M38" i="66" s="1"/>
  <c r="J37" i="66"/>
  <c r="M37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J14" i="66"/>
  <c r="M14" i="66" s="1"/>
  <c r="X22" i="66"/>
  <c r="S22" i="66"/>
  <c r="U22" i="66" s="1"/>
  <c r="J22" i="66"/>
  <c r="M22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4" i="33"/>
  <c r="G14" i="33" s="1"/>
  <c r="C14" i="66" s="1"/>
  <c r="E14" i="66" s="1"/>
  <c r="G14" i="66" s="1"/>
  <c r="J14" i="33"/>
  <c r="M14" i="33" s="1"/>
  <c r="E15" i="33"/>
  <c r="G15" i="33" s="1"/>
  <c r="C15" i="66" s="1"/>
  <c r="E15" i="66" s="1"/>
  <c r="G15" i="66" s="1"/>
  <c r="J15" i="33"/>
  <c r="M15" i="33" s="1"/>
  <c r="E16" i="33"/>
  <c r="G16" i="33" s="1"/>
  <c r="C16" i="66" s="1"/>
  <c r="E16" i="66" s="1"/>
  <c r="G16" i="66" s="1"/>
  <c r="J16" i="33"/>
  <c r="M16" i="33" s="1"/>
  <c r="E17" i="33"/>
  <c r="G17" i="33" s="1"/>
  <c r="C17" i="66" s="1"/>
  <c r="E17" i="66" s="1"/>
  <c r="G17" i="66" s="1"/>
  <c r="J17" i="33"/>
  <c r="M17" i="33" s="1"/>
  <c r="E18" i="33"/>
  <c r="G18" i="33" s="1"/>
  <c r="C18" i="66" s="1"/>
  <c r="E18" i="66" s="1"/>
  <c r="G18" i="66" s="1"/>
  <c r="J18" i="33"/>
  <c r="M18" i="33" s="1"/>
  <c r="E19" i="33"/>
  <c r="G19" i="33" s="1"/>
  <c r="C19" i="66" s="1"/>
  <c r="E19" i="66" s="1"/>
  <c r="G19" i="66" s="1"/>
  <c r="J19" i="33"/>
  <c r="M19" i="33" s="1"/>
  <c r="E20" i="33"/>
  <c r="G20" i="33" s="1"/>
  <c r="C20" i="66" s="1"/>
  <c r="E20" i="66" s="1"/>
  <c r="G20" i="66" s="1"/>
  <c r="J20" i="33"/>
  <c r="M20" i="33" s="1"/>
  <c r="E23" i="33"/>
  <c r="G23" i="33" s="1"/>
  <c r="C23" i="66" s="1"/>
  <c r="E23" i="66" s="1"/>
  <c r="G23" i="66" s="1"/>
  <c r="J23" i="33"/>
  <c r="M23" i="33" s="1"/>
  <c r="E24" i="33"/>
  <c r="G24" i="33" s="1"/>
  <c r="C24" i="66" s="1"/>
  <c r="E24" i="66" s="1"/>
  <c r="G24" i="66" s="1"/>
  <c r="J24" i="33"/>
  <c r="M24" i="33" s="1"/>
  <c r="E25" i="33"/>
  <c r="G25" i="33" s="1"/>
  <c r="C25" i="66" s="1"/>
  <c r="E25" i="66" s="1"/>
  <c r="G25" i="66" s="1"/>
  <c r="J25" i="33"/>
  <c r="M25" i="33" s="1"/>
  <c r="E26" i="33"/>
  <c r="G26" i="33" s="1"/>
  <c r="C26" i="66" s="1"/>
  <c r="E26" i="66" s="1"/>
  <c r="G26" i="66" s="1"/>
  <c r="J26" i="33"/>
  <c r="M26" i="33" s="1"/>
  <c r="E27" i="33"/>
  <c r="G27" i="33" s="1"/>
  <c r="C27" i="66" s="1"/>
  <c r="E27" i="66" s="1"/>
  <c r="G27" i="66" s="1"/>
  <c r="J27" i="33"/>
  <c r="M27" i="33" s="1"/>
  <c r="E28" i="33"/>
  <c r="G28" i="33" s="1"/>
  <c r="C28" i="66" s="1"/>
  <c r="E28" i="66" s="1"/>
  <c r="G28" i="66" s="1"/>
  <c r="J28" i="33"/>
  <c r="M28" i="33" s="1"/>
  <c r="E29" i="33"/>
  <c r="G29" i="33" s="1"/>
  <c r="C29" i="66" s="1"/>
  <c r="E29" i="66" s="1"/>
  <c r="G29" i="66" s="1"/>
  <c r="J29" i="33"/>
  <c r="M29" i="33" s="1"/>
  <c r="E30" i="33"/>
  <c r="G30" i="33" s="1"/>
  <c r="C30" i="66" s="1"/>
  <c r="E30" i="66" s="1"/>
  <c r="G30" i="66" s="1"/>
  <c r="J30" i="33"/>
  <c r="M30" i="33" s="1"/>
  <c r="E31" i="33"/>
  <c r="G31" i="33" s="1"/>
  <c r="C31" i="66" s="1"/>
  <c r="E31" i="66" s="1"/>
  <c r="G31" i="66" s="1"/>
  <c r="J31" i="33"/>
  <c r="M31" i="33" s="1"/>
  <c r="E32" i="33"/>
  <c r="G32" i="33" s="1"/>
  <c r="C32" i="66" s="1"/>
  <c r="E32" i="66" s="1"/>
  <c r="G32" i="66" s="1"/>
  <c r="J32" i="33"/>
  <c r="M32" i="33" s="1"/>
  <c r="E37" i="33"/>
  <c r="G37" i="33" s="1"/>
  <c r="C37" i="66" s="1"/>
  <c r="E37" i="66" s="1"/>
  <c r="G37" i="66" s="1"/>
  <c r="J37" i="33"/>
  <c r="M37" i="33" s="1"/>
  <c r="E38" i="33"/>
  <c r="G38" i="33" s="1"/>
  <c r="C38" i="66" s="1"/>
  <c r="E38" i="66" s="1"/>
  <c r="G38" i="66" s="1"/>
  <c r="J38" i="33"/>
  <c r="M38" i="33" s="1"/>
  <c r="E35" i="33"/>
  <c r="G35" i="33" s="1"/>
  <c r="C35" i="66" s="1"/>
  <c r="E35" i="66" s="1"/>
  <c r="G35" i="66" s="1"/>
  <c r="J35" i="33"/>
  <c r="M35" i="33" s="1"/>
  <c r="E36" i="33"/>
  <c r="G36" i="33" s="1"/>
  <c r="C36" i="66" s="1"/>
  <c r="E36" i="66" s="1"/>
  <c r="G36" i="66" s="1"/>
  <c r="J36" i="33"/>
  <c r="M36" i="33" s="1"/>
  <c r="E33" i="33"/>
  <c r="G33" i="33" s="1"/>
  <c r="C33" i="66" s="1"/>
  <c r="E33" i="66" s="1"/>
  <c r="G33" i="66" s="1"/>
  <c r="J33" i="33"/>
  <c r="M33" i="33" s="1"/>
  <c r="E34" i="33"/>
  <c r="G34" i="33" s="1"/>
  <c r="C34" i="66" s="1"/>
  <c r="E34" i="66" s="1"/>
  <c r="G34" i="66" s="1"/>
  <c r="J34" i="33"/>
  <c r="M34" i="33" s="1"/>
  <c r="E40" i="33"/>
  <c r="G40" i="33" s="1"/>
  <c r="C40" i="66" s="1"/>
  <c r="E40" i="66" s="1"/>
  <c r="G40" i="66" s="1"/>
  <c r="J40" i="33"/>
  <c r="M40" i="33" s="1"/>
  <c r="E41" i="33"/>
  <c r="G41" i="33" s="1"/>
  <c r="C41" i="66" s="1"/>
  <c r="E41" i="66" s="1"/>
  <c r="G41" i="66" s="1"/>
  <c r="J41" i="33"/>
  <c r="M41" i="33" s="1"/>
  <c r="E42" i="33"/>
  <c r="G42" i="33" s="1"/>
  <c r="C42" i="66" s="1"/>
  <c r="E42" i="66" s="1"/>
  <c r="G42" i="66" s="1"/>
  <c r="J42" i="33"/>
  <c r="M42" i="33" s="1"/>
  <c r="E47" i="33"/>
  <c r="G47" i="33" s="1"/>
  <c r="C47" i="66" s="1"/>
  <c r="E47" i="66" s="1"/>
  <c r="G47" i="66" s="1"/>
  <c r="J47" i="33"/>
  <c r="M47" i="33" s="1"/>
  <c r="E48" i="33"/>
  <c r="G48" i="33" s="1"/>
  <c r="C48" i="66" s="1"/>
  <c r="E48" i="66" s="1"/>
  <c r="G48" i="66" s="1"/>
  <c r="J48" i="33"/>
  <c r="M48" i="33" s="1"/>
  <c r="E49" i="33"/>
  <c r="G49" i="33" s="1"/>
  <c r="C49" i="66" s="1"/>
  <c r="E49" i="66" s="1"/>
  <c r="G49" i="66" s="1"/>
  <c r="J49" i="33"/>
  <c r="M49" i="33" s="1"/>
  <c r="E50" i="33"/>
  <c r="G50" i="33" s="1"/>
  <c r="C50" i="66" s="1"/>
  <c r="E50" i="66" s="1"/>
  <c r="G50" i="66" s="1"/>
  <c r="J50" i="33"/>
  <c r="M50" i="33" s="1"/>
  <c r="E51" i="33"/>
  <c r="G51" i="33" s="1"/>
  <c r="C51" i="66" s="1"/>
  <c r="E51" i="66" s="1"/>
  <c r="G51" i="66" s="1"/>
  <c r="J51" i="33"/>
  <c r="M51" i="33" s="1"/>
  <c r="E52" i="33"/>
  <c r="G52" i="33" s="1"/>
  <c r="C52" i="66" s="1"/>
  <c r="E52" i="66" s="1"/>
  <c r="G52" i="66" s="1"/>
  <c r="J52" i="33"/>
  <c r="M52" i="33" s="1"/>
  <c r="E53" i="33"/>
  <c r="G53" i="33" s="1"/>
  <c r="C53" i="66" s="1"/>
  <c r="E53" i="66" s="1"/>
  <c r="G53" i="66" s="1"/>
  <c r="J53" i="33"/>
  <c r="M53" i="33" s="1"/>
  <c r="E54" i="33"/>
  <c r="G54" i="33" s="1"/>
  <c r="C54" i="66" s="1"/>
  <c r="E54" i="66" s="1"/>
  <c r="G54" i="66" s="1"/>
  <c r="J54" i="33"/>
  <c r="M54" i="33" s="1"/>
  <c r="E55" i="33"/>
  <c r="G55" i="33" s="1"/>
  <c r="C55" i="66" s="1"/>
  <c r="E55" i="66" s="1"/>
  <c r="G55" i="66" s="1"/>
  <c r="J55" i="33"/>
  <c r="M55" i="33" s="1"/>
  <c r="E56" i="33"/>
  <c r="G56" i="33" s="1"/>
  <c r="C56" i="66" s="1"/>
  <c r="E56" i="66" s="1"/>
  <c r="G56" i="66" s="1"/>
  <c r="J56" i="33"/>
  <c r="M56" i="33" s="1"/>
  <c r="E57" i="33"/>
  <c r="G57" i="33" s="1"/>
  <c r="C57" i="66" s="1"/>
  <c r="E57" i="66" s="1"/>
  <c r="G57" i="66" s="1"/>
  <c r="J57" i="33"/>
  <c r="M57" i="33" s="1"/>
  <c r="E58" i="33"/>
  <c r="G58" i="33" s="1"/>
  <c r="C58" i="66" s="1"/>
  <c r="E58" i="66" s="1"/>
  <c r="G58" i="66" s="1"/>
  <c r="J58" i="33"/>
  <c r="M58" i="33" s="1"/>
  <c r="E59" i="33"/>
  <c r="G59" i="33" s="1"/>
  <c r="C59" i="66" s="1"/>
  <c r="E59" i="66" s="1"/>
  <c r="G59" i="66" s="1"/>
  <c r="J59" i="33"/>
  <c r="M59" i="33" s="1"/>
  <c r="E60" i="33"/>
  <c r="G60" i="33" s="1"/>
  <c r="C60" i="66" s="1"/>
  <c r="E60" i="66" s="1"/>
  <c r="G60" i="66" s="1"/>
  <c r="J60" i="33"/>
  <c r="M60" i="33" s="1"/>
  <c r="E61" i="33"/>
  <c r="G61" i="33" s="1"/>
  <c r="C61" i="66" s="1"/>
  <c r="E61" i="66" s="1"/>
  <c r="G61" i="66" s="1"/>
  <c r="J61" i="33"/>
  <c r="M61" i="33" s="1"/>
  <c r="E62" i="33"/>
  <c r="G62" i="33" s="1"/>
  <c r="C62" i="66" s="1"/>
  <c r="E62" i="66" s="1"/>
  <c r="G62" i="66" s="1"/>
  <c r="J62" i="33"/>
  <c r="M62" i="33" s="1"/>
  <c r="E63" i="33"/>
  <c r="G63" i="33" s="1"/>
  <c r="C63" i="66" s="1"/>
  <c r="E63" i="66" s="1"/>
  <c r="G63" i="66" s="1"/>
  <c r="J63" i="33"/>
  <c r="M63" i="33" s="1"/>
  <c r="E64" i="33"/>
  <c r="G64" i="33" s="1"/>
  <c r="C64" i="66" s="1"/>
  <c r="E64" i="66" s="1"/>
  <c r="G64" i="66" s="1"/>
  <c r="J64" i="33"/>
  <c r="M64" i="33" s="1"/>
  <c r="E70" i="33"/>
  <c r="G70" i="33" s="1"/>
  <c r="C70" i="66" s="1"/>
  <c r="E70" i="66" s="1"/>
  <c r="G70" i="66" s="1"/>
  <c r="J70" i="33"/>
  <c r="M70" i="33" s="1"/>
  <c r="E71" i="33"/>
  <c r="G71" i="33" s="1"/>
  <c r="C71" i="66" s="1"/>
  <c r="E71" i="66" s="1"/>
  <c r="G71" i="66" s="1"/>
  <c r="J71" i="33"/>
  <c r="M71" i="33" s="1"/>
  <c r="E65" i="33"/>
  <c r="G65" i="33" s="1"/>
  <c r="C65" i="66" s="1"/>
  <c r="E65" i="66" s="1"/>
  <c r="G65" i="66" s="1"/>
  <c r="J65" i="33"/>
  <c r="M65" i="33" s="1"/>
  <c r="E66" i="33"/>
  <c r="G66" i="33" s="1"/>
  <c r="C66" i="66" s="1"/>
  <c r="E66" i="66" s="1"/>
  <c r="G66" i="66" s="1"/>
  <c r="J66" i="33"/>
  <c r="M66" i="33" s="1"/>
  <c r="E67" i="33"/>
  <c r="G67" i="33" s="1"/>
  <c r="C67" i="66" s="1"/>
  <c r="E67" i="66" s="1"/>
  <c r="G67" i="66" s="1"/>
  <c r="J67" i="33"/>
  <c r="M67" i="33" s="1"/>
  <c r="E75" i="33"/>
  <c r="G75" i="33" s="1"/>
  <c r="C75" i="66" s="1"/>
  <c r="E75" i="66" s="1"/>
  <c r="G75" i="66" s="1"/>
  <c r="J75" i="33"/>
  <c r="M75" i="33" s="1"/>
  <c r="E76" i="33"/>
  <c r="G76" i="33" s="1"/>
  <c r="C76" i="66" s="1"/>
  <c r="E76" i="66" s="1"/>
  <c r="G76" i="66" s="1"/>
  <c r="J76" i="33"/>
  <c r="M76" i="33" s="1"/>
  <c r="E77" i="33"/>
  <c r="G77" i="33" s="1"/>
  <c r="C77" i="66" s="1"/>
  <c r="E77" i="66" s="1"/>
  <c r="G77" i="66" s="1"/>
  <c r="J77" i="33"/>
  <c r="M77" i="33" s="1"/>
  <c r="E137" i="33"/>
  <c r="G137" i="33" s="1"/>
  <c r="C137" i="66" s="1"/>
  <c r="E137" i="66" s="1"/>
  <c r="G137" i="66" s="1"/>
  <c r="J137" i="33"/>
  <c r="M137" i="33" s="1"/>
  <c r="E138" i="33"/>
  <c r="G138" i="33" s="1"/>
  <c r="C138" i="66" s="1"/>
  <c r="E138" i="66" s="1"/>
  <c r="G138" i="66" s="1"/>
  <c r="J138" i="33"/>
  <c r="M138" i="33" s="1"/>
  <c r="E139" i="33"/>
  <c r="G139" i="33" s="1"/>
  <c r="C139" i="66" s="1"/>
  <c r="E139" i="66" s="1"/>
  <c r="G139" i="66" s="1"/>
  <c r="J139" i="33"/>
  <c r="M139" i="33" s="1"/>
  <c r="E140" i="33"/>
  <c r="G140" i="33" s="1"/>
  <c r="C140" i="66" s="1"/>
  <c r="E140" i="66" s="1"/>
  <c r="G140" i="66" s="1"/>
  <c r="J140" i="33"/>
  <c r="M140" i="33" s="1"/>
  <c r="E141" i="33"/>
  <c r="G141" i="33" s="1"/>
  <c r="C141" i="66" s="1"/>
  <c r="E141" i="66" s="1"/>
  <c r="G141" i="66" s="1"/>
  <c r="J141" i="33"/>
  <c r="M141" i="33" s="1"/>
  <c r="E142" i="33"/>
  <c r="G142" i="33" s="1"/>
  <c r="C142" i="66" s="1"/>
  <c r="E142" i="66" s="1"/>
  <c r="G142" i="66" s="1"/>
  <c r="J142" i="33"/>
  <c r="M142" i="33" s="1"/>
  <c r="E183" i="33"/>
  <c r="G183" i="33" s="1"/>
  <c r="C183" i="66" s="1"/>
  <c r="E183" i="66" s="1"/>
  <c r="G183" i="66" s="1"/>
  <c r="J183" i="33"/>
  <c r="M183" i="33" s="1"/>
  <c r="E184" i="33"/>
  <c r="G184" i="33" s="1"/>
  <c r="C184" i="66" s="1"/>
  <c r="E184" i="66" s="1"/>
  <c r="G184" i="66" s="1"/>
  <c r="J184" i="33"/>
  <c r="M184" i="33" s="1"/>
  <c r="E185" i="33"/>
  <c r="G185" i="33" s="1"/>
  <c r="C185" i="66" s="1"/>
  <c r="E185" i="66" s="1"/>
  <c r="G185" i="66" s="1"/>
  <c r="J185" i="33"/>
  <c r="M185" i="33" s="1"/>
  <c r="E186" i="33"/>
  <c r="G186" i="33" s="1"/>
  <c r="C186" i="66" s="1"/>
  <c r="E186" i="66" s="1"/>
  <c r="G186" i="66" s="1"/>
  <c r="J186" i="33"/>
  <c r="M186" i="33" s="1"/>
  <c r="E78" i="33"/>
  <c r="G78" i="33" s="1"/>
  <c r="J78" i="33"/>
  <c r="M78" i="33" s="1"/>
  <c r="E79" i="33"/>
  <c r="G79" i="33" s="1"/>
  <c r="C79" i="66" s="1"/>
  <c r="E79" i="66" s="1"/>
  <c r="G79" i="66" s="1"/>
  <c r="J79" i="33"/>
  <c r="M79" i="33" s="1"/>
  <c r="E81" i="33"/>
  <c r="G81" i="33" s="1"/>
  <c r="C81" i="66" s="1"/>
  <c r="E81" i="66" s="1"/>
  <c r="G81" i="66" s="1"/>
  <c r="J81" i="33"/>
  <c r="M81" i="33" s="1"/>
  <c r="E82" i="33"/>
  <c r="G82" i="33" s="1"/>
  <c r="C82" i="66" s="1"/>
  <c r="E82" i="66" s="1"/>
  <c r="G82" i="66" s="1"/>
  <c r="J82" i="33"/>
  <c r="M82" i="33" s="1"/>
  <c r="E84" i="33"/>
  <c r="G84" i="33" s="1"/>
  <c r="C84" i="66" s="1"/>
  <c r="E84" i="66" s="1"/>
  <c r="G84" i="66" s="1"/>
  <c r="J84" i="33"/>
  <c r="M84" i="33" s="1"/>
  <c r="E85" i="33"/>
  <c r="G85" i="33" s="1"/>
  <c r="C85" i="66" s="1"/>
  <c r="E85" i="66" s="1"/>
  <c r="G85" i="66" s="1"/>
  <c r="J85" i="33"/>
  <c r="M85" i="33" s="1"/>
  <c r="E86" i="33"/>
  <c r="G86" i="33" s="1"/>
  <c r="C86" i="66" s="1"/>
  <c r="E86" i="66" s="1"/>
  <c r="G86" i="66" s="1"/>
  <c r="J86" i="33"/>
  <c r="M86" i="33" s="1"/>
  <c r="E87" i="33"/>
  <c r="G87" i="33" s="1"/>
  <c r="C87" i="66" s="1"/>
  <c r="E87" i="66" s="1"/>
  <c r="G87" i="66" s="1"/>
  <c r="J87" i="33"/>
  <c r="M87" i="33" s="1"/>
  <c r="E106" i="33"/>
  <c r="G106" i="33" s="1"/>
  <c r="C106" i="66" s="1"/>
  <c r="E106" i="66" s="1"/>
  <c r="G106" i="66" s="1"/>
  <c r="J106" i="33"/>
  <c r="M106" i="33" s="1"/>
  <c r="E107" i="33"/>
  <c r="G107" i="33" s="1"/>
  <c r="C107" i="66" s="1"/>
  <c r="E107" i="66" s="1"/>
  <c r="G107" i="66" s="1"/>
  <c r="J107" i="33"/>
  <c r="M107" i="33" s="1"/>
  <c r="E108" i="33"/>
  <c r="G108" i="33" s="1"/>
  <c r="C108" i="66" s="1"/>
  <c r="E108" i="66" s="1"/>
  <c r="G108" i="66" s="1"/>
  <c r="J108" i="33"/>
  <c r="M108" i="33" s="1"/>
  <c r="E109" i="33"/>
  <c r="G109" i="33" s="1"/>
  <c r="C109" i="66" s="1"/>
  <c r="E109" i="66" s="1"/>
  <c r="G109" i="66" s="1"/>
  <c r="J109" i="33"/>
  <c r="M109" i="33" s="1"/>
  <c r="E110" i="33"/>
  <c r="G110" i="33" s="1"/>
  <c r="C110" i="66" s="1"/>
  <c r="E110" i="66" s="1"/>
  <c r="G110" i="66" s="1"/>
  <c r="J110" i="33"/>
  <c r="M110" i="33" s="1"/>
  <c r="E111" i="33"/>
  <c r="G111" i="33" s="1"/>
  <c r="C111" i="66" s="1"/>
  <c r="E111" i="66" s="1"/>
  <c r="G111" i="66" s="1"/>
  <c r="J111" i="33"/>
  <c r="M111" i="33" s="1"/>
  <c r="E112" i="33"/>
  <c r="G112" i="33" s="1"/>
  <c r="C112" i="66" s="1"/>
  <c r="E112" i="66" s="1"/>
  <c r="G112" i="66" s="1"/>
  <c r="J112" i="33"/>
  <c r="M112" i="33" s="1"/>
  <c r="E98" i="33"/>
  <c r="G98" i="33" s="1"/>
  <c r="C98" i="66" s="1"/>
  <c r="E98" i="66" s="1"/>
  <c r="G98" i="66" s="1"/>
  <c r="J98" i="33"/>
  <c r="M98" i="33" s="1"/>
  <c r="E99" i="33"/>
  <c r="G99" i="33" s="1"/>
  <c r="C99" i="66" s="1"/>
  <c r="E99" i="66" s="1"/>
  <c r="G99" i="66" s="1"/>
  <c r="J99" i="33"/>
  <c r="M99" i="33" s="1"/>
  <c r="E100" i="33"/>
  <c r="G100" i="33" s="1"/>
  <c r="C100" i="66" s="1"/>
  <c r="E100" i="66" s="1"/>
  <c r="G100" i="66" s="1"/>
  <c r="J100" i="33"/>
  <c r="M100" i="33" s="1"/>
  <c r="E101" i="33"/>
  <c r="G101" i="33" s="1"/>
  <c r="C101" i="66" s="1"/>
  <c r="E101" i="66" s="1"/>
  <c r="G101" i="66" s="1"/>
  <c r="J101" i="33"/>
  <c r="M101" i="33" s="1"/>
  <c r="E102" i="33"/>
  <c r="G102" i="33" s="1"/>
  <c r="C102" i="66" s="1"/>
  <c r="E102" i="66" s="1"/>
  <c r="G102" i="66" s="1"/>
  <c r="J102" i="33"/>
  <c r="M102" i="33" s="1"/>
  <c r="E127" i="33"/>
  <c r="G127" i="33" s="1"/>
  <c r="C127" i="66" s="1"/>
  <c r="E127" i="66" s="1"/>
  <c r="G127" i="66" s="1"/>
  <c r="J127" i="33"/>
  <c r="M127" i="33" s="1"/>
  <c r="E187" i="33"/>
  <c r="G187" i="33" s="1"/>
  <c r="C187" i="66" s="1"/>
  <c r="E187" i="66" s="1"/>
  <c r="G187" i="66" s="1"/>
  <c r="J187" i="33"/>
  <c r="M187" i="33" s="1"/>
  <c r="E188" i="33"/>
  <c r="G188" i="33" s="1"/>
  <c r="C188" i="66" s="1"/>
  <c r="E188" i="66" s="1"/>
  <c r="G188" i="66" s="1"/>
  <c r="J188" i="33"/>
  <c r="M188" i="33" s="1"/>
  <c r="E189" i="33"/>
  <c r="G189" i="33" s="1"/>
  <c r="C189" i="66" s="1"/>
  <c r="E189" i="66" s="1"/>
  <c r="G189" i="66" s="1"/>
  <c r="J189" i="33"/>
  <c r="M189" i="33" s="1"/>
  <c r="E174" i="33"/>
  <c r="G174" i="33" s="1"/>
  <c r="C174" i="66" s="1"/>
  <c r="E174" i="66" s="1"/>
  <c r="G174" i="66" s="1"/>
  <c r="J174" i="33"/>
  <c r="M174" i="33" s="1"/>
  <c r="E134" i="33"/>
  <c r="G134" i="33" s="1"/>
  <c r="C134" i="66" s="1"/>
  <c r="E134" i="66" s="1"/>
  <c r="G134" i="66" s="1"/>
  <c r="J134" i="33"/>
  <c r="M134" i="33" s="1"/>
  <c r="E135" i="33"/>
  <c r="G135" i="33" s="1"/>
  <c r="C135" i="66" s="1"/>
  <c r="E135" i="66" s="1"/>
  <c r="G135" i="66" s="1"/>
  <c r="J135" i="33"/>
  <c r="M135" i="33" s="1"/>
  <c r="E207" i="33"/>
  <c r="G207" i="33" s="1"/>
  <c r="C207" i="66" s="1"/>
  <c r="E207" i="66" s="1"/>
  <c r="G207" i="66" s="1"/>
  <c r="J207" i="33"/>
  <c r="M207" i="33" s="1"/>
  <c r="E212" i="33"/>
  <c r="G212" i="33" s="1"/>
  <c r="C212" i="66" s="1"/>
  <c r="E212" i="66" s="1"/>
  <c r="G212" i="66" s="1"/>
  <c r="J212" i="33"/>
  <c r="M212" i="33" s="1"/>
  <c r="E240" i="33"/>
  <c r="G240" i="33" s="1"/>
  <c r="C240" i="66" s="1"/>
  <c r="E240" i="66" s="1"/>
  <c r="G240" i="66" s="1"/>
  <c r="J240" i="33"/>
  <c r="M240" i="33" s="1"/>
  <c r="E173" i="33"/>
  <c r="G173" i="33" s="1"/>
  <c r="C173" i="66" s="1"/>
  <c r="E173" i="66" s="1"/>
  <c r="G173" i="66" s="1"/>
  <c r="J173" i="33"/>
  <c r="M173" i="33" s="1"/>
  <c r="E175" i="33"/>
  <c r="G175" i="33" s="1"/>
  <c r="C175" i="66" s="1"/>
  <c r="E175" i="66" s="1"/>
  <c r="G175" i="66" s="1"/>
  <c r="J175" i="33"/>
  <c r="M175" i="33" s="1"/>
  <c r="E128" i="33"/>
  <c r="G128" i="33" s="1"/>
  <c r="C128" i="66" s="1"/>
  <c r="E128" i="66" s="1"/>
  <c r="G128" i="66" s="1"/>
  <c r="J128" i="33"/>
  <c r="M128" i="33" s="1"/>
  <c r="E91" i="33"/>
  <c r="G91" i="33" s="1"/>
  <c r="C91" i="66" s="1"/>
  <c r="E91" i="66" s="1"/>
  <c r="G91" i="66" s="1"/>
  <c r="J91" i="33"/>
  <c r="M91" i="33" s="1"/>
  <c r="E92" i="33"/>
  <c r="G92" i="33" s="1"/>
  <c r="C92" i="66" s="1"/>
  <c r="E92" i="66" s="1"/>
  <c r="G92" i="66" s="1"/>
  <c r="J92" i="33"/>
  <c r="M92" i="33" s="1"/>
  <c r="E93" i="33"/>
  <c r="G93" i="33" s="1"/>
  <c r="C93" i="66" s="1"/>
  <c r="E93" i="66" s="1"/>
  <c r="G93" i="66" s="1"/>
  <c r="J93" i="33"/>
  <c r="M93" i="33" s="1"/>
  <c r="E94" i="33"/>
  <c r="G94" i="33" s="1"/>
  <c r="C94" i="66" s="1"/>
  <c r="E94" i="66" s="1"/>
  <c r="G94" i="66" s="1"/>
  <c r="J94" i="33"/>
  <c r="M94" i="33" s="1"/>
  <c r="E95" i="33"/>
  <c r="G95" i="33" s="1"/>
  <c r="C95" i="66" s="1"/>
  <c r="E95" i="66" s="1"/>
  <c r="G95" i="66" s="1"/>
  <c r="J95" i="33"/>
  <c r="M95" i="33" s="1"/>
  <c r="E115" i="33"/>
  <c r="G115" i="33" s="1"/>
  <c r="C115" i="66" s="1"/>
  <c r="E115" i="66" s="1"/>
  <c r="G115" i="66" s="1"/>
  <c r="J115" i="33"/>
  <c r="M115" i="33" s="1"/>
  <c r="E116" i="33"/>
  <c r="G116" i="33" s="1"/>
  <c r="C116" i="66" s="1"/>
  <c r="E116" i="66" s="1"/>
  <c r="G116" i="66" s="1"/>
  <c r="J116" i="33"/>
  <c r="M116" i="33" s="1"/>
  <c r="E103" i="33"/>
  <c r="G103" i="33" s="1"/>
  <c r="C103" i="66" s="1"/>
  <c r="E103" i="66" s="1"/>
  <c r="G103" i="66" s="1"/>
  <c r="J103" i="33"/>
  <c r="M103" i="33" s="1"/>
  <c r="E117" i="33"/>
  <c r="G117" i="33" s="1"/>
  <c r="C117" i="66" s="1"/>
  <c r="E117" i="66" s="1"/>
  <c r="G117" i="66" s="1"/>
  <c r="J117" i="33"/>
  <c r="M117" i="33" s="1"/>
  <c r="E118" i="33"/>
  <c r="G118" i="33" s="1"/>
  <c r="C118" i="66" s="1"/>
  <c r="E118" i="66" s="1"/>
  <c r="G118" i="66" s="1"/>
  <c r="J118" i="33"/>
  <c r="M118" i="33" s="1"/>
  <c r="E119" i="33"/>
  <c r="G119" i="33" s="1"/>
  <c r="C119" i="66" s="1"/>
  <c r="E119" i="66" s="1"/>
  <c r="G119" i="66" s="1"/>
  <c r="J119" i="33"/>
  <c r="M119" i="33" s="1"/>
  <c r="E126" i="33"/>
  <c r="G126" i="33" s="1"/>
  <c r="C126" i="66" s="1"/>
  <c r="E126" i="66" s="1"/>
  <c r="G126" i="66" s="1"/>
  <c r="J126" i="33"/>
  <c r="M126" i="33" s="1"/>
  <c r="E148" i="33"/>
  <c r="G148" i="33" s="1"/>
  <c r="C148" i="66" s="1"/>
  <c r="E148" i="66" s="1"/>
  <c r="G148" i="66" s="1"/>
  <c r="J148" i="33"/>
  <c r="M148" i="33" s="1"/>
  <c r="E149" i="33"/>
  <c r="G149" i="33" s="1"/>
  <c r="C149" i="66" s="1"/>
  <c r="E149" i="66" s="1"/>
  <c r="G149" i="66" s="1"/>
  <c r="J149" i="33"/>
  <c r="M149" i="33" s="1"/>
  <c r="E166" i="33"/>
  <c r="G166" i="33" s="1"/>
  <c r="C166" i="66" s="1"/>
  <c r="E166" i="66" s="1"/>
  <c r="G166" i="66" s="1"/>
  <c r="J166" i="33"/>
  <c r="M166" i="33" s="1"/>
  <c r="E156" i="33"/>
  <c r="G156" i="33" s="1"/>
  <c r="C156" i="66" s="1"/>
  <c r="E156" i="66" s="1"/>
  <c r="G156" i="66" s="1"/>
  <c r="J156" i="33"/>
  <c r="M156" i="33" s="1"/>
  <c r="E39" i="33"/>
  <c r="G39" i="33" s="1"/>
  <c r="C39" i="66" s="1"/>
  <c r="E39" i="66" s="1"/>
  <c r="G39" i="66" s="1"/>
  <c r="J39" i="33"/>
  <c r="M39" i="33" s="1"/>
  <c r="E177" i="33"/>
  <c r="G177" i="33" s="1"/>
  <c r="C177" i="66" s="1"/>
  <c r="E177" i="66" s="1"/>
  <c r="G177" i="66" s="1"/>
  <c r="J177" i="33"/>
  <c r="M177" i="33" s="1"/>
  <c r="E143" i="33"/>
  <c r="G143" i="33" s="1"/>
  <c r="C143" i="66" s="1"/>
  <c r="E143" i="66" s="1"/>
  <c r="G143" i="66" s="1"/>
  <c r="J143" i="33"/>
  <c r="M143" i="33" s="1"/>
  <c r="E144" i="33"/>
  <c r="G144" i="33" s="1"/>
  <c r="C144" i="66" s="1"/>
  <c r="E144" i="66" s="1"/>
  <c r="G144" i="66" s="1"/>
  <c r="J144" i="33"/>
  <c r="M144" i="33" s="1"/>
  <c r="E145" i="33"/>
  <c r="G145" i="33" s="1"/>
  <c r="C145" i="66" s="1"/>
  <c r="E145" i="66" s="1"/>
  <c r="G145" i="66" s="1"/>
  <c r="J145" i="33"/>
  <c r="M145" i="33" s="1"/>
  <c r="E146" i="33"/>
  <c r="G146" i="33" s="1"/>
  <c r="C146" i="66" s="1"/>
  <c r="E146" i="66" s="1"/>
  <c r="G146" i="66" s="1"/>
  <c r="J146" i="33"/>
  <c r="M146" i="33" s="1"/>
  <c r="E147" i="33"/>
  <c r="G147" i="33" s="1"/>
  <c r="C147" i="66" s="1"/>
  <c r="E147" i="66" s="1"/>
  <c r="G147" i="66" s="1"/>
  <c r="J147" i="33"/>
  <c r="M147" i="33" s="1"/>
  <c r="E120" i="33"/>
  <c r="G120" i="33" s="1"/>
  <c r="C120" i="66" s="1"/>
  <c r="E120" i="66" s="1"/>
  <c r="G120" i="66" s="1"/>
  <c r="J120" i="33"/>
  <c r="M120" i="33" s="1"/>
  <c r="E121" i="33"/>
  <c r="G121" i="33" s="1"/>
  <c r="C121" i="66" s="1"/>
  <c r="E121" i="66" s="1"/>
  <c r="G121" i="66" s="1"/>
  <c r="J121" i="33"/>
  <c r="M121" i="33" s="1"/>
  <c r="E122" i="33"/>
  <c r="G122" i="33" s="1"/>
  <c r="C122" i="66" s="1"/>
  <c r="E122" i="66" s="1"/>
  <c r="G122" i="66" s="1"/>
  <c r="J122" i="33"/>
  <c r="M122" i="33" s="1"/>
  <c r="E167" i="33"/>
  <c r="G167" i="33" s="1"/>
  <c r="C167" i="66" s="1"/>
  <c r="E167" i="66" s="1"/>
  <c r="G167" i="66" s="1"/>
  <c r="J167" i="33"/>
  <c r="M167" i="33" s="1"/>
  <c r="E168" i="33"/>
  <c r="G168" i="33" s="1"/>
  <c r="C168" i="66" s="1"/>
  <c r="E168" i="66" s="1"/>
  <c r="G168" i="66" s="1"/>
  <c r="J168" i="33"/>
  <c r="M168" i="33" s="1"/>
  <c r="E169" i="33"/>
  <c r="G169" i="33" s="1"/>
  <c r="C169" i="66" s="1"/>
  <c r="E169" i="66" s="1"/>
  <c r="G169" i="66" s="1"/>
  <c r="J169" i="33"/>
  <c r="M169" i="33" s="1"/>
  <c r="E170" i="33"/>
  <c r="G170" i="33" s="1"/>
  <c r="C170" i="66" s="1"/>
  <c r="E170" i="66" s="1"/>
  <c r="G170" i="66" s="1"/>
  <c r="J170" i="33"/>
  <c r="M170" i="33" s="1"/>
  <c r="E171" i="33"/>
  <c r="G171" i="33" s="1"/>
  <c r="C171" i="66" s="1"/>
  <c r="E171" i="66" s="1"/>
  <c r="G171" i="66" s="1"/>
  <c r="J171" i="33"/>
  <c r="M171" i="33" s="1"/>
  <c r="E172" i="33"/>
  <c r="G172" i="33" s="1"/>
  <c r="C172" i="66" s="1"/>
  <c r="E172" i="66" s="1"/>
  <c r="G172" i="66" s="1"/>
  <c r="J172" i="33"/>
  <c r="M172" i="33" s="1"/>
  <c r="E191" i="33"/>
  <c r="G191" i="33" s="1"/>
  <c r="C191" i="66" s="1"/>
  <c r="E191" i="66" s="1"/>
  <c r="G191" i="66" s="1"/>
  <c r="J191" i="33"/>
  <c r="M191" i="33" s="1"/>
  <c r="E192" i="33"/>
  <c r="G192" i="33" s="1"/>
  <c r="C192" i="66" s="1"/>
  <c r="E192" i="66" s="1"/>
  <c r="G192" i="66" s="1"/>
  <c r="J192" i="33"/>
  <c r="M192" i="33" s="1"/>
  <c r="E193" i="33"/>
  <c r="G193" i="33" s="1"/>
  <c r="C193" i="66" s="1"/>
  <c r="E193" i="66" s="1"/>
  <c r="G193" i="66" s="1"/>
  <c r="J193" i="33"/>
  <c r="M193" i="33" s="1"/>
  <c r="E194" i="33"/>
  <c r="G194" i="33" s="1"/>
  <c r="C194" i="66" s="1"/>
  <c r="E194" i="66" s="1"/>
  <c r="G194" i="66" s="1"/>
  <c r="J194" i="33"/>
  <c r="M194" i="33" s="1"/>
  <c r="E195" i="33"/>
  <c r="G195" i="33" s="1"/>
  <c r="C195" i="66" s="1"/>
  <c r="E195" i="66" s="1"/>
  <c r="G195" i="66" s="1"/>
  <c r="J195" i="33"/>
  <c r="M195" i="33" s="1"/>
  <c r="E196" i="33"/>
  <c r="G196" i="33" s="1"/>
  <c r="C196" i="66" s="1"/>
  <c r="E196" i="66" s="1"/>
  <c r="G196" i="66" s="1"/>
  <c r="J196" i="33"/>
  <c r="M196" i="33" s="1"/>
  <c r="E197" i="33"/>
  <c r="G197" i="33" s="1"/>
  <c r="C197" i="66" s="1"/>
  <c r="E197" i="66" s="1"/>
  <c r="G197" i="66" s="1"/>
  <c r="J197" i="33"/>
  <c r="M197" i="33" s="1"/>
  <c r="E198" i="33"/>
  <c r="G198" i="33" s="1"/>
  <c r="C198" i="66" s="1"/>
  <c r="E198" i="66" s="1"/>
  <c r="G198" i="66" s="1"/>
  <c r="J198" i="33"/>
  <c r="M198" i="33" s="1"/>
  <c r="E199" i="33"/>
  <c r="G199" i="33" s="1"/>
  <c r="C199" i="66" s="1"/>
  <c r="E199" i="66" s="1"/>
  <c r="G199" i="66" s="1"/>
  <c r="J199" i="33"/>
  <c r="M199" i="33" s="1"/>
  <c r="E200" i="33"/>
  <c r="G200" i="33" s="1"/>
  <c r="C200" i="66" s="1"/>
  <c r="E200" i="66" s="1"/>
  <c r="G200" i="66" s="1"/>
  <c r="J200" i="33"/>
  <c r="M200" i="33" s="1"/>
  <c r="E201" i="33"/>
  <c r="G201" i="33" s="1"/>
  <c r="C201" i="66" s="1"/>
  <c r="E201" i="66" s="1"/>
  <c r="G201" i="66" s="1"/>
  <c r="J201" i="33"/>
  <c r="M201" i="33" s="1"/>
  <c r="E202" i="33"/>
  <c r="G202" i="33" s="1"/>
  <c r="C202" i="66" s="1"/>
  <c r="E202" i="66" s="1"/>
  <c r="G202" i="66" s="1"/>
  <c r="J202" i="33"/>
  <c r="M202" i="33" s="1"/>
  <c r="E203" i="33"/>
  <c r="G203" i="33" s="1"/>
  <c r="C203" i="66" s="1"/>
  <c r="E203" i="66" s="1"/>
  <c r="G203" i="66" s="1"/>
  <c r="J203" i="33"/>
  <c r="M203" i="33" s="1"/>
  <c r="E204" i="33"/>
  <c r="G204" i="33" s="1"/>
  <c r="C204" i="66" s="1"/>
  <c r="E204" i="66" s="1"/>
  <c r="G204" i="66" s="1"/>
  <c r="J204" i="33"/>
  <c r="M204" i="33" s="1"/>
  <c r="E205" i="33"/>
  <c r="G205" i="33" s="1"/>
  <c r="C205" i="66" s="1"/>
  <c r="E205" i="66" s="1"/>
  <c r="G205" i="66" s="1"/>
  <c r="J205" i="33"/>
  <c r="M205" i="33" s="1"/>
  <c r="E206" i="33"/>
  <c r="G206" i="33" s="1"/>
  <c r="C206" i="66" s="1"/>
  <c r="E206" i="66" s="1"/>
  <c r="G206" i="66" s="1"/>
  <c r="J206" i="33"/>
  <c r="M206" i="33" s="1"/>
  <c r="E234" i="33"/>
  <c r="G234" i="33" s="1"/>
  <c r="C234" i="66" s="1"/>
  <c r="E234" i="66" s="1"/>
  <c r="G234" i="66" s="1"/>
  <c r="J234" i="33"/>
  <c r="M234" i="33" s="1"/>
  <c r="E208" i="33"/>
  <c r="G208" i="33" s="1"/>
  <c r="C208" i="66" s="1"/>
  <c r="E208" i="66" s="1"/>
  <c r="G208" i="66" s="1"/>
  <c r="J208" i="33"/>
  <c r="M208" i="33" s="1"/>
  <c r="E209" i="33"/>
  <c r="G209" i="33" s="1"/>
  <c r="C209" i="66" s="1"/>
  <c r="E209" i="66" s="1"/>
  <c r="G209" i="66" s="1"/>
  <c r="J209" i="33"/>
  <c r="M209" i="33" s="1"/>
  <c r="E210" i="33"/>
  <c r="G210" i="33" s="1"/>
  <c r="C210" i="66" s="1"/>
  <c r="E210" i="66" s="1"/>
  <c r="G210" i="66" s="1"/>
  <c r="J210" i="33"/>
  <c r="M210" i="33" s="1"/>
  <c r="E211" i="33"/>
  <c r="G211" i="33" s="1"/>
  <c r="C211" i="66" s="1"/>
  <c r="E211" i="66" s="1"/>
  <c r="G211" i="66" s="1"/>
  <c r="J211" i="33"/>
  <c r="M211" i="33" s="1"/>
  <c r="E69" i="33"/>
  <c r="G69" i="33" s="1"/>
  <c r="C69" i="66" s="1"/>
  <c r="E69" i="66" s="1"/>
  <c r="G69" i="66" s="1"/>
  <c r="J69" i="33"/>
  <c r="M69" i="33" s="1"/>
  <c r="E178" i="33"/>
  <c r="G178" i="33" s="1"/>
  <c r="C178" i="66" s="1"/>
  <c r="E178" i="66" s="1"/>
  <c r="G178" i="66" s="1"/>
  <c r="J178" i="33"/>
  <c r="M178" i="33" s="1"/>
  <c r="E179" i="33"/>
  <c r="G179" i="33" s="1"/>
  <c r="C179" i="66" s="1"/>
  <c r="E179" i="66" s="1"/>
  <c r="G179" i="66" s="1"/>
  <c r="J179" i="33"/>
  <c r="M179" i="33" s="1"/>
  <c r="E180" i="33"/>
  <c r="G180" i="33" s="1"/>
  <c r="C180" i="66" s="1"/>
  <c r="E180" i="66" s="1"/>
  <c r="G180" i="66" s="1"/>
  <c r="J180" i="33"/>
  <c r="M180" i="33" s="1"/>
  <c r="E216" i="33"/>
  <c r="G216" i="33" s="1"/>
  <c r="C216" i="66" s="1"/>
  <c r="E216" i="66" s="1"/>
  <c r="G216" i="66" s="1"/>
  <c r="J216" i="33"/>
  <c r="M216" i="33" s="1"/>
  <c r="E217" i="33"/>
  <c r="G217" i="33" s="1"/>
  <c r="C217" i="66" s="1"/>
  <c r="E217" i="66" s="1"/>
  <c r="G217" i="66" s="1"/>
  <c r="J217" i="33"/>
  <c r="M217" i="33" s="1"/>
  <c r="E218" i="33"/>
  <c r="G218" i="33" s="1"/>
  <c r="C218" i="66" s="1"/>
  <c r="E218" i="66" s="1"/>
  <c r="G218" i="66" s="1"/>
  <c r="J218" i="33"/>
  <c r="M218" i="33" s="1"/>
  <c r="E181" i="33"/>
  <c r="G181" i="33" s="1"/>
  <c r="C181" i="66" s="1"/>
  <c r="E181" i="66" s="1"/>
  <c r="G181" i="66" s="1"/>
  <c r="J181" i="33"/>
  <c r="M181" i="33" s="1"/>
  <c r="E238" i="33"/>
  <c r="G238" i="33" s="1"/>
  <c r="C238" i="66" s="1"/>
  <c r="E238" i="66" s="1"/>
  <c r="G238" i="66" s="1"/>
  <c r="J238" i="33"/>
  <c r="M238" i="33" s="1"/>
  <c r="E220" i="33"/>
  <c r="G220" i="33" s="1"/>
  <c r="C220" i="66" s="1"/>
  <c r="E220" i="66" s="1"/>
  <c r="G220" i="66" s="1"/>
  <c r="J220" i="33"/>
  <c r="M220" i="33" s="1"/>
  <c r="E221" i="33"/>
  <c r="G221" i="33" s="1"/>
  <c r="C221" i="66" s="1"/>
  <c r="E221" i="66" s="1"/>
  <c r="G221" i="66" s="1"/>
  <c r="J221" i="33"/>
  <c r="M221" i="33" s="1"/>
  <c r="E222" i="33"/>
  <c r="G222" i="33" s="1"/>
  <c r="C222" i="66" s="1"/>
  <c r="E222" i="66" s="1"/>
  <c r="G222" i="66" s="1"/>
  <c r="J222" i="33"/>
  <c r="M222" i="33" s="1"/>
  <c r="E223" i="33"/>
  <c r="G223" i="33" s="1"/>
  <c r="C223" i="66" s="1"/>
  <c r="E223" i="66" s="1"/>
  <c r="G223" i="66" s="1"/>
  <c r="J223" i="33"/>
  <c r="M223" i="33" s="1"/>
  <c r="E224" i="33"/>
  <c r="G224" i="33" s="1"/>
  <c r="C224" i="66" s="1"/>
  <c r="E224" i="66" s="1"/>
  <c r="G224" i="66" s="1"/>
  <c r="J224" i="33"/>
  <c r="M224" i="33" s="1"/>
  <c r="E225" i="33"/>
  <c r="G225" i="33" s="1"/>
  <c r="C225" i="66" s="1"/>
  <c r="E225" i="66" s="1"/>
  <c r="G225" i="66" s="1"/>
  <c r="J225" i="33"/>
  <c r="M225" i="33" s="1"/>
  <c r="E226" i="33"/>
  <c r="G226" i="33" s="1"/>
  <c r="C226" i="66" s="1"/>
  <c r="E226" i="66" s="1"/>
  <c r="G226" i="66" s="1"/>
  <c r="J226" i="33"/>
  <c r="M226" i="33" s="1"/>
  <c r="E232" i="33"/>
  <c r="G232" i="33" s="1"/>
  <c r="C232" i="66" s="1"/>
  <c r="E232" i="66" s="1"/>
  <c r="G232" i="66" s="1"/>
  <c r="J232" i="33"/>
  <c r="M232" i="33" s="1"/>
  <c r="E233" i="33"/>
  <c r="G233" i="33" s="1"/>
  <c r="C233" i="66" s="1"/>
  <c r="E233" i="66" s="1"/>
  <c r="G233" i="66" s="1"/>
  <c r="J233" i="33"/>
  <c r="M233" i="33" s="1"/>
  <c r="E150" i="33"/>
  <c r="G150" i="33" s="1"/>
  <c r="C150" i="66" s="1"/>
  <c r="E150" i="66" s="1"/>
  <c r="G150" i="66" s="1"/>
  <c r="J150" i="33"/>
  <c r="M150" i="33" s="1"/>
  <c r="E151" i="33"/>
  <c r="G151" i="33" s="1"/>
  <c r="C151" i="66" s="1"/>
  <c r="E151" i="66" s="1"/>
  <c r="G151" i="66" s="1"/>
  <c r="J151" i="33"/>
  <c r="M151" i="33" s="1"/>
  <c r="E152" i="33"/>
  <c r="G152" i="33" s="1"/>
  <c r="C152" i="66" s="1"/>
  <c r="E152" i="66" s="1"/>
  <c r="G152" i="66" s="1"/>
  <c r="J152" i="33"/>
  <c r="M152" i="33" s="1"/>
  <c r="E153" i="33"/>
  <c r="G153" i="33" s="1"/>
  <c r="C153" i="66" s="1"/>
  <c r="E153" i="66" s="1"/>
  <c r="G153" i="66" s="1"/>
  <c r="J153" i="33"/>
  <c r="M153" i="33" s="1"/>
  <c r="E154" i="33"/>
  <c r="G154" i="33" s="1"/>
  <c r="C154" i="66" s="1"/>
  <c r="E154" i="66" s="1"/>
  <c r="G154" i="66" s="1"/>
  <c r="J154" i="33"/>
  <c r="M154" i="33" s="1"/>
  <c r="E136" i="33"/>
  <c r="G136" i="33" s="1"/>
  <c r="C136" i="66" s="1"/>
  <c r="E136" i="66" s="1"/>
  <c r="G136" i="66" s="1"/>
  <c r="J136" i="33"/>
  <c r="M136" i="33" s="1"/>
  <c r="E243" i="33"/>
  <c r="G243" i="33" s="1"/>
  <c r="C243" i="66" s="1"/>
  <c r="E243" i="66" s="1"/>
  <c r="G243" i="66" s="1"/>
  <c r="J243" i="33"/>
  <c r="M243" i="33" s="1"/>
  <c r="E236" i="33"/>
  <c r="G236" i="33" s="1"/>
  <c r="C236" i="66" s="1"/>
  <c r="E236" i="66" s="1"/>
  <c r="G236" i="66" s="1"/>
  <c r="J236" i="33"/>
  <c r="M236" i="33" s="1"/>
  <c r="E237" i="33"/>
  <c r="G237" i="33" s="1"/>
  <c r="C237" i="66" s="1"/>
  <c r="E237" i="66" s="1"/>
  <c r="G237" i="66" s="1"/>
  <c r="J237" i="33"/>
  <c r="M237" i="33" s="1"/>
  <c r="E190" i="33"/>
  <c r="G190" i="33" s="1"/>
  <c r="C190" i="66" s="1"/>
  <c r="E190" i="66" s="1"/>
  <c r="G190" i="66" s="1"/>
  <c r="J190" i="33"/>
  <c r="M190" i="33" s="1"/>
  <c r="E161" i="33"/>
  <c r="G161" i="33" s="1"/>
  <c r="C161" i="66" s="1"/>
  <c r="E161" i="66" s="1"/>
  <c r="G161" i="66" s="1"/>
  <c r="J161" i="33"/>
  <c r="M161" i="33" s="1"/>
  <c r="E160" i="33"/>
  <c r="G160" i="33" s="1"/>
  <c r="C160" i="66" s="1"/>
  <c r="E160" i="66" s="1"/>
  <c r="G160" i="66" s="1"/>
  <c r="J160" i="33"/>
  <c r="M160" i="33" s="1"/>
  <c r="E241" i="33"/>
  <c r="G241" i="33" s="1"/>
  <c r="C241" i="66" s="1"/>
  <c r="E241" i="66" s="1"/>
  <c r="G241" i="66" s="1"/>
  <c r="J241" i="33"/>
  <c r="M241" i="33" s="1"/>
  <c r="E182" i="33"/>
  <c r="G182" i="33" s="1"/>
  <c r="C182" i="66" s="1"/>
  <c r="E182" i="66" s="1"/>
  <c r="G182" i="66" s="1"/>
  <c r="J182" i="33"/>
  <c r="M182" i="33" s="1"/>
  <c r="E245" i="33"/>
  <c r="G245" i="33" s="1"/>
  <c r="C245" i="66" s="1"/>
  <c r="E245" i="66" s="1"/>
  <c r="G245" i="66" s="1"/>
  <c r="J245" i="33"/>
  <c r="M245" i="33" s="1"/>
  <c r="E244" i="33"/>
  <c r="G244" i="33" s="1"/>
  <c r="C244" i="66" s="1"/>
  <c r="E244" i="66" s="1"/>
  <c r="G244" i="66" s="1"/>
  <c r="J244" i="33"/>
  <c r="M244" i="33" s="1"/>
  <c r="E129" i="33"/>
  <c r="G129" i="33" s="1"/>
  <c r="C129" i="66" s="1"/>
  <c r="E129" i="66" s="1"/>
  <c r="G129" i="66" s="1"/>
  <c r="J129" i="33"/>
  <c r="M129" i="33" s="1"/>
  <c r="E242" i="33"/>
  <c r="G242" i="33" s="1"/>
  <c r="C242" i="66" s="1"/>
  <c r="E242" i="66" s="1"/>
  <c r="G242" i="66" s="1"/>
  <c r="J242" i="33"/>
  <c r="M242" i="33" s="1"/>
  <c r="E235" i="33"/>
  <c r="G235" i="33" s="1"/>
  <c r="C235" i="66" s="1"/>
  <c r="E235" i="66" s="1"/>
  <c r="G235" i="66" s="1"/>
  <c r="J235" i="33"/>
  <c r="M235" i="33" s="1"/>
  <c r="E246" i="33"/>
  <c r="G246" i="33" s="1"/>
  <c r="C246" i="66" s="1"/>
  <c r="E246" i="66" s="1"/>
  <c r="G246" i="66" s="1"/>
  <c r="J246" i="33"/>
  <c r="M246" i="33" s="1"/>
  <c r="E176" i="33"/>
  <c r="G176" i="33" s="1"/>
  <c r="C176" i="66" s="1"/>
  <c r="E176" i="66" s="1"/>
  <c r="G176" i="66" s="1"/>
  <c r="J176" i="33"/>
  <c r="M176" i="33" s="1"/>
  <c r="E44" i="33"/>
  <c r="G44" i="33" s="1"/>
  <c r="C44" i="66" s="1"/>
  <c r="E44" i="66" s="1"/>
  <c r="G44" i="66" s="1"/>
  <c r="J44" i="33"/>
  <c r="M44" i="33" s="1"/>
  <c r="E45" i="33"/>
  <c r="G45" i="33" s="1"/>
  <c r="C45" i="66" s="1"/>
  <c r="E45" i="66" s="1"/>
  <c r="G45" i="66" s="1"/>
  <c r="J45" i="33"/>
  <c r="M45" i="33" s="1"/>
  <c r="E72" i="33"/>
  <c r="G72" i="33" s="1"/>
  <c r="C72" i="66" s="1"/>
  <c r="E72" i="66" s="1"/>
  <c r="G72" i="66" s="1"/>
  <c r="J72" i="33"/>
  <c r="M72" i="33" s="1"/>
  <c r="E73" i="33"/>
  <c r="G73" i="33" s="1"/>
  <c r="C73" i="66" s="1"/>
  <c r="E73" i="66" s="1"/>
  <c r="G73" i="66" s="1"/>
  <c r="J73" i="33"/>
  <c r="M73" i="33" s="1"/>
  <c r="E74" i="33"/>
  <c r="G74" i="33" s="1"/>
  <c r="C74" i="66" s="1"/>
  <c r="E74" i="66" s="1"/>
  <c r="G74" i="66" s="1"/>
  <c r="J74" i="33"/>
  <c r="M74" i="33" s="1"/>
  <c r="E132" i="33"/>
  <c r="G132" i="33" s="1"/>
  <c r="C132" i="66" s="1"/>
  <c r="E132" i="66" s="1"/>
  <c r="G132" i="66" s="1"/>
  <c r="J132" i="33"/>
  <c r="M132" i="33" s="1"/>
  <c r="E155" i="33"/>
  <c r="G155" i="33" s="1"/>
  <c r="C155" i="66" s="1"/>
  <c r="E155" i="66" s="1"/>
  <c r="G155" i="66" s="1"/>
  <c r="J155" i="33"/>
  <c r="M155" i="33" s="1"/>
  <c r="E114" i="33"/>
  <c r="G114" i="33" s="1"/>
  <c r="C114" i="66" s="1"/>
  <c r="E114" i="66" s="1"/>
  <c r="G114" i="66" s="1"/>
  <c r="J114" i="33"/>
  <c r="M114" i="33" s="1"/>
  <c r="E68" i="33"/>
  <c r="G68" i="33" s="1"/>
  <c r="C68" i="66" s="1"/>
  <c r="E68" i="66" s="1"/>
  <c r="G68" i="66" s="1"/>
  <c r="J68" i="33"/>
  <c r="M68" i="33" s="1"/>
  <c r="E162" i="33"/>
  <c r="G162" i="33" s="1"/>
  <c r="C162" i="66" s="1"/>
  <c r="E162" i="66" s="1"/>
  <c r="G162" i="66" s="1"/>
  <c r="J162" i="33"/>
  <c r="M162" i="33" s="1"/>
  <c r="E163" i="33"/>
  <c r="G163" i="33" s="1"/>
  <c r="C163" i="66" s="1"/>
  <c r="E163" i="66" s="1"/>
  <c r="G163" i="66" s="1"/>
  <c r="J163" i="33"/>
  <c r="M163" i="33" s="1"/>
  <c r="E164" i="33"/>
  <c r="G164" i="33" s="1"/>
  <c r="C164" i="66" s="1"/>
  <c r="E164" i="66" s="1"/>
  <c r="G164" i="66" s="1"/>
  <c r="J164" i="33"/>
  <c r="M164" i="33" s="1"/>
  <c r="E165" i="33"/>
  <c r="G165" i="33" s="1"/>
  <c r="C165" i="66" s="1"/>
  <c r="E165" i="66" s="1"/>
  <c r="G165" i="66" s="1"/>
  <c r="J165" i="33"/>
  <c r="M165" i="33" s="1"/>
  <c r="E133" i="33"/>
  <c r="G133" i="33" s="1"/>
  <c r="C133" i="66" s="1"/>
  <c r="E133" i="66" s="1"/>
  <c r="G133" i="66" s="1"/>
  <c r="J133" i="33"/>
  <c r="M133" i="33" s="1"/>
  <c r="E21" i="33"/>
  <c r="G21" i="33" s="1"/>
  <c r="C21" i="66" s="1"/>
  <c r="E21" i="66" s="1"/>
  <c r="G21" i="66" s="1"/>
  <c r="J21" i="33"/>
  <c r="M21" i="33" s="1"/>
  <c r="E123" i="33"/>
  <c r="G123" i="33" s="1"/>
  <c r="C123" i="66" s="1"/>
  <c r="E123" i="66" s="1"/>
  <c r="G123" i="66" s="1"/>
  <c r="J123" i="33"/>
  <c r="M123" i="33" s="1"/>
  <c r="E213" i="33"/>
  <c r="G213" i="33" s="1"/>
  <c r="C213" i="66" s="1"/>
  <c r="E213" i="66" s="1"/>
  <c r="G213" i="66" s="1"/>
  <c r="J213" i="33"/>
  <c r="M213" i="33" s="1"/>
  <c r="E124" i="33"/>
  <c r="G124" i="33" s="1"/>
  <c r="C124" i="66" s="1"/>
  <c r="E124" i="66" s="1"/>
  <c r="G124" i="66" s="1"/>
  <c r="J124" i="33"/>
  <c r="M124" i="33" s="1"/>
  <c r="E46" i="33"/>
  <c r="G46" i="33" s="1"/>
  <c r="C46" i="66" s="1"/>
  <c r="E46" i="66" s="1"/>
  <c r="G46" i="66" s="1"/>
  <c r="J46" i="33"/>
  <c r="M46" i="33" s="1"/>
  <c r="E239" i="33"/>
  <c r="G239" i="33" s="1"/>
  <c r="C239" i="66" s="1"/>
  <c r="E239" i="66" s="1"/>
  <c r="G239" i="66" s="1"/>
  <c r="J239" i="33"/>
  <c r="M239" i="33" s="1"/>
  <c r="E88" i="33"/>
  <c r="G88" i="33" s="1"/>
  <c r="C88" i="66" s="1"/>
  <c r="E88" i="66" s="1"/>
  <c r="G88" i="66" s="1"/>
  <c r="J88" i="33"/>
  <c r="M88" i="33" s="1"/>
  <c r="E219" i="33"/>
  <c r="G219" i="33" s="1"/>
  <c r="C219" i="66" s="1"/>
  <c r="E219" i="66" s="1"/>
  <c r="G219" i="66" s="1"/>
  <c r="J219" i="33"/>
  <c r="M219" i="33" s="1"/>
  <c r="E130" i="33"/>
  <c r="G130" i="33" s="1"/>
  <c r="C130" i="66" s="1"/>
  <c r="E130" i="66" s="1"/>
  <c r="G130" i="66" s="1"/>
  <c r="J130" i="33"/>
  <c r="M130" i="33" s="1"/>
  <c r="E90" i="33"/>
  <c r="G90" i="33" s="1"/>
  <c r="C90" i="66" s="1"/>
  <c r="E90" i="66" s="1"/>
  <c r="G90" i="66" s="1"/>
  <c r="J90" i="33"/>
  <c r="M90" i="33" s="1"/>
  <c r="E104" i="33"/>
  <c r="G104" i="33" s="1"/>
  <c r="C104" i="66" s="1"/>
  <c r="E104" i="66" s="1"/>
  <c r="G104" i="66" s="1"/>
  <c r="J104" i="33"/>
  <c r="M104" i="33" s="1"/>
  <c r="E105" i="33"/>
  <c r="G105" i="33" s="1"/>
  <c r="C105" i="66" s="1"/>
  <c r="E105" i="66" s="1"/>
  <c r="G105" i="66" s="1"/>
  <c r="J105" i="33"/>
  <c r="M105" i="33" s="1"/>
  <c r="E157" i="33"/>
  <c r="G157" i="33" s="1"/>
  <c r="C157" i="66" s="1"/>
  <c r="E157" i="66" s="1"/>
  <c r="G157" i="66" s="1"/>
  <c r="J157" i="33"/>
  <c r="M157" i="33" s="1"/>
  <c r="E158" i="33"/>
  <c r="G158" i="33" s="1"/>
  <c r="C158" i="66" s="1"/>
  <c r="E158" i="66" s="1"/>
  <c r="G158" i="66" s="1"/>
  <c r="J158" i="33"/>
  <c r="M158" i="33" s="1"/>
  <c r="E43" i="33"/>
  <c r="G43" i="33" s="1"/>
  <c r="C43" i="66" s="1"/>
  <c r="E43" i="66" s="1"/>
  <c r="G43" i="66" s="1"/>
  <c r="J43" i="33"/>
  <c r="M43" i="33" s="1"/>
  <c r="E83" i="33"/>
  <c r="G83" i="33" s="1"/>
  <c r="C83" i="66" s="1"/>
  <c r="E83" i="66" s="1"/>
  <c r="G83" i="66" s="1"/>
  <c r="J83" i="33"/>
  <c r="M83" i="33" s="1"/>
  <c r="E96" i="33"/>
  <c r="G96" i="33" s="1"/>
  <c r="C96" i="66" s="1"/>
  <c r="E96" i="66" s="1"/>
  <c r="G96" i="66" s="1"/>
  <c r="J96" i="33"/>
  <c r="M96" i="33" s="1"/>
  <c r="E97" i="33"/>
  <c r="G97" i="33" s="1"/>
  <c r="C97" i="66" s="1"/>
  <c r="E97" i="66" s="1"/>
  <c r="G97" i="66" s="1"/>
  <c r="J97" i="33"/>
  <c r="M97" i="33" s="1"/>
  <c r="E113" i="33"/>
  <c r="G113" i="33" s="1"/>
  <c r="C113" i="66" s="1"/>
  <c r="E113" i="66" s="1"/>
  <c r="G113" i="66" s="1"/>
  <c r="J113" i="33"/>
  <c r="M113" i="33" s="1"/>
  <c r="E131" i="33"/>
  <c r="G131" i="33" s="1"/>
  <c r="J131" i="33"/>
  <c r="M131" i="33" s="1"/>
  <c r="E227" i="33"/>
  <c r="G227" i="33" s="1"/>
  <c r="J227" i="33"/>
  <c r="M227" i="33" s="1"/>
  <c r="E228" i="33"/>
  <c r="G228" i="33" s="1"/>
  <c r="J228" i="33"/>
  <c r="M228" i="33" s="1"/>
  <c r="E229" i="33"/>
  <c r="G229" i="33" s="1"/>
  <c r="J229" i="33"/>
  <c r="M229" i="33" s="1"/>
  <c r="E230" i="33"/>
  <c r="G230" i="33" s="1"/>
  <c r="J230" i="33"/>
  <c r="M230" i="33" s="1"/>
  <c r="E231" i="33"/>
  <c r="G231" i="33" s="1"/>
  <c r="J231" i="33"/>
  <c r="M231" i="33" s="1"/>
  <c r="E159" i="33"/>
  <c r="G159" i="33" s="1"/>
  <c r="J159" i="33"/>
  <c r="M159" i="33" s="1"/>
  <c r="E89" i="33"/>
  <c r="G89" i="33" s="1"/>
  <c r="J89" i="33"/>
  <c r="M89" i="33" s="1"/>
  <c r="E125" i="33"/>
  <c r="G125" i="33" s="1"/>
  <c r="J125" i="33"/>
  <c r="M125" i="33" s="1"/>
  <c r="E214" i="33"/>
  <c r="G214" i="33" s="1"/>
  <c r="J214" i="33"/>
  <c r="M214" i="33" s="1"/>
  <c r="E215" i="33"/>
  <c r="G215" i="33" s="1"/>
  <c r="J215" i="33"/>
  <c r="M215" i="33" s="1"/>
  <c r="E80" i="33"/>
  <c r="G80" i="33" s="1"/>
  <c r="J80" i="33"/>
  <c r="M80" i="33" s="1"/>
  <c r="E247" i="33"/>
  <c r="G247" i="33" s="1"/>
  <c r="J247" i="33"/>
  <c r="M247" i="33" s="1"/>
  <c r="E248" i="33"/>
  <c r="G248" i="33" s="1"/>
  <c r="J248" i="33"/>
  <c r="M248" i="33" s="1"/>
  <c r="E249" i="33"/>
  <c r="G249" i="33" s="1"/>
  <c r="J249" i="33"/>
  <c r="M249" i="33" s="1"/>
  <c r="E250" i="33"/>
  <c r="G250" i="33" s="1"/>
  <c r="J250" i="33"/>
  <c r="M250" i="33" s="1"/>
  <c r="E251" i="33"/>
  <c r="G251" i="33" s="1"/>
  <c r="J251" i="33"/>
  <c r="M251" i="33" s="1"/>
  <c r="E252" i="33"/>
  <c r="G252" i="33" s="1"/>
  <c r="J252" i="33"/>
  <c r="M252" i="33" s="1"/>
  <c r="E253" i="33"/>
  <c r="G253" i="33" s="1"/>
  <c r="J253" i="33"/>
  <c r="M253" i="33" s="1"/>
  <c r="E254" i="33"/>
  <c r="G254" i="33" s="1"/>
  <c r="J254" i="33"/>
  <c r="M254" i="33" s="1"/>
  <c r="C230" i="8"/>
  <c r="C231" i="8"/>
  <c r="C159" i="8"/>
  <c r="C125" i="8"/>
  <c r="C214" i="8"/>
  <c r="C215" i="8"/>
  <c r="C80" i="8"/>
  <c r="C247" i="8"/>
  <c r="C248" i="8"/>
  <c r="C249" i="8"/>
  <c r="C250" i="8"/>
  <c r="C251" i="8"/>
  <c r="C252" i="8"/>
  <c r="C253" i="8"/>
  <c r="C254" i="8"/>
  <c r="N36" i="8" l="1"/>
  <c r="C83" i="67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158" i="67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29" i="67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79" i="67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20" i="67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212" i="67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40" i="67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73" i="67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221" i="67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172" i="67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94" i="67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79" i="67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52" i="67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252" i="66"/>
  <c r="E252" i="66" s="1"/>
  <c r="G252" i="66" s="1"/>
  <c r="C252" i="67" s="1"/>
  <c r="E252" i="67" s="1"/>
  <c r="G252" i="67" s="1"/>
  <c r="C248" i="66"/>
  <c r="E248" i="66" s="1"/>
  <c r="G248" i="66" s="1"/>
  <c r="C248" i="67" s="1"/>
  <c r="E248" i="67" s="1"/>
  <c r="G248" i="67" s="1"/>
  <c r="C214" i="66"/>
  <c r="E214" i="66" s="1"/>
  <c r="G214" i="66" s="1"/>
  <c r="C214" i="67" s="1"/>
  <c r="E214" i="67" s="1"/>
  <c r="G214" i="67" s="1"/>
  <c r="C231" i="66"/>
  <c r="E231" i="66" s="1"/>
  <c r="G231" i="66" s="1"/>
  <c r="C231" i="67" s="1"/>
  <c r="E231" i="67" s="1"/>
  <c r="G231" i="67" s="1"/>
  <c r="C231" i="70" s="1"/>
  <c r="C227" i="66"/>
  <c r="E227" i="66" s="1"/>
  <c r="G227" i="66" s="1"/>
  <c r="C227" i="67" s="1"/>
  <c r="E227" i="67" s="1"/>
  <c r="G227" i="67" s="1"/>
  <c r="C96" i="67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110" i="67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35" i="67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1" i="67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27" i="67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3" i="67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17" i="67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E85" i="8"/>
  <c r="C123" i="67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241" i="67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10" i="67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144" i="67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27" i="67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64" i="67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130" i="67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21" i="67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163" i="67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55" i="67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246" i="67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160" i="67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53" i="67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224" i="67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17" i="67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178" i="67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205" i="67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1" i="67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197" i="67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3" i="67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71" i="67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67" i="67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47" i="67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3" i="67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66" i="67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19" i="67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6" i="67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93" i="67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175" i="67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207" i="67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189" i="67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02" i="67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98" i="67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106" i="67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84" i="67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183" i="67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39" i="67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76" i="67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65" i="67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3" i="67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59" i="67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5" i="67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1" i="67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47" i="67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34" i="67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176" i="67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50" i="67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98" i="67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28" i="67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40" i="67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48" i="67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157" i="67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46" i="67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72" i="67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244" i="67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36" i="67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3" i="67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20" i="67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09" i="67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51" i="66"/>
  <c r="E251" i="66" s="1"/>
  <c r="G251" i="66" s="1"/>
  <c r="C251" i="67" s="1"/>
  <c r="E251" i="67" s="1"/>
  <c r="G251" i="67" s="1"/>
  <c r="C247" i="66"/>
  <c r="E247" i="66" s="1"/>
  <c r="G247" i="66" s="1"/>
  <c r="C247" i="67" s="1"/>
  <c r="E247" i="67" s="1"/>
  <c r="G247" i="67" s="1"/>
  <c r="C125" i="66"/>
  <c r="E125" i="66" s="1"/>
  <c r="G125" i="66" s="1"/>
  <c r="C125" i="67" s="1"/>
  <c r="E125" i="67" s="1"/>
  <c r="G125" i="67" s="1"/>
  <c r="C230" i="66"/>
  <c r="E230" i="66" s="1"/>
  <c r="G230" i="66" s="1"/>
  <c r="C230" i="67" s="1"/>
  <c r="E230" i="67" s="1"/>
  <c r="G230" i="67" s="1"/>
  <c r="C230" i="70" s="1"/>
  <c r="C131" i="66"/>
  <c r="E131" i="66" s="1"/>
  <c r="G131" i="66" s="1"/>
  <c r="C131" i="67" s="1"/>
  <c r="E131" i="67" s="1"/>
  <c r="G131" i="67" s="1"/>
  <c r="C109" i="67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38" i="67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0" i="67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26" i="67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0" i="67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16" i="67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239" i="67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7" i="67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06" i="67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126" i="67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85" i="67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60" i="67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219" i="67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133" i="67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2" i="67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235" i="67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161" i="67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52" i="67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223" i="67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16" i="67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08" i="67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0" i="67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192" i="67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70" i="67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22" i="67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46" i="67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77" i="67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49" i="67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18" i="67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5" i="67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92" i="67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173" i="67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35" i="67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88" i="67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01" i="67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12" i="67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87" i="67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2" i="67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186" i="67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42" i="67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38" i="67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75" i="67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1" i="67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62" i="67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58" i="67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4" i="67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0" i="67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42" i="67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33" i="67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164" i="67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218" i="67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168" i="67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74" i="67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84" i="67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56" i="67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105" i="67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24" i="67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62" i="67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45" i="67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245" i="67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3" i="67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32" i="67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8" i="67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69" i="67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204" i="67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196" i="67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254" i="66"/>
  <c r="E254" i="66" s="1"/>
  <c r="G254" i="66" s="1"/>
  <c r="C254" i="67" s="1"/>
  <c r="E254" i="67" s="1"/>
  <c r="G254" i="67" s="1"/>
  <c r="C250" i="66"/>
  <c r="E250" i="66" s="1"/>
  <c r="G250" i="66" s="1"/>
  <c r="C250" i="67" s="1"/>
  <c r="E250" i="67" s="1"/>
  <c r="G250" i="67" s="1"/>
  <c r="C80" i="66"/>
  <c r="E80" i="66" s="1"/>
  <c r="G80" i="66" s="1"/>
  <c r="C80" i="67" s="1"/>
  <c r="E80" i="67" s="1"/>
  <c r="G80" i="67" s="1"/>
  <c r="C89" i="66"/>
  <c r="E89" i="66" s="1"/>
  <c r="G89" i="66" s="1"/>
  <c r="C89" i="67" s="1"/>
  <c r="E89" i="67" s="1"/>
  <c r="G89" i="67" s="1"/>
  <c r="C229" i="66"/>
  <c r="E229" i="66" s="1"/>
  <c r="G229" i="66" s="1"/>
  <c r="C229" i="67" s="1"/>
  <c r="E229" i="67" s="1"/>
  <c r="G229" i="67" s="1"/>
  <c r="C113" i="67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08" i="67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37" i="67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29" i="67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5" i="67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19" i="67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5" i="67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O272" i="93"/>
  <c r="O272" i="85"/>
  <c r="C90" i="67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154" i="67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202" i="67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156" i="67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99" i="67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77" i="67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43" i="67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88" i="67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165" i="67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74" i="67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242" i="67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190" i="67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51" i="67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222" i="67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180" i="67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234" i="67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199" i="67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5" i="67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69" i="67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21" i="67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45" i="67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39" i="67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148" i="67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17" i="67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95" i="67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1" i="67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240" i="67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134" i="67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87" i="67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00" i="67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11" i="67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86" i="67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1" i="67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185" i="67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41" i="67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37" i="67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67" i="67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70" i="67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61" i="67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57" i="67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3" i="67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49" i="67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1" i="67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36" i="67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N272" i="91"/>
  <c r="C114" i="67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225" i="67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194" i="67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03" i="67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7" i="67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66" i="67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104" i="67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213" i="67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68" i="67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44" i="67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182" i="67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36" i="67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226" i="67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181" i="67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211" i="67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03" i="67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191" i="67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253" i="66"/>
  <c r="E253" i="66" s="1"/>
  <c r="G253" i="66" s="1"/>
  <c r="C253" i="67" s="1"/>
  <c r="E253" i="67" s="1"/>
  <c r="G253" i="67" s="1"/>
  <c r="C249" i="66"/>
  <c r="E249" i="66" s="1"/>
  <c r="G249" i="66" s="1"/>
  <c r="C249" i="67" s="1"/>
  <c r="E249" i="67" s="1"/>
  <c r="G249" i="67" s="1"/>
  <c r="C215" i="66"/>
  <c r="E215" i="66" s="1"/>
  <c r="G215" i="66" s="1"/>
  <c r="C215" i="67" s="1"/>
  <c r="E215" i="67" s="1"/>
  <c r="G215" i="67" s="1"/>
  <c r="C159" i="66"/>
  <c r="E159" i="66" s="1"/>
  <c r="G159" i="66" s="1"/>
  <c r="C159" i="67" s="1"/>
  <c r="E159" i="67" s="1"/>
  <c r="G159" i="67" s="1"/>
  <c r="C228" i="66"/>
  <c r="E228" i="66" s="1"/>
  <c r="G228" i="66" s="1"/>
  <c r="C228" i="67" s="1"/>
  <c r="E228" i="67" s="1"/>
  <c r="G228" i="67" s="1"/>
  <c r="C97" i="67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32" i="67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28" i="67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4" i="67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18" i="67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4" i="67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N272" i="75"/>
  <c r="M149" i="74"/>
  <c r="N254" i="74" s="1"/>
  <c r="E48" i="8"/>
  <c r="E136" i="8"/>
  <c r="E169" i="8"/>
  <c r="E95" i="8"/>
  <c r="E197" i="8"/>
  <c r="E167" i="8"/>
  <c r="E93" i="8"/>
  <c r="E184" i="8"/>
  <c r="E56" i="8"/>
  <c r="E181" i="8"/>
  <c r="E195" i="8"/>
  <c r="E148" i="8"/>
  <c r="E187" i="8"/>
  <c r="E16" i="8"/>
  <c r="E166" i="8"/>
  <c r="E182" i="8"/>
  <c r="E189" i="8"/>
  <c r="G123" i="8"/>
  <c r="E142" i="8"/>
  <c r="E54" i="8"/>
  <c r="E160" i="8"/>
  <c r="E205" i="8"/>
  <c r="E119" i="8"/>
  <c r="E64" i="8"/>
  <c r="E104" i="8"/>
  <c r="E44" i="8"/>
  <c r="E203" i="8"/>
  <c r="E145" i="8"/>
  <c r="E240" i="8"/>
  <c r="G9" i="8"/>
  <c r="G90" i="8"/>
  <c r="E62" i="8"/>
  <c r="E37" i="8"/>
  <c r="E8" i="8"/>
  <c r="E248" i="8"/>
  <c r="E236" i="8"/>
  <c r="E178" i="8"/>
  <c r="E201" i="8"/>
  <c r="E171" i="8"/>
  <c r="E143" i="8"/>
  <c r="E116" i="8"/>
  <c r="E207" i="8"/>
  <c r="E82" i="8"/>
  <c r="E26" i="8"/>
  <c r="G194" i="8"/>
  <c r="E72" i="8"/>
  <c r="E217" i="8"/>
  <c r="E193" i="8"/>
  <c r="E147" i="8"/>
  <c r="E175" i="8"/>
  <c r="E87" i="8"/>
  <c r="E251" i="8"/>
  <c r="G114" i="8"/>
  <c r="E75" i="8"/>
  <c r="E15" i="8"/>
  <c r="E109" i="8"/>
  <c r="E211" i="8"/>
  <c r="E98" i="8"/>
  <c r="E111" i="8"/>
  <c r="E25" i="8"/>
  <c r="G41" i="8"/>
  <c r="E35" i="8"/>
  <c r="E38" i="8"/>
  <c r="E185" i="8"/>
  <c r="E137" i="8"/>
  <c r="E70" i="8"/>
  <c r="E57" i="8"/>
  <c r="E49" i="8"/>
  <c r="E36" i="8"/>
  <c r="E28" i="8"/>
  <c r="E18" i="8"/>
  <c r="E45" i="8"/>
  <c r="E245" i="8"/>
  <c r="E232" i="8"/>
  <c r="E238" i="8"/>
  <c r="E204" i="8"/>
  <c r="E196" i="8"/>
  <c r="E170" i="8"/>
  <c r="E115" i="8"/>
  <c r="E173" i="8"/>
  <c r="E188" i="8"/>
  <c r="E112" i="8"/>
  <c r="E86" i="8"/>
  <c r="S34" i="8"/>
  <c r="S33" i="8"/>
  <c r="E113" i="8"/>
  <c r="G77" i="8"/>
  <c r="G17" i="8"/>
  <c r="G10" i="8"/>
  <c r="G213" i="8"/>
  <c r="G32" i="8"/>
  <c r="E14" i="8"/>
  <c r="E200" i="8"/>
  <c r="E122" i="8"/>
  <c r="E92" i="8"/>
  <c r="E101" i="8"/>
  <c r="E20" i="8"/>
  <c r="E229" i="8"/>
  <c r="E254" i="8"/>
  <c r="G130" i="8"/>
  <c r="G21" i="8"/>
  <c r="E66" i="8"/>
  <c r="E60" i="8"/>
  <c r="E52" i="8"/>
  <c r="E31" i="8"/>
  <c r="E23" i="8"/>
  <c r="E22" i="8"/>
  <c r="E43" i="8"/>
  <c r="E165" i="8"/>
  <c r="E74" i="8"/>
  <c r="E242" i="8"/>
  <c r="E190" i="8"/>
  <c r="E151" i="8"/>
  <c r="E222" i="8"/>
  <c r="E180" i="8"/>
  <c r="E234" i="8"/>
  <c r="E199" i="8"/>
  <c r="E191" i="8"/>
  <c r="E121" i="8"/>
  <c r="E39" i="8"/>
  <c r="E117" i="8"/>
  <c r="E91" i="8"/>
  <c r="E134" i="8"/>
  <c r="E100" i="8"/>
  <c r="E107" i="8"/>
  <c r="E79" i="8"/>
  <c r="E186" i="8"/>
  <c r="E138" i="8"/>
  <c r="E71" i="8"/>
  <c r="E58" i="8"/>
  <c r="E33" i="8"/>
  <c r="E29" i="8"/>
  <c r="E19" i="8"/>
  <c r="E12" i="8"/>
  <c r="E140" i="8"/>
  <c r="G61" i="8"/>
  <c r="E47" i="8"/>
  <c r="E42" i="8"/>
  <c r="E41" i="8"/>
  <c r="G97" i="8"/>
  <c r="E226" i="8"/>
  <c r="E224" i="8"/>
  <c r="E40" i="8"/>
  <c r="E6" i="8"/>
  <c r="G84" i="8"/>
  <c r="E88" i="8"/>
  <c r="E102" i="8"/>
  <c r="E50" i="8"/>
  <c r="E24" i="8"/>
  <c r="E213" i="8"/>
  <c r="E17" i="8"/>
  <c r="C78" i="66"/>
  <c r="E78" i="66" s="1"/>
  <c r="G78" i="66" s="1"/>
  <c r="C78" i="67" s="1"/>
  <c r="O272" i="71"/>
  <c r="O272" i="92"/>
  <c r="O272" i="70"/>
  <c r="O272" i="84"/>
  <c r="O272" i="87"/>
  <c r="O272" i="76"/>
  <c r="N272" i="84"/>
  <c r="N272" i="92"/>
  <c r="O272" i="77"/>
  <c r="N272" i="66"/>
  <c r="N272" i="70"/>
  <c r="N272" i="83"/>
  <c r="N272" i="76"/>
  <c r="N272" i="33"/>
  <c r="G145" i="8"/>
  <c r="E10" i="8"/>
  <c r="G113" i="8"/>
  <c r="E130" i="8"/>
  <c r="G35" i="8"/>
  <c r="E77" i="8"/>
  <c r="G18" i="8"/>
  <c r="E68" i="8"/>
  <c r="G68" i="8"/>
  <c r="E53" i="8"/>
  <c r="G53" i="8"/>
  <c r="E11" i="8"/>
  <c r="G11" i="8"/>
  <c r="E27" i="8"/>
  <c r="G27" i="8"/>
  <c r="E96" i="8"/>
  <c r="E21" i="8"/>
  <c r="E155" i="8"/>
  <c r="E246" i="8"/>
  <c r="E153" i="8"/>
  <c r="E209" i="8"/>
  <c r="E83" i="8"/>
  <c r="E219" i="8"/>
  <c r="E133" i="8"/>
  <c r="E132" i="8"/>
  <c r="E235" i="8"/>
  <c r="E161" i="8"/>
  <c r="E152" i="8"/>
  <c r="E223" i="8"/>
  <c r="E216" i="8"/>
  <c r="E208" i="8"/>
  <c r="E192" i="8"/>
  <c r="E177" i="8"/>
  <c r="E118" i="8"/>
  <c r="E135" i="8"/>
  <c r="E108" i="8"/>
  <c r="E81" i="8"/>
  <c r="E141" i="8"/>
  <c r="E67" i="8"/>
  <c r="G24" i="8"/>
  <c r="E9" i="8"/>
  <c r="E158" i="8"/>
  <c r="E239" i="8"/>
  <c r="E164" i="8"/>
  <c r="E73" i="8"/>
  <c r="E129" i="8"/>
  <c r="E237" i="8"/>
  <c r="E150" i="8"/>
  <c r="E221" i="8"/>
  <c r="E179" i="8"/>
  <c r="E206" i="8"/>
  <c r="E198" i="8"/>
  <c r="E172" i="8"/>
  <c r="E120" i="8"/>
  <c r="E156" i="8"/>
  <c r="E103" i="8"/>
  <c r="E128" i="8"/>
  <c r="E174" i="8"/>
  <c r="E99" i="8"/>
  <c r="E106" i="8"/>
  <c r="E78" i="8"/>
  <c r="E139" i="8"/>
  <c r="E65" i="8"/>
  <c r="E59" i="8"/>
  <c r="E51" i="8"/>
  <c r="E34" i="8"/>
  <c r="E30" i="8"/>
  <c r="E13" i="8"/>
  <c r="X37" i="66"/>
  <c r="J256" i="66" s="1"/>
  <c r="K257" i="66" s="1"/>
  <c r="E46" i="8"/>
  <c r="E220" i="8"/>
  <c r="E146" i="8"/>
  <c r="E32" i="8"/>
  <c r="E7" i="8"/>
  <c r="E124" i="8"/>
  <c r="G44" i="8"/>
  <c r="G178" i="8"/>
  <c r="G205" i="8"/>
  <c r="G171" i="8"/>
  <c r="G147" i="8"/>
  <c r="G166" i="8"/>
  <c r="G116" i="8"/>
  <c r="G175" i="8"/>
  <c r="G189" i="8"/>
  <c r="G98" i="8"/>
  <c r="G87" i="8"/>
  <c r="G186" i="8"/>
  <c r="G138" i="8"/>
  <c r="G71" i="8"/>
  <c r="G58" i="8"/>
  <c r="G50" i="8"/>
  <c r="E243" i="8"/>
  <c r="E69" i="8"/>
  <c r="E149" i="8"/>
  <c r="E61" i="8"/>
  <c r="G182" i="8"/>
  <c r="G226" i="8"/>
  <c r="G211" i="8"/>
  <c r="G203" i="8"/>
  <c r="G195" i="8"/>
  <c r="G169" i="8"/>
  <c r="G148" i="8"/>
  <c r="G95" i="8"/>
  <c r="G240" i="8"/>
  <c r="G187" i="8"/>
  <c r="G111" i="8"/>
  <c r="G85" i="8"/>
  <c r="G184" i="8"/>
  <c r="G64" i="8"/>
  <c r="G56" i="8"/>
  <c r="G48" i="8"/>
  <c r="G37" i="8"/>
  <c r="G25" i="8"/>
  <c r="G15" i="8"/>
  <c r="G5" i="8"/>
  <c r="K257" i="79"/>
  <c r="J250" i="8"/>
  <c r="J89" i="8"/>
  <c r="J113" i="8"/>
  <c r="J104" i="8"/>
  <c r="J213" i="8"/>
  <c r="J68" i="8"/>
  <c r="J44" i="8"/>
  <c r="J249" i="8"/>
  <c r="J159" i="8"/>
  <c r="J97" i="8"/>
  <c r="J90" i="8"/>
  <c r="J123" i="8"/>
  <c r="J114" i="8"/>
  <c r="J248" i="8"/>
  <c r="J231" i="8"/>
  <c r="J96" i="8"/>
  <c r="J130" i="8"/>
  <c r="J21" i="8"/>
  <c r="J155" i="8"/>
  <c r="G157" i="8"/>
  <c r="G163" i="8"/>
  <c r="J247" i="8"/>
  <c r="J230" i="8"/>
  <c r="J83" i="8"/>
  <c r="J219" i="8"/>
  <c r="J133" i="8"/>
  <c r="J132" i="8"/>
  <c r="J254" i="8"/>
  <c r="J80" i="8"/>
  <c r="J229" i="8"/>
  <c r="J43" i="8"/>
  <c r="J88" i="8"/>
  <c r="J165" i="8"/>
  <c r="J74" i="8"/>
  <c r="J253" i="8"/>
  <c r="J215" i="8"/>
  <c r="J228" i="8"/>
  <c r="J158" i="8"/>
  <c r="J239" i="8"/>
  <c r="J164" i="8"/>
  <c r="J73" i="8"/>
  <c r="J252" i="8"/>
  <c r="J214" i="8"/>
  <c r="J227" i="8"/>
  <c r="J157" i="8"/>
  <c r="J46" i="8"/>
  <c r="J163" i="8"/>
  <c r="J72" i="8"/>
  <c r="J251" i="8"/>
  <c r="J125" i="8"/>
  <c r="J131" i="8"/>
  <c r="J105" i="8"/>
  <c r="J124" i="8"/>
  <c r="J162" i="8"/>
  <c r="J45" i="8"/>
  <c r="N254" i="78"/>
  <c r="G244" i="8"/>
  <c r="G233" i="8"/>
  <c r="G197" i="8"/>
  <c r="G136" i="8"/>
  <c r="G181" i="8"/>
  <c r="G241" i="8"/>
  <c r="G212" i="8"/>
  <c r="G218" i="8"/>
  <c r="G144" i="8"/>
  <c r="G76" i="8"/>
  <c r="G47" i="8"/>
  <c r="G110" i="8"/>
  <c r="G16" i="8"/>
  <c r="G154" i="8"/>
  <c r="G202" i="8"/>
  <c r="G94" i="8"/>
  <c r="G55" i="8"/>
  <c r="G26" i="8"/>
  <c r="G168" i="8"/>
  <c r="G183" i="8"/>
  <c r="G176" i="8"/>
  <c r="G127" i="8"/>
  <c r="G225" i="8"/>
  <c r="G210" i="8"/>
  <c r="G126" i="8"/>
  <c r="G63" i="8"/>
  <c r="G38" i="8"/>
  <c r="G217" i="8"/>
  <c r="G143" i="8"/>
  <c r="G75" i="8"/>
  <c r="G42" i="8"/>
  <c r="G153" i="8"/>
  <c r="G109" i="8"/>
  <c r="G8" i="8"/>
  <c r="G201" i="8"/>
  <c r="G93" i="8"/>
  <c r="G54" i="8"/>
  <c r="G167" i="8"/>
  <c r="G142" i="8"/>
  <c r="G102" i="8"/>
  <c r="G224" i="8"/>
  <c r="G209" i="8"/>
  <c r="G119" i="8"/>
  <c r="G62" i="8"/>
  <c r="G193" i="8"/>
  <c r="G82" i="8"/>
  <c r="G160" i="8"/>
  <c r="G207" i="8"/>
  <c r="N254" i="80"/>
  <c r="K257" i="85"/>
  <c r="M24" i="8" s="1"/>
  <c r="S24" i="8" s="1"/>
  <c r="K257" i="89"/>
  <c r="M5" i="89"/>
  <c r="N254" i="89" s="1"/>
  <c r="J5" i="8"/>
  <c r="J188" i="8"/>
  <c r="J234" i="8"/>
  <c r="J151" i="8"/>
  <c r="J237" i="8"/>
  <c r="J221" i="8"/>
  <c r="J33" i="8"/>
  <c r="J48" i="8"/>
  <c r="J116" i="8"/>
  <c r="M237" i="95"/>
  <c r="N254" i="95" s="1"/>
  <c r="J87" i="8"/>
  <c r="J92" i="8"/>
  <c r="J122" i="8"/>
  <c r="J169" i="8"/>
  <c r="J172" i="8"/>
  <c r="J193" i="8"/>
  <c r="J235" i="8"/>
  <c r="J31" i="8"/>
  <c r="J149" i="8"/>
  <c r="J199" i="8"/>
  <c r="J205" i="8"/>
  <c r="J211" i="8"/>
  <c r="J217" i="8"/>
  <c r="J238" i="8"/>
  <c r="J225" i="8"/>
  <c r="J152" i="8"/>
  <c r="J243" i="8"/>
  <c r="J241" i="8"/>
  <c r="J42" i="8"/>
  <c r="J135" i="8"/>
  <c r="J175" i="8"/>
  <c r="J194" i="8"/>
  <c r="J197" i="8"/>
  <c r="J222" i="8"/>
  <c r="J190" i="8"/>
  <c r="J246" i="8"/>
  <c r="J160" i="8"/>
  <c r="J29" i="8"/>
  <c r="J86" i="8"/>
  <c r="J147" i="8"/>
  <c r="J191" i="8"/>
  <c r="J200" i="8"/>
  <c r="J203" i="8"/>
  <c r="J209" i="8"/>
  <c r="J180" i="8"/>
  <c r="J150" i="8"/>
  <c r="J153" i="8"/>
  <c r="J23" i="8"/>
  <c r="J50" i="8"/>
  <c r="J101" i="8"/>
  <c r="J173" i="8"/>
  <c r="J115" i="8"/>
  <c r="J167" i="8"/>
  <c r="J206" i="8"/>
  <c r="J220" i="8"/>
  <c r="J226" i="8"/>
  <c r="J236" i="8"/>
  <c r="J182" i="8"/>
  <c r="J129" i="8"/>
  <c r="J15" i="8"/>
  <c r="J40" i="8"/>
  <c r="J186" i="8"/>
  <c r="J81" i="8"/>
  <c r="J177" i="8"/>
  <c r="J195" i="8"/>
  <c r="J198" i="8"/>
  <c r="J27" i="8"/>
  <c r="J108" i="8"/>
  <c r="J118" i="8"/>
  <c r="J201" i="8"/>
  <c r="J210" i="8"/>
  <c r="J216" i="8"/>
  <c r="J224" i="8"/>
  <c r="J242" i="8"/>
  <c r="J232" i="8"/>
  <c r="J179" i="8"/>
  <c r="J120" i="8"/>
  <c r="J156" i="8"/>
  <c r="J103" i="8"/>
  <c r="J128" i="8"/>
  <c r="J174" i="8"/>
  <c r="J99" i="8"/>
  <c r="J106" i="8"/>
  <c r="J78" i="8"/>
  <c r="J139" i="8"/>
  <c r="J65" i="8"/>
  <c r="J59" i="8"/>
  <c r="J51" i="8"/>
  <c r="J34" i="8"/>
  <c r="J30" i="8"/>
  <c r="J20" i="8"/>
  <c r="J13" i="8"/>
  <c r="M23" i="96"/>
  <c r="M33" i="96"/>
  <c r="M147" i="96"/>
  <c r="M193" i="96"/>
  <c r="M238" i="96"/>
  <c r="M153" i="96"/>
  <c r="M243" i="96"/>
  <c r="M160" i="96"/>
  <c r="M246" i="96"/>
  <c r="J244" i="8"/>
  <c r="J233" i="8"/>
  <c r="J178" i="8"/>
  <c r="J171" i="8"/>
  <c r="J166" i="8"/>
  <c r="J189" i="8"/>
  <c r="J98" i="8"/>
  <c r="J138" i="8"/>
  <c r="J71" i="8"/>
  <c r="J58" i="8"/>
  <c r="J19" i="8"/>
  <c r="J12" i="8"/>
  <c r="J245" i="8"/>
  <c r="J69" i="8"/>
  <c r="J204" i="8"/>
  <c r="J196" i="8"/>
  <c r="J170" i="8"/>
  <c r="J146" i="8"/>
  <c r="J112" i="8"/>
  <c r="J185" i="8"/>
  <c r="J137" i="8"/>
  <c r="J70" i="8"/>
  <c r="J57" i="8"/>
  <c r="J49" i="8"/>
  <c r="J36" i="8"/>
  <c r="J28" i="8"/>
  <c r="J18" i="8"/>
  <c r="J11" i="8"/>
  <c r="M48" i="96"/>
  <c r="M108" i="96"/>
  <c r="M92" i="96"/>
  <c r="M167" i="96"/>
  <c r="M191" i="96"/>
  <c r="M234" i="96"/>
  <c r="M210" i="96"/>
  <c r="M222" i="96"/>
  <c r="M225" i="96"/>
  <c r="M151" i="96"/>
  <c r="M190" i="96"/>
  <c r="M242" i="96"/>
  <c r="J136" i="8"/>
  <c r="J181" i="8"/>
  <c r="J145" i="8"/>
  <c r="J148" i="8"/>
  <c r="J95" i="8"/>
  <c r="J240" i="8"/>
  <c r="J187" i="8"/>
  <c r="J111" i="8"/>
  <c r="J85" i="8"/>
  <c r="J184" i="8"/>
  <c r="J77" i="8"/>
  <c r="J64" i="8"/>
  <c r="J56" i="8"/>
  <c r="J35" i="8"/>
  <c r="J17" i="8"/>
  <c r="J10" i="8"/>
  <c r="M101" i="96"/>
  <c r="M135" i="96"/>
  <c r="M194" i="96"/>
  <c r="M199" i="96"/>
  <c r="M241" i="96"/>
  <c r="J176" i="8"/>
  <c r="J154" i="8"/>
  <c r="J218" i="8"/>
  <c r="J202" i="8"/>
  <c r="J168" i="8"/>
  <c r="J144" i="8"/>
  <c r="J126" i="8"/>
  <c r="J94" i="8"/>
  <c r="J212" i="8"/>
  <c r="J127" i="8"/>
  <c r="J110" i="8"/>
  <c r="J84" i="8"/>
  <c r="J183" i="8"/>
  <c r="J76" i="8"/>
  <c r="J63" i="8"/>
  <c r="J55" i="8"/>
  <c r="J47" i="8"/>
  <c r="J38" i="8"/>
  <c r="J26" i="8"/>
  <c r="J16" i="8"/>
  <c r="J9" i="8"/>
  <c r="J143" i="8"/>
  <c r="J119" i="8"/>
  <c r="J93" i="8"/>
  <c r="J207" i="8"/>
  <c r="J102" i="8"/>
  <c r="J109" i="8"/>
  <c r="J82" i="8"/>
  <c r="J142" i="8"/>
  <c r="J75" i="8"/>
  <c r="J62" i="8"/>
  <c r="J54" i="8"/>
  <c r="J37" i="8"/>
  <c r="J25" i="8"/>
  <c r="J8" i="8"/>
  <c r="M152" i="96"/>
  <c r="M235" i="96"/>
  <c r="J161" i="8"/>
  <c r="J223" i="8"/>
  <c r="J208" i="8"/>
  <c r="J192" i="8"/>
  <c r="J141" i="8"/>
  <c r="J67" i="8"/>
  <c r="J61" i="8"/>
  <c r="J53" i="8"/>
  <c r="J41" i="8"/>
  <c r="J32" i="8"/>
  <c r="J24" i="8"/>
  <c r="J14" i="8"/>
  <c r="J7" i="8"/>
  <c r="M40" i="96"/>
  <c r="J121" i="8"/>
  <c r="J39" i="8"/>
  <c r="J117" i="8"/>
  <c r="J91" i="8"/>
  <c r="J134" i="8"/>
  <c r="J100" i="8"/>
  <c r="J107" i="8"/>
  <c r="J79" i="8"/>
  <c r="J140" i="8"/>
  <c r="J66" i="8"/>
  <c r="J60" i="8"/>
  <c r="J52" i="8"/>
  <c r="J22" i="8"/>
  <c r="J6" i="8"/>
  <c r="G104" i="8"/>
  <c r="G155" i="8"/>
  <c r="G46" i="8"/>
  <c r="G72" i="8"/>
  <c r="G236" i="8"/>
  <c r="G220" i="8"/>
  <c r="E105" i="8"/>
  <c r="E163" i="8"/>
  <c r="E233" i="8"/>
  <c r="G96" i="8"/>
  <c r="G246" i="8"/>
  <c r="E157" i="8"/>
  <c r="E162" i="8"/>
  <c r="E244" i="8"/>
  <c r="E5" i="8"/>
  <c r="G131" i="8"/>
  <c r="E97" i="8"/>
  <c r="G105" i="8"/>
  <c r="E90" i="8"/>
  <c r="G124" i="8"/>
  <c r="E123" i="8"/>
  <c r="G162" i="8"/>
  <c r="E114" i="8"/>
  <c r="G45" i="8"/>
  <c r="E176" i="8"/>
  <c r="G245" i="8"/>
  <c r="E241" i="8"/>
  <c r="G243" i="8"/>
  <c r="E154" i="8"/>
  <c r="G232" i="8"/>
  <c r="E225" i="8"/>
  <c r="G238" i="8"/>
  <c r="E218" i="8"/>
  <c r="G69" i="8"/>
  <c r="E210" i="8"/>
  <c r="G204" i="8"/>
  <c r="E202" i="8"/>
  <c r="G196" i="8"/>
  <c r="E194" i="8"/>
  <c r="G170" i="8"/>
  <c r="E168" i="8"/>
  <c r="G146" i="8"/>
  <c r="E144" i="8"/>
  <c r="G149" i="8"/>
  <c r="E126" i="8"/>
  <c r="G115" i="8"/>
  <c r="E94" i="8"/>
  <c r="G173" i="8"/>
  <c r="E212" i="8"/>
  <c r="G188" i="8"/>
  <c r="E127" i="8"/>
  <c r="G112" i="8"/>
  <c r="E110" i="8"/>
  <c r="G86" i="8"/>
  <c r="E84" i="8"/>
  <c r="G185" i="8"/>
  <c r="E183" i="8"/>
  <c r="G137" i="8"/>
  <c r="E76" i="8"/>
  <c r="G70" i="8"/>
  <c r="E63" i="8"/>
  <c r="G57" i="8"/>
  <c r="E55" i="8"/>
  <c r="G49" i="8"/>
  <c r="G36" i="8"/>
  <c r="G28" i="8"/>
  <c r="G33" i="8"/>
  <c r="G29" i="8"/>
  <c r="G19" i="8"/>
  <c r="G12" i="8"/>
  <c r="G158" i="8"/>
  <c r="G239" i="8"/>
  <c r="G164" i="8"/>
  <c r="G73" i="8"/>
  <c r="G129" i="8"/>
  <c r="G237" i="8"/>
  <c r="G150" i="8"/>
  <c r="G221" i="8"/>
  <c r="G179" i="8"/>
  <c r="G206" i="8"/>
  <c r="G198" i="8"/>
  <c r="G172" i="8"/>
  <c r="G120" i="8"/>
  <c r="G156" i="8"/>
  <c r="G103" i="8"/>
  <c r="G128" i="8"/>
  <c r="G174" i="8"/>
  <c r="G99" i="8"/>
  <c r="G106" i="8"/>
  <c r="G78" i="8"/>
  <c r="G139" i="8"/>
  <c r="G65" i="8"/>
  <c r="G59" i="8"/>
  <c r="G51" i="8"/>
  <c r="G34" i="8"/>
  <c r="G30" i="8"/>
  <c r="G20" i="8"/>
  <c r="G13" i="8"/>
  <c r="G43" i="8"/>
  <c r="G88" i="8"/>
  <c r="G165" i="8"/>
  <c r="G74" i="8"/>
  <c r="G242" i="8"/>
  <c r="G190" i="8"/>
  <c r="G151" i="8"/>
  <c r="G222" i="8"/>
  <c r="G180" i="8"/>
  <c r="G234" i="8"/>
  <c r="G199" i="8"/>
  <c r="G191" i="8"/>
  <c r="G121" i="8"/>
  <c r="G39" i="8"/>
  <c r="G117" i="8"/>
  <c r="G91" i="8"/>
  <c r="G134" i="8"/>
  <c r="G100" i="8"/>
  <c r="G107" i="8"/>
  <c r="G79" i="8"/>
  <c r="G140" i="8"/>
  <c r="G66" i="8"/>
  <c r="G60" i="8"/>
  <c r="G52" i="8"/>
  <c r="G40" i="8"/>
  <c r="G31" i="8"/>
  <c r="G23" i="8"/>
  <c r="G22" i="8"/>
  <c r="G6" i="8"/>
  <c r="G83" i="8"/>
  <c r="G219" i="8"/>
  <c r="G133" i="8"/>
  <c r="G132" i="8"/>
  <c r="G235" i="8"/>
  <c r="G161" i="8"/>
  <c r="G152" i="8"/>
  <c r="G223" i="8"/>
  <c r="G216" i="8"/>
  <c r="G208" i="8"/>
  <c r="G200" i="8"/>
  <c r="G192" i="8"/>
  <c r="G122" i="8"/>
  <c r="G177" i="8"/>
  <c r="G118" i="8"/>
  <c r="G92" i="8"/>
  <c r="G135" i="8"/>
  <c r="G101" i="8"/>
  <c r="G108" i="8"/>
  <c r="G81" i="8"/>
  <c r="G141" i="8"/>
  <c r="G67" i="8"/>
  <c r="G14" i="8"/>
  <c r="G7" i="8"/>
  <c r="N254" i="90"/>
  <c r="J256" i="91"/>
  <c r="K257" i="91" s="1"/>
  <c r="J256" i="90"/>
  <c r="K257" i="90" s="1"/>
  <c r="N254" i="91"/>
  <c r="M5" i="92"/>
  <c r="N254" i="92" s="1"/>
  <c r="K257" i="92"/>
  <c r="K257" i="93"/>
  <c r="M5" i="93"/>
  <c r="N254" i="93" s="1"/>
  <c r="K257" i="94"/>
  <c r="K263" i="94" s="1"/>
  <c r="N254" i="94"/>
  <c r="J256" i="95"/>
  <c r="K257" i="95" s="1"/>
  <c r="K263" i="95" s="1"/>
  <c r="M5" i="96"/>
  <c r="J256" i="96"/>
  <c r="K257" i="96" s="1"/>
  <c r="M5" i="79"/>
  <c r="N254" i="79" s="1"/>
  <c r="K257" i="80"/>
  <c r="K257" i="81"/>
  <c r="N254" i="81"/>
  <c r="K257" i="82"/>
  <c r="N254" i="82"/>
  <c r="K257" i="83"/>
  <c r="M22" i="8" s="1"/>
  <c r="S22" i="8" s="1"/>
  <c r="M5" i="83"/>
  <c r="N254" i="83" s="1"/>
  <c r="N254" i="84"/>
  <c r="J256" i="84"/>
  <c r="K257" i="84" s="1"/>
  <c r="M23" i="8" s="1"/>
  <c r="N254" i="85"/>
  <c r="N254" i="86"/>
  <c r="K257" i="87"/>
  <c r="M26" i="8" s="1"/>
  <c r="M5" i="87"/>
  <c r="N254" i="87" s="1"/>
  <c r="K257" i="86"/>
  <c r="M25" i="8" s="1"/>
  <c r="N254" i="88"/>
  <c r="J256" i="88"/>
  <c r="K257" i="88" s="1"/>
  <c r="M27" i="8" s="1"/>
  <c r="J256" i="72"/>
  <c r="K257" i="72" s="1"/>
  <c r="M169" i="72"/>
  <c r="N254" i="72" s="1"/>
  <c r="J256" i="74"/>
  <c r="K257" i="74" s="1"/>
  <c r="M13" i="8" s="1"/>
  <c r="K257" i="73"/>
  <c r="M12" i="8" s="1"/>
  <c r="S12" i="8" s="1"/>
  <c r="N254" i="75"/>
  <c r="J256" i="75"/>
  <c r="K257" i="75" s="1"/>
  <c r="N254" i="77"/>
  <c r="K257" i="76"/>
  <c r="N254" i="76"/>
  <c r="J256" i="77"/>
  <c r="K257" i="77" s="1"/>
  <c r="J256" i="78"/>
  <c r="K257" i="78" s="1"/>
  <c r="K257" i="70"/>
  <c r="M5" i="70"/>
  <c r="N254" i="70" s="1"/>
  <c r="J256" i="71"/>
  <c r="K257" i="71" s="1"/>
  <c r="M5" i="71"/>
  <c r="N254" i="71" s="1"/>
  <c r="K257" i="68"/>
  <c r="N254" i="68"/>
  <c r="N254" i="69"/>
  <c r="J256" i="69"/>
  <c r="K257" i="69" s="1"/>
  <c r="M10" i="8" s="1"/>
  <c r="S10" i="8" s="1"/>
  <c r="E214" i="8"/>
  <c r="N254" i="67"/>
  <c r="J256" i="67"/>
  <c r="K257" i="67" s="1"/>
  <c r="G231" i="8"/>
  <c r="G125" i="8"/>
  <c r="E231" i="8"/>
  <c r="G254" i="8"/>
  <c r="G249" i="8"/>
  <c r="E159" i="8"/>
  <c r="N254" i="66"/>
  <c r="E252" i="8"/>
  <c r="E249" i="8"/>
  <c r="G250" i="8"/>
  <c r="E247" i="8"/>
  <c r="E230" i="8"/>
  <c r="E253" i="8"/>
  <c r="E215" i="8"/>
  <c r="G89" i="8"/>
  <c r="G251" i="8"/>
  <c r="E80" i="8"/>
  <c r="E125" i="8"/>
  <c r="G159" i="8"/>
  <c r="G252" i="8"/>
  <c r="E250" i="8"/>
  <c r="G214" i="8"/>
  <c r="E89" i="8"/>
  <c r="G215" i="8"/>
  <c r="G80" i="8"/>
  <c r="G229" i="8"/>
  <c r="G253" i="8"/>
  <c r="G247" i="8"/>
  <c r="G230" i="8"/>
  <c r="G248" i="8"/>
  <c r="K263" i="96" l="1"/>
  <c r="K265" i="96" s="1"/>
  <c r="M35" i="8"/>
  <c r="S35" i="8" s="1"/>
  <c r="K263" i="93"/>
  <c r="M32" i="8"/>
  <c r="S32" i="8" s="1"/>
  <c r="K263" i="92"/>
  <c r="K266" i="92" s="1"/>
  <c r="M31" i="8"/>
  <c r="S31" i="8" s="1"/>
  <c r="K263" i="89"/>
  <c r="K266" i="89" s="1"/>
  <c r="M28" i="8"/>
  <c r="S28" i="8" s="1"/>
  <c r="K263" i="91"/>
  <c r="K265" i="91" s="1"/>
  <c r="M30" i="8"/>
  <c r="S30" i="8" s="1"/>
  <c r="K263" i="90"/>
  <c r="K265" i="90" s="1"/>
  <c r="M29" i="8"/>
  <c r="S29" i="8" s="1"/>
  <c r="K263" i="86"/>
  <c r="K265" i="86" s="1"/>
  <c r="K263" i="78"/>
  <c r="K266" i="78" s="1"/>
  <c r="M17" i="8"/>
  <c r="S17" i="8" s="1"/>
  <c r="K263" i="87"/>
  <c r="K266" i="87" s="1"/>
  <c r="K263" i="82"/>
  <c r="K266" i="82" s="1"/>
  <c r="M21" i="8"/>
  <c r="S21" i="8" s="1"/>
  <c r="K263" i="85"/>
  <c r="K266" i="85" s="1"/>
  <c r="K263" i="81"/>
  <c r="K266" i="81" s="1"/>
  <c r="M20" i="8"/>
  <c r="S20" i="8" s="1"/>
  <c r="K263" i="80"/>
  <c r="K265" i="80" s="1"/>
  <c r="M19" i="8"/>
  <c r="S19" i="8" s="1"/>
  <c r="K263" i="79"/>
  <c r="K266" i="79" s="1"/>
  <c r="M18" i="8"/>
  <c r="S18" i="8" s="1"/>
  <c r="K263" i="88"/>
  <c r="K266" i="88" s="1"/>
  <c r="S27" i="8"/>
  <c r="K263" i="84"/>
  <c r="K266" i="84" s="1"/>
  <c r="K263" i="83"/>
  <c r="K266" i="83" s="1"/>
  <c r="C53" i="69"/>
  <c r="E53" i="69" s="1"/>
  <c r="G53" i="69" s="1"/>
  <c r="C156" i="69"/>
  <c r="E156" i="69" s="1"/>
  <c r="G156" i="69" s="1"/>
  <c r="C117" i="69"/>
  <c r="E117" i="69" s="1"/>
  <c r="G117" i="69" s="1"/>
  <c r="C28" i="69"/>
  <c r="E28" i="69" s="1"/>
  <c r="G28" i="69" s="1"/>
  <c r="C136" i="69"/>
  <c r="E136" i="69" s="1"/>
  <c r="G136" i="69" s="1"/>
  <c r="C66" i="69"/>
  <c r="E66" i="69" s="1"/>
  <c r="G66" i="69" s="1"/>
  <c r="C61" i="69"/>
  <c r="E61" i="69" s="1"/>
  <c r="G61" i="69" s="1"/>
  <c r="C148" i="69"/>
  <c r="E148" i="69" s="1"/>
  <c r="G148" i="69" s="1"/>
  <c r="C43" i="69"/>
  <c r="E43" i="69" s="1"/>
  <c r="G43" i="69" s="1"/>
  <c r="C184" i="69"/>
  <c r="E184" i="69" s="1"/>
  <c r="G184" i="69" s="1"/>
  <c r="C82" i="69"/>
  <c r="E82" i="69" s="1"/>
  <c r="G82" i="69" s="1"/>
  <c r="C200" i="69"/>
  <c r="E200" i="69" s="1"/>
  <c r="G200" i="69" s="1"/>
  <c r="C16" i="69"/>
  <c r="E16" i="69" s="1"/>
  <c r="G16" i="69" s="1"/>
  <c r="C72" i="69"/>
  <c r="E72" i="69" s="1"/>
  <c r="G72" i="69" s="1"/>
  <c r="C76" i="69"/>
  <c r="E76" i="69" s="1"/>
  <c r="G76" i="69" s="1"/>
  <c r="C167" i="69"/>
  <c r="E167" i="69" s="1"/>
  <c r="G167" i="69" s="1"/>
  <c r="C64" i="69"/>
  <c r="E64" i="69" s="1"/>
  <c r="G64" i="69" s="1"/>
  <c r="C52" i="69"/>
  <c r="E52" i="69" s="1"/>
  <c r="G52" i="69" s="1"/>
  <c r="C32" i="69"/>
  <c r="E32" i="69" s="1"/>
  <c r="G32" i="69" s="1"/>
  <c r="C70" i="69"/>
  <c r="E70" i="69" s="1"/>
  <c r="G70" i="69" s="1"/>
  <c r="C39" i="69"/>
  <c r="E39" i="69" s="1"/>
  <c r="G39" i="69" s="1"/>
  <c r="C77" i="69"/>
  <c r="E77" i="69" s="1"/>
  <c r="G77" i="69" s="1"/>
  <c r="C45" i="69"/>
  <c r="E45" i="69" s="1"/>
  <c r="G45" i="69" s="1"/>
  <c r="C174" i="69"/>
  <c r="E174" i="69" s="1"/>
  <c r="G174" i="69" s="1"/>
  <c r="C42" i="69"/>
  <c r="E42" i="69" s="1"/>
  <c r="G42" i="69" s="1"/>
  <c r="C87" i="69"/>
  <c r="E87" i="69" s="1"/>
  <c r="G87" i="69" s="1"/>
  <c r="C177" i="69"/>
  <c r="E177" i="69" s="1"/>
  <c r="G177" i="69" s="1"/>
  <c r="C208" i="69"/>
  <c r="E208" i="69" s="1"/>
  <c r="G208" i="69" s="1"/>
  <c r="C85" i="69"/>
  <c r="E85" i="69" s="1"/>
  <c r="G85" i="69" s="1"/>
  <c r="C20" i="69"/>
  <c r="E20" i="69" s="1"/>
  <c r="G20" i="69" s="1"/>
  <c r="C46" i="69"/>
  <c r="E46" i="69" s="1"/>
  <c r="G46" i="69" s="1"/>
  <c r="C51" i="69"/>
  <c r="E51" i="69" s="1"/>
  <c r="G51" i="69" s="1"/>
  <c r="C139" i="69"/>
  <c r="E139" i="69" s="1"/>
  <c r="G139" i="69" s="1"/>
  <c r="C116" i="69"/>
  <c r="E116" i="69" s="1"/>
  <c r="G116" i="69" s="1"/>
  <c r="C171" i="69"/>
  <c r="E171" i="69" s="1"/>
  <c r="G171" i="69" s="1"/>
  <c r="C246" i="69"/>
  <c r="E246" i="69" s="1"/>
  <c r="G246" i="69" s="1"/>
  <c r="C127" i="69"/>
  <c r="E127" i="69" s="1"/>
  <c r="G127" i="69" s="1"/>
  <c r="C17" i="69"/>
  <c r="E17" i="69" s="1"/>
  <c r="G17" i="69" s="1"/>
  <c r="C79" i="69"/>
  <c r="E79" i="69" s="1"/>
  <c r="G79" i="69" s="1"/>
  <c r="C212" i="69"/>
  <c r="E212" i="69" s="1"/>
  <c r="G212" i="69" s="1"/>
  <c r="C36" i="69"/>
  <c r="E36" i="69" s="1"/>
  <c r="G36" i="69" s="1"/>
  <c r="C190" i="69"/>
  <c r="E190" i="69" s="1"/>
  <c r="G190" i="69" s="1"/>
  <c r="C97" i="69"/>
  <c r="E97" i="69" s="1"/>
  <c r="G97" i="69" s="1"/>
  <c r="C191" i="69"/>
  <c r="E191" i="69" s="1"/>
  <c r="G191" i="69" s="1"/>
  <c r="C103" i="69"/>
  <c r="E103" i="69" s="1"/>
  <c r="G103" i="69" s="1"/>
  <c r="C41" i="69"/>
  <c r="E41" i="69" s="1"/>
  <c r="G41" i="69" s="1"/>
  <c r="C240" i="69"/>
  <c r="E240" i="69" s="1"/>
  <c r="G240" i="69" s="1"/>
  <c r="C242" i="69"/>
  <c r="E242" i="69" s="1"/>
  <c r="G242" i="69" s="1"/>
  <c r="C37" i="69"/>
  <c r="E37" i="69" s="1"/>
  <c r="G37" i="69" s="1"/>
  <c r="C162" i="69"/>
  <c r="E162" i="69" s="1"/>
  <c r="G162" i="69" s="1"/>
  <c r="C75" i="69"/>
  <c r="E75" i="69" s="1"/>
  <c r="G75" i="69" s="1"/>
  <c r="C146" i="69"/>
  <c r="E146" i="69" s="1"/>
  <c r="G146" i="69" s="1"/>
  <c r="C126" i="69"/>
  <c r="E126" i="69" s="1"/>
  <c r="G126" i="69" s="1"/>
  <c r="C220" i="69"/>
  <c r="E220" i="69" s="1"/>
  <c r="G220" i="69" s="1"/>
  <c r="C55" i="69"/>
  <c r="E55" i="69" s="1"/>
  <c r="G55" i="69" s="1"/>
  <c r="C119" i="69"/>
  <c r="E119" i="69" s="1"/>
  <c r="G119" i="69" s="1"/>
  <c r="C155" i="69"/>
  <c r="E155" i="69" s="1"/>
  <c r="G155" i="69" s="1"/>
  <c r="C23" i="69"/>
  <c r="E23" i="69" s="1"/>
  <c r="G23" i="69" s="1"/>
  <c r="C120" i="69"/>
  <c r="E120" i="69" s="1"/>
  <c r="G120" i="69" s="1"/>
  <c r="C182" i="69"/>
  <c r="E182" i="69" s="1"/>
  <c r="G182" i="69" s="1"/>
  <c r="C81" i="69"/>
  <c r="E81" i="69" s="1"/>
  <c r="G81" i="69" s="1"/>
  <c r="C199" i="69"/>
  <c r="E199" i="69" s="1"/>
  <c r="G199" i="69" s="1"/>
  <c r="C49" i="69"/>
  <c r="E49" i="69" s="1"/>
  <c r="G49" i="69" s="1"/>
  <c r="C86" i="69"/>
  <c r="E86" i="69" s="1"/>
  <c r="G86" i="69" s="1"/>
  <c r="C91" i="69"/>
  <c r="E91" i="69" s="1"/>
  <c r="G91" i="69" s="1"/>
  <c r="C145" i="69"/>
  <c r="E145" i="69" s="1"/>
  <c r="G145" i="69" s="1"/>
  <c r="C74" i="69"/>
  <c r="E74" i="69" s="1"/>
  <c r="G74" i="69" s="1"/>
  <c r="C108" i="69"/>
  <c r="E108" i="69" s="1"/>
  <c r="G108" i="69" s="1"/>
  <c r="C238" i="69"/>
  <c r="E238" i="69" s="1"/>
  <c r="G238" i="69" s="1"/>
  <c r="C124" i="69"/>
  <c r="E124" i="69" s="1"/>
  <c r="G124" i="69" s="1"/>
  <c r="C168" i="69"/>
  <c r="E168" i="69" s="1"/>
  <c r="G168" i="69" s="1"/>
  <c r="C50" i="69"/>
  <c r="E50" i="69" s="1"/>
  <c r="G50" i="69" s="1"/>
  <c r="C92" i="69"/>
  <c r="E92" i="69" s="1"/>
  <c r="G92" i="69" s="1"/>
  <c r="C122" i="69"/>
  <c r="E122" i="69" s="1"/>
  <c r="G122" i="69" s="1"/>
  <c r="C132" i="69"/>
  <c r="E132" i="69" s="1"/>
  <c r="G132" i="69" s="1"/>
  <c r="C206" i="69"/>
  <c r="E206" i="69" s="1"/>
  <c r="G206" i="69" s="1"/>
  <c r="C26" i="69"/>
  <c r="E26" i="69" s="1"/>
  <c r="G26" i="69" s="1"/>
  <c r="C233" i="69"/>
  <c r="E233" i="69" s="1"/>
  <c r="G233" i="69" s="1"/>
  <c r="C157" i="69"/>
  <c r="E157" i="69" s="1"/>
  <c r="G157" i="69" s="1"/>
  <c r="C59" i="69"/>
  <c r="E59" i="69" s="1"/>
  <c r="G59" i="69" s="1"/>
  <c r="C189" i="69"/>
  <c r="E189" i="69" s="1"/>
  <c r="G189" i="69" s="1"/>
  <c r="C166" i="69"/>
  <c r="E166" i="69" s="1"/>
  <c r="G166" i="69" s="1"/>
  <c r="C217" i="69"/>
  <c r="E217" i="69" s="1"/>
  <c r="G217" i="69" s="1"/>
  <c r="C163" i="69"/>
  <c r="E163" i="69" s="1"/>
  <c r="G163" i="69" s="1"/>
  <c r="C94" i="69"/>
  <c r="E94" i="69" s="1"/>
  <c r="G94" i="69" s="1"/>
  <c r="C179" i="69"/>
  <c r="E179" i="69" s="1"/>
  <c r="G179" i="69" s="1"/>
  <c r="C107" i="69"/>
  <c r="E107" i="69" s="1"/>
  <c r="G107" i="69" s="1"/>
  <c r="C134" i="69"/>
  <c r="E134" i="69" s="1"/>
  <c r="G134" i="69" s="1"/>
  <c r="C90" i="69"/>
  <c r="E90" i="69" s="1"/>
  <c r="G90" i="69" s="1"/>
  <c r="C203" i="69"/>
  <c r="E203" i="69" s="1"/>
  <c r="G203" i="69" s="1"/>
  <c r="C194" i="69"/>
  <c r="E194" i="69" s="1"/>
  <c r="G194" i="69" s="1"/>
  <c r="C67" i="69"/>
  <c r="E67" i="69" s="1"/>
  <c r="G67" i="69" s="1"/>
  <c r="C234" i="69"/>
  <c r="E234" i="69" s="1"/>
  <c r="G234" i="69" s="1"/>
  <c r="C14" i="69"/>
  <c r="E14" i="69" s="1"/>
  <c r="G14" i="69" s="1"/>
  <c r="C211" i="69"/>
  <c r="E211" i="69" s="1"/>
  <c r="G211" i="69" s="1"/>
  <c r="C68" i="69"/>
  <c r="E68" i="69" s="1"/>
  <c r="G68" i="69" s="1"/>
  <c r="C111" i="69"/>
  <c r="E111" i="69" s="1"/>
  <c r="G111" i="69" s="1"/>
  <c r="C180" i="69"/>
  <c r="E180" i="69" s="1"/>
  <c r="G180" i="69" s="1"/>
  <c r="C15" i="69"/>
  <c r="E15" i="69" s="1"/>
  <c r="G15" i="69" s="1"/>
  <c r="C232" i="69"/>
  <c r="E232" i="69" s="1"/>
  <c r="G232" i="69" s="1"/>
  <c r="C54" i="69"/>
  <c r="E54" i="69" s="1"/>
  <c r="G54" i="69" s="1"/>
  <c r="C115" i="69"/>
  <c r="E115" i="69" s="1"/>
  <c r="G115" i="69" s="1"/>
  <c r="C133" i="69"/>
  <c r="E133" i="69" s="1"/>
  <c r="G133" i="69" s="1"/>
  <c r="C176" i="69"/>
  <c r="E176" i="69" s="1"/>
  <c r="G176" i="69" s="1"/>
  <c r="C207" i="69"/>
  <c r="E207" i="69" s="1"/>
  <c r="G207" i="69" s="1"/>
  <c r="C224" i="69"/>
  <c r="E224" i="69" s="1"/>
  <c r="G224" i="69" s="1"/>
  <c r="C27" i="69"/>
  <c r="E27" i="69" s="1"/>
  <c r="G27" i="69" s="1"/>
  <c r="C172" i="69"/>
  <c r="E172" i="69" s="1"/>
  <c r="G172" i="69" s="1"/>
  <c r="C18" i="69"/>
  <c r="E18" i="69" s="1"/>
  <c r="G18" i="69" s="1"/>
  <c r="C100" i="69"/>
  <c r="E100" i="69" s="1"/>
  <c r="G100" i="69" s="1"/>
  <c r="C121" i="69"/>
  <c r="E121" i="69" s="1"/>
  <c r="G121" i="69" s="1"/>
  <c r="C19" i="69"/>
  <c r="E19" i="69" s="1"/>
  <c r="G19" i="69" s="1"/>
  <c r="C113" i="69"/>
  <c r="E113" i="69" s="1"/>
  <c r="G113" i="69" s="1"/>
  <c r="C243" i="69"/>
  <c r="E243" i="69" s="1"/>
  <c r="G243" i="69" s="1"/>
  <c r="C218" i="69"/>
  <c r="E218" i="69" s="1"/>
  <c r="G218" i="69" s="1"/>
  <c r="C58" i="69"/>
  <c r="E58" i="69" s="1"/>
  <c r="G58" i="69" s="1"/>
  <c r="C142" i="69"/>
  <c r="E142" i="69" s="1"/>
  <c r="G142" i="69" s="1"/>
  <c r="C118" i="69"/>
  <c r="E118" i="69" s="1"/>
  <c r="G118" i="69" s="1"/>
  <c r="C219" i="69"/>
  <c r="E219" i="69" s="1"/>
  <c r="G219" i="69" s="1"/>
  <c r="C237" i="69"/>
  <c r="E237" i="69" s="1"/>
  <c r="G237" i="69" s="1"/>
  <c r="C34" i="69"/>
  <c r="E34" i="69" s="1"/>
  <c r="G34" i="69" s="1"/>
  <c r="C84" i="69"/>
  <c r="E84" i="69" s="1"/>
  <c r="G84" i="69" s="1"/>
  <c r="C175" i="69"/>
  <c r="E175" i="69" s="1"/>
  <c r="G175" i="69" s="1"/>
  <c r="C153" i="69"/>
  <c r="E153" i="69" s="1"/>
  <c r="G153" i="69" s="1"/>
  <c r="C210" i="69"/>
  <c r="E210" i="69" s="1"/>
  <c r="G210" i="69" s="1"/>
  <c r="C31" i="69"/>
  <c r="E31" i="69" s="1"/>
  <c r="G31" i="69" s="1"/>
  <c r="C221" i="69"/>
  <c r="E221" i="69" s="1"/>
  <c r="G221" i="69" s="1"/>
  <c r="C95" i="69"/>
  <c r="E95" i="69" s="1"/>
  <c r="G95" i="69" s="1"/>
  <c r="C104" i="69"/>
  <c r="E104" i="69" s="1"/>
  <c r="G104" i="69" s="1"/>
  <c r="C114" i="69"/>
  <c r="E114" i="69" s="1"/>
  <c r="G114" i="69" s="1"/>
  <c r="C141" i="69"/>
  <c r="E141" i="69" s="1"/>
  <c r="G141" i="69" s="1"/>
  <c r="C169" i="69"/>
  <c r="E169" i="69" s="1"/>
  <c r="G169" i="69" s="1"/>
  <c r="C202" i="69"/>
  <c r="E202" i="69" s="1"/>
  <c r="G202" i="69" s="1"/>
  <c r="C196" i="69"/>
  <c r="E196" i="69" s="1"/>
  <c r="G196" i="69" s="1"/>
  <c r="C164" i="69"/>
  <c r="E164" i="69" s="1"/>
  <c r="G164" i="69" s="1"/>
  <c r="C188" i="69"/>
  <c r="E188" i="69" s="1"/>
  <c r="G188" i="69" s="1"/>
  <c r="C152" i="69"/>
  <c r="E152" i="69" s="1"/>
  <c r="G152" i="69" s="1"/>
  <c r="C38" i="69"/>
  <c r="E38" i="69" s="1"/>
  <c r="G38" i="69" s="1"/>
  <c r="C106" i="69"/>
  <c r="E106" i="69" s="1"/>
  <c r="G106" i="69" s="1"/>
  <c r="C201" i="69"/>
  <c r="E201" i="69" s="1"/>
  <c r="G201" i="69" s="1"/>
  <c r="C241" i="69"/>
  <c r="E241" i="69" s="1"/>
  <c r="G241" i="69" s="1"/>
  <c r="C35" i="69"/>
  <c r="E35" i="69" s="1"/>
  <c r="G35" i="69" s="1"/>
  <c r="C73" i="69"/>
  <c r="E73" i="69" s="1"/>
  <c r="G73" i="69" s="1"/>
  <c r="C158" i="69"/>
  <c r="E158" i="69" s="1"/>
  <c r="G158" i="69" s="1"/>
  <c r="C213" i="69"/>
  <c r="E213" i="69" s="1"/>
  <c r="G213" i="69" s="1"/>
  <c r="C222" i="69"/>
  <c r="E222" i="69" s="1"/>
  <c r="G222" i="69" s="1"/>
  <c r="C226" i="69"/>
  <c r="E226" i="69" s="1"/>
  <c r="G226" i="69" s="1"/>
  <c r="C57" i="69"/>
  <c r="E57" i="69" s="1"/>
  <c r="G57" i="69" s="1"/>
  <c r="C185" i="69"/>
  <c r="E185" i="69" s="1"/>
  <c r="G185" i="69" s="1"/>
  <c r="C195" i="69"/>
  <c r="E195" i="69" s="1"/>
  <c r="G195" i="69" s="1"/>
  <c r="C151" i="69"/>
  <c r="E151" i="69" s="1"/>
  <c r="G151" i="69" s="1"/>
  <c r="C88" i="69"/>
  <c r="E88" i="69" s="1"/>
  <c r="G88" i="69" s="1"/>
  <c r="C154" i="69"/>
  <c r="E154" i="69" s="1"/>
  <c r="G154" i="69" s="1"/>
  <c r="C25" i="69"/>
  <c r="E25" i="69" s="1"/>
  <c r="G25" i="69" s="1"/>
  <c r="C204" i="69"/>
  <c r="E204" i="69" s="1"/>
  <c r="G204" i="69" s="1"/>
  <c r="C56" i="69"/>
  <c r="E56" i="69" s="1"/>
  <c r="G56" i="69" s="1"/>
  <c r="C33" i="69"/>
  <c r="E33" i="69" s="1"/>
  <c r="G33" i="69" s="1"/>
  <c r="C62" i="69"/>
  <c r="E62" i="69" s="1"/>
  <c r="G62" i="69" s="1"/>
  <c r="C186" i="69"/>
  <c r="E186" i="69" s="1"/>
  <c r="G186" i="69" s="1"/>
  <c r="C135" i="69"/>
  <c r="E135" i="69" s="1"/>
  <c r="G135" i="69" s="1"/>
  <c r="C161" i="69"/>
  <c r="E161" i="69" s="1"/>
  <c r="G161" i="69" s="1"/>
  <c r="C239" i="69"/>
  <c r="E239" i="69" s="1"/>
  <c r="G239" i="69" s="1"/>
  <c r="C109" i="69"/>
  <c r="E109" i="69" s="1"/>
  <c r="G109" i="69" s="1"/>
  <c r="C244" i="69"/>
  <c r="E244" i="69" s="1"/>
  <c r="G244" i="69" s="1"/>
  <c r="C128" i="69"/>
  <c r="E128" i="69" s="1"/>
  <c r="G128" i="69" s="1"/>
  <c r="C65" i="69"/>
  <c r="E65" i="69" s="1"/>
  <c r="G65" i="69" s="1"/>
  <c r="C98" i="69"/>
  <c r="E98" i="69" s="1"/>
  <c r="G98" i="69" s="1"/>
  <c r="C205" i="69"/>
  <c r="E205" i="69" s="1"/>
  <c r="G205" i="69" s="1"/>
  <c r="C130" i="69"/>
  <c r="E130" i="69" s="1"/>
  <c r="G130" i="69" s="1"/>
  <c r="C123" i="69"/>
  <c r="E123" i="69" s="1"/>
  <c r="G123" i="69" s="1"/>
  <c r="C110" i="69"/>
  <c r="E110" i="69" s="1"/>
  <c r="G110" i="69" s="1"/>
  <c r="C83" i="69"/>
  <c r="E83" i="69" s="1"/>
  <c r="G83" i="69" s="1"/>
  <c r="C149" i="69"/>
  <c r="E149" i="69" s="1"/>
  <c r="G149" i="69" s="1"/>
  <c r="C223" i="69"/>
  <c r="E223" i="69" s="1"/>
  <c r="G223" i="69" s="1"/>
  <c r="C170" i="69"/>
  <c r="E170" i="69" s="1"/>
  <c r="G170" i="69" s="1"/>
  <c r="C47" i="69"/>
  <c r="E47" i="69" s="1"/>
  <c r="G47" i="69" s="1"/>
  <c r="C183" i="69"/>
  <c r="E183" i="69" s="1"/>
  <c r="G183" i="69" s="1"/>
  <c r="C93" i="69"/>
  <c r="E93" i="69" s="1"/>
  <c r="G93" i="69" s="1"/>
  <c r="C178" i="69"/>
  <c r="E178" i="69" s="1"/>
  <c r="G178" i="69" s="1"/>
  <c r="C21" i="69"/>
  <c r="E21" i="69" s="1"/>
  <c r="G21" i="69" s="1"/>
  <c r="C144" i="69"/>
  <c r="E144" i="69" s="1"/>
  <c r="G144" i="69" s="1"/>
  <c r="C225" i="69"/>
  <c r="E225" i="69" s="1"/>
  <c r="G225" i="69" s="1"/>
  <c r="C181" i="69"/>
  <c r="E181" i="69" s="1"/>
  <c r="G181" i="69" s="1"/>
  <c r="C48" i="69"/>
  <c r="E48" i="69" s="1"/>
  <c r="G48" i="69" s="1"/>
  <c r="C198" i="69"/>
  <c r="E198" i="69" s="1"/>
  <c r="G198" i="69" s="1"/>
  <c r="C160" i="69"/>
  <c r="E160" i="69" s="1"/>
  <c r="G160" i="69" s="1"/>
  <c r="C96" i="69"/>
  <c r="E96" i="69" s="1"/>
  <c r="G96" i="69" s="1"/>
  <c r="K263" i="76"/>
  <c r="K266" i="76" s="1"/>
  <c r="M15" i="8"/>
  <c r="K263" i="77"/>
  <c r="K266" i="77" s="1"/>
  <c r="M16" i="8"/>
  <c r="S16" i="8" s="1"/>
  <c r="C192" i="69"/>
  <c r="E192" i="69" s="1"/>
  <c r="G192" i="69" s="1"/>
  <c r="C235" i="69"/>
  <c r="E235" i="69" s="1"/>
  <c r="G235" i="69" s="1"/>
  <c r="C101" i="69"/>
  <c r="E101" i="69" s="1"/>
  <c r="G101" i="69" s="1"/>
  <c r="C216" i="69"/>
  <c r="E216" i="69" s="1"/>
  <c r="G216" i="69" s="1"/>
  <c r="C147" i="69"/>
  <c r="E147" i="69" s="1"/>
  <c r="G147" i="69" s="1"/>
  <c r="C143" i="69"/>
  <c r="E143" i="69" s="1"/>
  <c r="G143" i="69" s="1"/>
  <c r="C129" i="69"/>
  <c r="E129" i="69" s="1"/>
  <c r="G129" i="69" s="1"/>
  <c r="C60" i="69"/>
  <c r="E60" i="69" s="1"/>
  <c r="G60" i="69" s="1"/>
  <c r="C99" i="69"/>
  <c r="E99" i="69" s="1"/>
  <c r="G99" i="69" s="1"/>
  <c r="C150" i="69"/>
  <c r="E150" i="69" s="1"/>
  <c r="G150" i="69" s="1"/>
  <c r="C24" i="69"/>
  <c r="E24" i="69" s="1"/>
  <c r="G24" i="69" s="1"/>
  <c r="C165" i="69"/>
  <c r="E165" i="69" s="1"/>
  <c r="G165" i="69" s="1"/>
  <c r="C112" i="69"/>
  <c r="E112" i="69" s="1"/>
  <c r="G112" i="69" s="1"/>
  <c r="C193" i="69"/>
  <c r="E193" i="69" s="1"/>
  <c r="G193" i="69" s="1"/>
  <c r="C63" i="69"/>
  <c r="E63" i="69" s="1"/>
  <c r="G63" i="69" s="1"/>
  <c r="C102" i="69"/>
  <c r="E102" i="69" s="1"/>
  <c r="G102" i="69" s="1"/>
  <c r="C236" i="69"/>
  <c r="E236" i="69" s="1"/>
  <c r="G236" i="69" s="1"/>
  <c r="C44" i="69"/>
  <c r="E44" i="69" s="1"/>
  <c r="G44" i="69" s="1"/>
  <c r="C29" i="69"/>
  <c r="E29" i="69" s="1"/>
  <c r="G29" i="69" s="1"/>
  <c r="C173" i="69"/>
  <c r="E173" i="69" s="1"/>
  <c r="G173" i="69" s="1"/>
  <c r="C69" i="69"/>
  <c r="E69" i="69" s="1"/>
  <c r="G69" i="69" s="1"/>
  <c r="C71" i="69"/>
  <c r="E71" i="69" s="1"/>
  <c r="G71" i="69" s="1"/>
  <c r="C245" i="69"/>
  <c r="E245" i="69" s="1"/>
  <c r="G245" i="69" s="1"/>
  <c r="C30" i="69"/>
  <c r="E30" i="69" s="1"/>
  <c r="G30" i="69" s="1"/>
  <c r="C209" i="69"/>
  <c r="E209" i="69" s="1"/>
  <c r="G209" i="69" s="1"/>
  <c r="C197" i="69"/>
  <c r="E197" i="69" s="1"/>
  <c r="G197" i="69" s="1"/>
  <c r="C187" i="69"/>
  <c r="E187" i="69" s="1"/>
  <c r="G187" i="69" s="1"/>
  <c r="K263" i="74"/>
  <c r="K266" i="74" s="1"/>
  <c r="C105" i="69"/>
  <c r="E105" i="69" s="1"/>
  <c r="G105" i="69" s="1"/>
  <c r="C40" i="69"/>
  <c r="E40" i="69" s="1"/>
  <c r="G40" i="69" s="1"/>
  <c r="K263" i="75"/>
  <c r="K265" i="75" s="1"/>
  <c r="M14" i="8"/>
  <c r="K263" i="72"/>
  <c r="K266" i="72" s="1"/>
  <c r="M11" i="8"/>
  <c r="C249" i="70"/>
  <c r="E249" i="70" s="1"/>
  <c r="G249" i="70" s="1"/>
  <c r="C249" i="71" s="1"/>
  <c r="E249" i="71" s="1"/>
  <c r="G249" i="71" s="1"/>
  <c r="C249" i="68" s="1"/>
  <c r="C252" i="70"/>
  <c r="E252" i="70" s="1"/>
  <c r="G252" i="70" s="1"/>
  <c r="C252" i="71" s="1"/>
  <c r="E252" i="71" s="1"/>
  <c r="G252" i="71" s="1"/>
  <c r="C252" i="68" s="1"/>
  <c r="C89" i="70"/>
  <c r="E89" i="70" s="1"/>
  <c r="G89" i="70" s="1"/>
  <c r="C89" i="71" s="1"/>
  <c r="E89" i="71" s="1"/>
  <c r="G89" i="71" s="1"/>
  <c r="C89" i="68" s="1"/>
  <c r="C247" i="70"/>
  <c r="E247" i="70" s="1"/>
  <c r="G247" i="70" s="1"/>
  <c r="C247" i="71" s="1"/>
  <c r="E247" i="71" s="1"/>
  <c r="G247" i="71" s="1"/>
  <c r="C247" i="68" s="1"/>
  <c r="C125" i="70"/>
  <c r="E125" i="70" s="1"/>
  <c r="G125" i="70" s="1"/>
  <c r="C125" i="71" s="1"/>
  <c r="E125" i="71" s="1"/>
  <c r="G125" i="71" s="1"/>
  <c r="C125" i="68" s="1"/>
  <c r="C227" i="70"/>
  <c r="E227" i="70" s="1"/>
  <c r="G227" i="70" s="1"/>
  <c r="C227" i="71" s="1"/>
  <c r="E227" i="71" s="1"/>
  <c r="G227" i="71" s="1"/>
  <c r="C227" i="68" s="1"/>
  <c r="C251" i="70"/>
  <c r="E251" i="70" s="1"/>
  <c r="G251" i="70" s="1"/>
  <c r="C251" i="71" s="1"/>
  <c r="E251" i="71" s="1"/>
  <c r="G251" i="71" s="1"/>
  <c r="C251" i="68" s="1"/>
  <c r="C250" i="70"/>
  <c r="E250" i="70" s="1"/>
  <c r="G250" i="70" s="1"/>
  <c r="C250" i="71" s="1"/>
  <c r="E250" i="71" s="1"/>
  <c r="G250" i="71" s="1"/>
  <c r="C250" i="68" s="1"/>
  <c r="C214" i="70"/>
  <c r="E214" i="70" s="1"/>
  <c r="G214" i="70" s="1"/>
  <c r="C214" i="71" s="1"/>
  <c r="E214" i="71" s="1"/>
  <c r="G214" i="71" s="1"/>
  <c r="C214" i="68" s="1"/>
  <c r="C229" i="70"/>
  <c r="E229" i="70" s="1"/>
  <c r="G229" i="70" s="1"/>
  <c r="C229" i="71" s="1"/>
  <c r="E229" i="71" s="1"/>
  <c r="G229" i="71" s="1"/>
  <c r="C229" i="68" s="1"/>
  <c r="C253" i="70"/>
  <c r="E253" i="70" s="1"/>
  <c r="G253" i="70" s="1"/>
  <c r="C253" i="71" s="1"/>
  <c r="E253" i="71" s="1"/>
  <c r="G253" i="71" s="1"/>
  <c r="C253" i="68" s="1"/>
  <c r="C80" i="70"/>
  <c r="E80" i="70" s="1"/>
  <c r="G80" i="70" s="1"/>
  <c r="C80" i="71" s="1"/>
  <c r="E80" i="71" s="1"/>
  <c r="G80" i="71" s="1"/>
  <c r="C80" i="68" s="1"/>
  <c r="C131" i="70"/>
  <c r="E131" i="70" s="1"/>
  <c r="G131" i="70" s="1"/>
  <c r="C131" i="71" s="1"/>
  <c r="E131" i="71" s="1"/>
  <c r="G131" i="71" s="1"/>
  <c r="C131" i="68" s="1"/>
  <c r="C215" i="70"/>
  <c r="E215" i="70" s="1"/>
  <c r="G215" i="70" s="1"/>
  <c r="C215" i="71" s="1"/>
  <c r="E215" i="71" s="1"/>
  <c r="G215" i="71" s="1"/>
  <c r="C215" i="68" s="1"/>
  <c r="C254" i="70"/>
  <c r="E254" i="70" s="1"/>
  <c r="G254" i="70" s="1"/>
  <c r="C254" i="71" s="1"/>
  <c r="E254" i="71" s="1"/>
  <c r="G254" i="71" s="1"/>
  <c r="C254" i="68" s="1"/>
  <c r="C159" i="70"/>
  <c r="E159" i="70" s="1"/>
  <c r="G159" i="70" s="1"/>
  <c r="C159" i="71" s="1"/>
  <c r="E159" i="71" s="1"/>
  <c r="G159" i="71" s="1"/>
  <c r="C159" i="68" s="1"/>
  <c r="C228" i="70"/>
  <c r="E228" i="70" s="1"/>
  <c r="G228" i="70" s="1"/>
  <c r="C228" i="71" s="1"/>
  <c r="E228" i="71" s="1"/>
  <c r="G228" i="71" s="1"/>
  <c r="C228" i="68" s="1"/>
  <c r="C248" i="70"/>
  <c r="E248" i="70" s="1"/>
  <c r="G248" i="70" s="1"/>
  <c r="C248" i="71" s="1"/>
  <c r="E248" i="71" s="1"/>
  <c r="G248" i="71" s="1"/>
  <c r="C248" i="68" s="1"/>
  <c r="E230" i="70"/>
  <c r="G230" i="70" s="1"/>
  <c r="C230" i="71" s="1"/>
  <c r="E231" i="70"/>
  <c r="G231" i="70" s="1"/>
  <c r="C231" i="71" s="1"/>
  <c r="K263" i="68"/>
  <c r="K265" i="68" s="1"/>
  <c r="M9" i="8"/>
  <c r="S9" i="8" s="1"/>
  <c r="C138" i="69"/>
  <c r="E138" i="69" s="1"/>
  <c r="G138" i="69" s="1"/>
  <c r="C137" i="69"/>
  <c r="E137" i="69" s="1"/>
  <c r="G137" i="69" s="1"/>
  <c r="C140" i="69"/>
  <c r="E140" i="69" s="1"/>
  <c r="G140" i="69" s="1"/>
  <c r="K263" i="69"/>
  <c r="K265" i="69" s="1"/>
  <c r="K263" i="71"/>
  <c r="K266" i="71" s="1"/>
  <c r="M8" i="8"/>
  <c r="S8" i="8" s="1"/>
  <c r="K263" i="70"/>
  <c r="K266" i="70" s="1"/>
  <c r="M7" i="8"/>
  <c r="E78" i="67"/>
  <c r="G78" i="67" s="1"/>
  <c r="C78" i="70" s="1"/>
  <c r="K263" i="67"/>
  <c r="M6" i="8"/>
  <c r="S6" i="8" s="1"/>
  <c r="K263" i="66"/>
  <c r="K266" i="66" s="1"/>
  <c r="M5" i="8"/>
  <c r="N254" i="96"/>
  <c r="K265" i="95"/>
  <c r="K266" i="95"/>
  <c r="K266" i="94"/>
  <c r="K265" i="94"/>
  <c r="K266" i="93"/>
  <c r="K265" i="93"/>
  <c r="K266" i="96" l="1"/>
  <c r="S5" i="8"/>
  <c r="M36" i="8"/>
  <c r="K265" i="79"/>
  <c r="K265" i="82"/>
  <c r="K265" i="92"/>
  <c r="K265" i="78"/>
  <c r="K265" i="76"/>
  <c r="K266" i="91"/>
  <c r="K266" i="80"/>
  <c r="K265" i="81"/>
  <c r="K265" i="89"/>
  <c r="K266" i="90"/>
  <c r="K265" i="88"/>
  <c r="K265" i="87"/>
  <c r="K266" i="86"/>
  <c r="K265" i="85"/>
  <c r="S26" i="8"/>
  <c r="S23" i="8"/>
  <c r="S36" i="8" s="1"/>
  <c r="K265" i="74"/>
  <c r="S25" i="8"/>
  <c r="K265" i="84"/>
  <c r="K265" i="83"/>
  <c r="C165" i="72"/>
  <c r="E165" i="72" s="1"/>
  <c r="G165" i="72" s="1"/>
  <c r="C216" i="72"/>
  <c r="E216" i="72" s="1"/>
  <c r="G216" i="72" s="1"/>
  <c r="C110" i="72"/>
  <c r="E110" i="72" s="1"/>
  <c r="G110" i="72" s="1"/>
  <c r="C226" i="72"/>
  <c r="E226" i="72" s="1"/>
  <c r="G226" i="72" s="1"/>
  <c r="C187" i="72"/>
  <c r="E187" i="72" s="1"/>
  <c r="G187" i="72" s="1"/>
  <c r="C29" i="72"/>
  <c r="E29" i="72" s="1"/>
  <c r="G29" i="72" s="1"/>
  <c r="C101" i="72"/>
  <c r="E101" i="72" s="1"/>
  <c r="G101" i="72" s="1"/>
  <c r="C93" i="72"/>
  <c r="E93" i="72" s="1"/>
  <c r="G93" i="72" s="1"/>
  <c r="C123" i="72"/>
  <c r="E123" i="72" s="1"/>
  <c r="G123" i="72" s="1"/>
  <c r="C25" i="72"/>
  <c r="E25" i="72" s="1"/>
  <c r="G25" i="72" s="1"/>
  <c r="C222" i="72"/>
  <c r="E222" i="72" s="1"/>
  <c r="G222" i="72" s="1"/>
  <c r="C114" i="72"/>
  <c r="E114" i="72" s="1"/>
  <c r="G114" i="72" s="1"/>
  <c r="C84" i="72"/>
  <c r="E84" i="72" s="1"/>
  <c r="G84" i="72" s="1"/>
  <c r="C224" i="72"/>
  <c r="E224" i="72" s="1"/>
  <c r="G224" i="72" s="1"/>
  <c r="C180" i="72"/>
  <c r="E180" i="72" s="1"/>
  <c r="G180" i="72" s="1"/>
  <c r="C166" i="72"/>
  <c r="E166" i="72" s="1"/>
  <c r="G166" i="72" s="1"/>
  <c r="C122" i="72"/>
  <c r="E122" i="72" s="1"/>
  <c r="G122" i="72" s="1"/>
  <c r="C23" i="72"/>
  <c r="E23" i="72" s="1"/>
  <c r="G23" i="72" s="1"/>
  <c r="C162" i="72"/>
  <c r="E162" i="72" s="1"/>
  <c r="G162" i="72" s="1"/>
  <c r="C116" i="72"/>
  <c r="E116" i="72" s="1"/>
  <c r="G116" i="72" s="1"/>
  <c r="C87" i="72"/>
  <c r="E87" i="72" s="1"/>
  <c r="G87" i="72" s="1"/>
  <c r="C184" i="72"/>
  <c r="E184" i="72" s="1"/>
  <c r="G184" i="72" s="1"/>
  <c r="C197" i="72"/>
  <c r="E197" i="72" s="1"/>
  <c r="G197" i="72" s="1"/>
  <c r="C44" i="72"/>
  <c r="E44" i="72" s="1"/>
  <c r="G44" i="72" s="1"/>
  <c r="C150" i="72"/>
  <c r="E150" i="72" s="1"/>
  <c r="G150" i="72" s="1"/>
  <c r="C235" i="72"/>
  <c r="E235" i="72" s="1"/>
  <c r="G235" i="72" s="1"/>
  <c r="C198" i="72"/>
  <c r="E198" i="72" s="1"/>
  <c r="G198" i="72" s="1"/>
  <c r="C183" i="72"/>
  <c r="E183" i="72" s="1"/>
  <c r="G183" i="72" s="1"/>
  <c r="C130" i="72"/>
  <c r="E130" i="72" s="1"/>
  <c r="G130" i="72" s="1"/>
  <c r="C161" i="72"/>
  <c r="E161" i="72" s="1"/>
  <c r="G161" i="72" s="1"/>
  <c r="C154" i="72"/>
  <c r="E154" i="72" s="1"/>
  <c r="G154" i="72" s="1"/>
  <c r="C213" i="72"/>
  <c r="E213" i="72" s="1"/>
  <c r="G213" i="72" s="1"/>
  <c r="C152" i="72"/>
  <c r="E152" i="72" s="1"/>
  <c r="G152" i="72" s="1"/>
  <c r="C104" i="72"/>
  <c r="E104" i="72" s="1"/>
  <c r="G104" i="72" s="1"/>
  <c r="C34" i="72"/>
  <c r="E34" i="72" s="1"/>
  <c r="G34" i="72" s="1"/>
  <c r="C113" i="72"/>
  <c r="E113" i="72" s="1"/>
  <c r="G113" i="72" s="1"/>
  <c r="C207" i="72"/>
  <c r="E207" i="72" s="1"/>
  <c r="G207" i="72" s="1"/>
  <c r="C111" i="72"/>
  <c r="E111" i="72" s="1"/>
  <c r="G111" i="72" s="1"/>
  <c r="C90" i="72"/>
  <c r="E90" i="72" s="1"/>
  <c r="G90" i="72" s="1"/>
  <c r="C189" i="72"/>
  <c r="E189" i="72" s="1"/>
  <c r="G189" i="72" s="1"/>
  <c r="C92" i="72"/>
  <c r="E92" i="72" s="1"/>
  <c r="G92" i="72" s="1"/>
  <c r="C91" i="72"/>
  <c r="E91" i="72" s="1"/>
  <c r="G91" i="72" s="1"/>
  <c r="C155" i="72"/>
  <c r="E155" i="72" s="1"/>
  <c r="G155" i="72" s="1"/>
  <c r="C37" i="72"/>
  <c r="E37" i="72" s="1"/>
  <c r="G37" i="72" s="1"/>
  <c r="C36" i="72"/>
  <c r="E36" i="72" s="1"/>
  <c r="G36" i="72" s="1"/>
  <c r="C139" i="72"/>
  <c r="E139" i="72" s="1"/>
  <c r="G139" i="72" s="1"/>
  <c r="C42" i="72"/>
  <c r="E42" i="72" s="1"/>
  <c r="G42" i="72" s="1"/>
  <c r="C64" i="72"/>
  <c r="E64" i="72" s="1"/>
  <c r="G64" i="72" s="1"/>
  <c r="C43" i="72"/>
  <c r="E43" i="72" s="1"/>
  <c r="G43" i="72" s="1"/>
  <c r="C53" i="72"/>
  <c r="E53" i="72" s="1"/>
  <c r="G53" i="72" s="1"/>
  <c r="C209" i="72"/>
  <c r="E209" i="72" s="1"/>
  <c r="G209" i="72" s="1"/>
  <c r="C236" i="72"/>
  <c r="E236" i="72" s="1"/>
  <c r="G236" i="72" s="1"/>
  <c r="C99" i="72"/>
  <c r="E99" i="72" s="1"/>
  <c r="G99" i="72" s="1"/>
  <c r="C192" i="72"/>
  <c r="E192" i="72" s="1"/>
  <c r="G192" i="72" s="1"/>
  <c r="C48" i="72"/>
  <c r="E48" i="72" s="1"/>
  <c r="G48" i="72" s="1"/>
  <c r="C47" i="72"/>
  <c r="E47" i="72" s="1"/>
  <c r="G47" i="72" s="1"/>
  <c r="C205" i="72"/>
  <c r="E205" i="72" s="1"/>
  <c r="G205" i="72" s="1"/>
  <c r="C135" i="72"/>
  <c r="E135" i="72" s="1"/>
  <c r="G135" i="72" s="1"/>
  <c r="C88" i="72"/>
  <c r="E88" i="72" s="1"/>
  <c r="G88" i="72" s="1"/>
  <c r="C158" i="72"/>
  <c r="E158" i="72" s="1"/>
  <c r="G158" i="72" s="1"/>
  <c r="C188" i="72"/>
  <c r="E188" i="72" s="1"/>
  <c r="G188" i="72" s="1"/>
  <c r="C95" i="72"/>
  <c r="E95" i="72" s="1"/>
  <c r="G95" i="72" s="1"/>
  <c r="C237" i="72"/>
  <c r="E237" i="72" s="1"/>
  <c r="G237" i="72" s="1"/>
  <c r="C19" i="72"/>
  <c r="E19" i="72" s="1"/>
  <c r="G19" i="72" s="1"/>
  <c r="C176" i="72"/>
  <c r="E176" i="72" s="1"/>
  <c r="G176" i="72" s="1"/>
  <c r="C68" i="72"/>
  <c r="E68" i="72" s="1"/>
  <c r="G68" i="72" s="1"/>
  <c r="C134" i="72"/>
  <c r="E134" i="72" s="1"/>
  <c r="G134" i="72" s="1"/>
  <c r="C59" i="72"/>
  <c r="E59" i="72" s="1"/>
  <c r="G59" i="72" s="1"/>
  <c r="C50" i="72"/>
  <c r="E50" i="72" s="1"/>
  <c r="G50" i="72" s="1"/>
  <c r="C86" i="72"/>
  <c r="E86" i="72" s="1"/>
  <c r="G86" i="72" s="1"/>
  <c r="C119" i="72"/>
  <c r="E119" i="72" s="1"/>
  <c r="G119" i="72" s="1"/>
  <c r="C242" i="72"/>
  <c r="E242" i="72" s="1"/>
  <c r="G242" i="72" s="1"/>
  <c r="C212" i="72"/>
  <c r="E212" i="72" s="1"/>
  <c r="G212" i="72" s="1"/>
  <c r="C51" i="72"/>
  <c r="E51" i="72" s="1"/>
  <c r="G51" i="72" s="1"/>
  <c r="C174" i="72"/>
  <c r="E174" i="72" s="1"/>
  <c r="G174" i="72" s="1"/>
  <c r="C167" i="72"/>
  <c r="E167" i="72" s="1"/>
  <c r="G167" i="72" s="1"/>
  <c r="C148" i="72"/>
  <c r="E148" i="72" s="1"/>
  <c r="G148" i="72" s="1"/>
  <c r="C102" i="72"/>
  <c r="E102" i="72" s="1"/>
  <c r="G102" i="72" s="1"/>
  <c r="C98" i="72"/>
  <c r="E98" i="72" s="1"/>
  <c r="G98" i="72" s="1"/>
  <c r="C186" i="72"/>
  <c r="E186" i="72" s="1"/>
  <c r="G186" i="72" s="1"/>
  <c r="C73" i="72"/>
  <c r="E73" i="72" s="1"/>
  <c r="G73" i="72" s="1"/>
  <c r="C164" i="72"/>
  <c r="E164" i="72" s="1"/>
  <c r="G164" i="72" s="1"/>
  <c r="C221" i="72"/>
  <c r="E221" i="72" s="1"/>
  <c r="G221" i="72" s="1"/>
  <c r="C219" i="72"/>
  <c r="E219" i="72" s="1"/>
  <c r="G219" i="72" s="1"/>
  <c r="C121" i="72"/>
  <c r="E121" i="72" s="1"/>
  <c r="G121" i="72" s="1"/>
  <c r="C133" i="72"/>
  <c r="E133" i="72" s="1"/>
  <c r="G133" i="72" s="1"/>
  <c r="C211" i="72"/>
  <c r="E211" i="72" s="1"/>
  <c r="G211" i="72" s="1"/>
  <c r="C107" i="72"/>
  <c r="E107" i="72" s="1"/>
  <c r="G107" i="72" s="1"/>
  <c r="C157" i="72"/>
  <c r="E157" i="72" s="1"/>
  <c r="G157" i="72" s="1"/>
  <c r="C168" i="72"/>
  <c r="E168" i="72" s="1"/>
  <c r="G168" i="72" s="1"/>
  <c r="C49" i="72"/>
  <c r="E49" i="72" s="1"/>
  <c r="G49" i="72" s="1"/>
  <c r="C55" i="72"/>
  <c r="E55" i="72" s="1"/>
  <c r="G55" i="72" s="1"/>
  <c r="C240" i="72"/>
  <c r="E240" i="72" s="1"/>
  <c r="G240" i="72" s="1"/>
  <c r="C79" i="72"/>
  <c r="E79" i="72" s="1"/>
  <c r="G79" i="72" s="1"/>
  <c r="C46" i="72"/>
  <c r="E46" i="72" s="1"/>
  <c r="G46" i="72" s="1"/>
  <c r="C45" i="72"/>
  <c r="E45" i="72" s="1"/>
  <c r="G45" i="72" s="1"/>
  <c r="C76" i="72"/>
  <c r="E76" i="72" s="1"/>
  <c r="G76" i="72" s="1"/>
  <c r="C61" i="72"/>
  <c r="E61" i="72" s="1"/>
  <c r="G61" i="72" s="1"/>
  <c r="C181" i="72"/>
  <c r="E181" i="72" s="1"/>
  <c r="G181" i="72" s="1"/>
  <c r="C245" i="72"/>
  <c r="E245" i="72" s="1"/>
  <c r="G245" i="72" s="1"/>
  <c r="C129" i="72"/>
  <c r="E129" i="72" s="1"/>
  <c r="G129" i="72" s="1"/>
  <c r="C223" i="72"/>
  <c r="E223" i="72" s="1"/>
  <c r="G223" i="72" s="1"/>
  <c r="C62" i="72"/>
  <c r="E62" i="72" s="1"/>
  <c r="G62" i="72" s="1"/>
  <c r="C35" i="72"/>
  <c r="E35" i="72" s="1"/>
  <c r="G35" i="72" s="1"/>
  <c r="C118" i="72"/>
  <c r="E118" i="72" s="1"/>
  <c r="G118" i="72" s="1"/>
  <c r="C14" i="72"/>
  <c r="E14" i="72" s="1"/>
  <c r="G14" i="72" s="1"/>
  <c r="C124" i="72"/>
  <c r="E124" i="72" s="1"/>
  <c r="G124" i="72" s="1"/>
  <c r="C41" i="72"/>
  <c r="E41" i="72" s="1"/>
  <c r="G41" i="72" s="1"/>
  <c r="C77" i="72"/>
  <c r="E77" i="72" s="1"/>
  <c r="G77" i="72" s="1"/>
  <c r="C66" i="72"/>
  <c r="E66" i="72" s="1"/>
  <c r="G66" i="72" s="1"/>
  <c r="C30" i="72"/>
  <c r="E30" i="72" s="1"/>
  <c r="G30" i="72" s="1"/>
  <c r="C60" i="72"/>
  <c r="E60" i="72" s="1"/>
  <c r="G60" i="72" s="1"/>
  <c r="C170" i="72"/>
  <c r="E170" i="72" s="1"/>
  <c r="G170" i="72" s="1"/>
  <c r="C151" i="72"/>
  <c r="E151" i="72" s="1"/>
  <c r="G151" i="72" s="1"/>
  <c r="C40" i="72"/>
  <c r="E40" i="72" s="1"/>
  <c r="G40" i="72" s="1"/>
  <c r="C63" i="72"/>
  <c r="E63" i="72" s="1"/>
  <c r="G63" i="72" s="1"/>
  <c r="C225" i="72"/>
  <c r="E225" i="72" s="1"/>
  <c r="G225" i="72" s="1"/>
  <c r="C65" i="72"/>
  <c r="E65" i="72" s="1"/>
  <c r="G65" i="72" s="1"/>
  <c r="C195" i="72"/>
  <c r="E195" i="72" s="1"/>
  <c r="G195" i="72" s="1"/>
  <c r="C196" i="72"/>
  <c r="E196" i="72" s="1"/>
  <c r="G196" i="72" s="1"/>
  <c r="C31" i="72"/>
  <c r="E31" i="72" s="1"/>
  <c r="G31" i="72" s="1"/>
  <c r="C100" i="72"/>
  <c r="E100" i="72" s="1"/>
  <c r="G100" i="72" s="1"/>
  <c r="C115" i="72"/>
  <c r="E115" i="72" s="1"/>
  <c r="G115" i="72" s="1"/>
  <c r="C179" i="72"/>
  <c r="E179" i="72" s="1"/>
  <c r="G179" i="72" s="1"/>
  <c r="C233" i="72"/>
  <c r="E233" i="72" s="1"/>
  <c r="G233" i="72" s="1"/>
  <c r="C199" i="72"/>
  <c r="E199" i="72" s="1"/>
  <c r="G199" i="72" s="1"/>
  <c r="C220" i="72"/>
  <c r="E220" i="72" s="1"/>
  <c r="G220" i="72" s="1"/>
  <c r="C17" i="72"/>
  <c r="E17" i="72" s="1"/>
  <c r="G17" i="72" s="1"/>
  <c r="C20" i="72"/>
  <c r="E20" i="72" s="1"/>
  <c r="G20" i="72" s="1"/>
  <c r="C72" i="72"/>
  <c r="E72" i="72" s="1"/>
  <c r="G72" i="72" s="1"/>
  <c r="C71" i="72"/>
  <c r="E71" i="72" s="1"/>
  <c r="G71" i="72" s="1"/>
  <c r="C193" i="72"/>
  <c r="E193" i="72" s="1"/>
  <c r="G193" i="72" s="1"/>
  <c r="C143" i="72"/>
  <c r="E143" i="72" s="1"/>
  <c r="G143" i="72" s="1"/>
  <c r="C144" i="72"/>
  <c r="E144" i="72" s="1"/>
  <c r="G144" i="72" s="1"/>
  <c r="C149" i="72"/>
  <c r="E149" i="72" s="1"/>
  <c r="G149" i="72" s="1"/>
  <c r="C128" i="72"/>
  <c r="E128" i="72" s="1"/>
  <c r="G128" i="72" s="1"/>
  <c r="C33" i="72"/>
  <c r="E33" i="72" s="1"/>
  <c r="G33" i="72" s="1"/>
  <c r="C185" i="72"/>
  <c r="E185" i="72" s="1"/>
  <c r="G185" i="72" s="1"/>
  <c r="C241" i="72"/>
  <c r="E241" i="72" s="1"/>
  <c r="G241" i="72" s="1"/>
  <c r="C202" i="72"/>
  <c r="E202" i="72" s="1"/>
  <c r="G202" i="72" s="1"/>
  <c r="C210" i="72"/>
  <c r="E210" i="72" s="1"/>
  <c r="G210" i="72" s="1"/>
  <c r="C142" i="72"/>
  <c r="E142" i="72" s="1"/>
  <c r="G142" i="72" s="1"/>
  <c r="C18" i="72"/>
  <c r="E18" i="72" s="1"/>
  <c r="G18" i="72" s="1"/>
  <c r="C54" i="72"/>
  <c r="E54" i="72" s="1"/>
  <c r="G54" i="72" s="1"/>
  <c r="C234" i="72"/>
  <c r="E234" i="72" s="1"/>
  <c r="G234" i="72" s="1"/>
  <c r="C94" i="72"/>
  <c r="E94" i="72" s="1"/>
  <c r="G94" i="72" s="1"/>
  <c r="C26" i="72"/>
  <c r="E26" i="72" s="1"/>
  <c r="G26" i="72" s="1"/>
  <c r="C238" i="72"/>
  <c r="E238" i="72" s="1"/>
  <c r="G238" i="72" s="1"/>
  <c r="C81" i="72"/>
  <c r="E81" i="72" s="1"/>
  <c r="G81" i="72" s="1"/>
  <c r="C126" i="72"/>
  <c r="E126" i="72" s="1"/>
  <c r="G126" i="72" s="1"/>
  <c r="C103" i="72"/>
  <c r="E103" i="72" s="1"/>
  <c r="G103" i="72" s="1"/>
  <c r="C127" i="72"/>
  <c r="E127" i="72" s="1"/>
  <c r="G127" i="72" s="1"/>
  <c r="C85" i="72"/>
  <c r="E85" i="72" s="1"/>
  <c r="G85" i="72" s="1"/>
  <c r="C39" i="72"/>
  <c r="E39" i="72" s="1"/>
  <c r="G39" i="72" s="1"/>
  <c r="C16" i="72"/>
  <c r="E16" i="72" s="1"/>
  <c r="G16" i="72" s="1"/>
  <c r="C136" i="72"/>
  <c r="E136" i="72" s="1"/>
  <c r="G136" i="72" s="1"/>
  <c r="C69" i="72"/>
  <c r="E69" i="72" s="1"/>
  <c r="G69" i="72" s="1"/>
  <c r="C112" i="72"/>
  <c r="E112" i="72" s="1"/>
  <c r="G112" i="72" s="1"/>
  <c r="C147" i="72"/>
  <c r="E147" i="72" s="1"/>
  <c r="G147" i="72" s="1"/>
  <c r="C21" i="72"/>
  <c r="E21" i="72" s="1"/>
  <c r="G21" i="72" s="1"/>
  <c r="C83" i="72"/>
  <c r="E83" i="72" s="1"/>
  <c r="G83" i="72" s="1"/>
  <c r="C244" i="72"/>
  <c r="E244" i="72" s="1"/>
  <c r="G244" i="72" s="1"/>
  <c r="C56" i="72"/>
  <c r="E56" i="72" s="1"/>
  <c r="G56" i="72" s="1"/>
  <c r="C57" i="72"/>
  <c r="E57" i="72" s="1"/>
  <c r="G57" i="72" s="1"/>
  <c r="C201" i="72"/>
  <c r="E201" i="72" s="1"/>
  <c r="G201" i="72" s="1"/>
  <c r="C169" i="72"/>
  <c r="E169" i="72" s="1"/>
  <c r="G169" i="72" s="1"/>
  <c r="C153" i="72"/>
  <c r="E153" i="72" s="1"/>
  <c r="G153" i="72" s="1"/>
  <c r="C58" i="72"/>
  <c r="E58" i="72" s="1"/>
  <c r="G58" i="72" s="1"/>
  <c r="C172" i="72"/>
  <c r="E172" i="72" s="1"/>
  <c r="G172" i="72" s="1"/>
  <c r="C232" i="72"/>
  <c r="E232" i="72" s="1"/>
  <c r="G232" i="72" s="1"/>
  <c r="C67" i="72"/>
  <c r="E67" i="72" s="1"/>
  <c r="G67" i="72" s="1"/>
  <c r="C163" i="72"/>
  <c r="E163" i="72" s="1"/>
  <c r="G163" i="72" s="1"/>
  <c r="C206" i="72"/>
  <c r="E206" i="72" s="1"/>
  <c r="G206" i="72" s="1"/>
  <c r="C108" i="72"/>
  <c r="E108" i="72" s="1"/>
  <c r="G108" i="72" s="1"/>
  <c r="C182" i="72"/>
  <c r="E182" i="72" s="1"/>
  <c r="G182" i="72" s="1"/>
  <c r="C146" i="72"/>
  <c r="E146" i="72" s="1"/>
  <c r="G146" i="72" s="1"/>
  <c r="C191" i="72"/>
  <c r="E191" i="72" s="1"/>
  <c r="G191" i="72" s="1"/>
  <c r="C246" i="72"/>
  <c r="E246" i="72" s="1"/>
  <c r="G246" i="72" s="1"/>
  <c r="C208" i="72"/>
  <c r="E208" i="72" s="1"/>
  <c r="G208" i="72" s="1"/>
  <c r="C70" i="72"/>
  <c r="E70" i="72" s="1"/>
  <c r="G70" i="72" s="1"/>
  <c r="C200" i="72"/>
  <c r="E200" i="72" s="1"/>
  <c r="G200" i="72" s="1"/>
  <c r="C28" i="72"/>
  <c r="E28" i="72" s="1"/>
  <c r="G28" i="72" s="1"/>
  <c r="C173" i="72"/>
  <c r="E173" i="72" s="1"/>
  <c r="G173" i="72" s="1"/>
  <c r="C96" i="72"/>
  <c r="E96" i="72" s="1"/>
  <c r="G96" i="72" s="1"/>
  <c r="C109" i="72"/>
  <c r="E109" i="72" s="1"/>
  <c r="G109" i="72" s="1"/>
  <c r="C204" i="72"/>
  <c r="E204" i="72" s="1"/>
  <c r="G204" i="72" s="1"/>
  <c r="C106" i="72"/>
  <c r="E106" i="72" s="1"/>
  <c r="G106" i="72" s="1"/>
  <c r="C141" i="72"/>
  <c r="E141" i="72" s="1"/>
  <c r="G141" i="72" s="1"/>
  <c r="C175" i="72"/>
  <c r="E175" i="72" s="1"/>
  <c r="G175" i="72" s="1"/>
  <c r="C218" i="72"/>
  <c r="E218" i="72" s="1"/>
  <c r="G218" i="72" s="1"/>
  <c r="C27" i="72"/>
  <c r="E27" i="72" s="1"/>
  <c r="G27" i="72" s="1"/>
  <c r="C15" i="72"/>
  <c r="E15" i="72" s="1"/>
  <c r="G15" i="72" s="1"/>
  <c r="C194" i="72"/>
  <c r="E194" i="72" s="1"/>
  <c r="G194" i="72" s="1"/>
  <c r="C217" i="72"/>
  <c r="E217" i="72" s="1"/>
  <c r="G217" i="72" s="1"/>
  <c r="C132" i="72"/>
  <c r="E132" i="72" s="1"/>
  <c r="G132" i="72" s="1"/>
  <c r="C74" i="72"/>
  <c r="E74" i="72" s="1"/>
  <c r="G74" i="72" s="1"/>
  <c r="C120" i="72"/>
  <c r="E120" i="72" s="1"/>
  <c r="G120" i="72" s="1"/>
  <c r="C75" i="72"/>
  <c r="E75" i="72" s="1"/>
  <c r="G75" i="72" s="1"/>
  <c r="C97" i="72"/>
  <c r="E97" i="72" s="1"/>
  <c r="G97" i="72" s="1"/>
  <c r="C171" i="72"/>
  <c r="E171" i="72" s="1"/>
  <c r="G171" i="72" s="1"/>
  <c r="C177" i="72"/>
  <c r="E177" i="72" s="1"/>
  <c r="G177" i="72" s="1"/>
  <c r="C32" i="72"/>
  <c r="E32" i="72" s="1"/>
  <c r="G32" i="72" s="1"/>
  <c r="C82" i="72"/>
  <c r="E82" i="72" s="1"/>
  <c r="G82" i="72" s="1"/>
  <c r="C117" i="72"/>
  <c r="E117" i="72" s="1"/>
  <c r="G117" i="72" s="1"/>
  <c r="C178" i="72"/>
  <c r="E178" i="72" s="1"/>
  <c r="G178" i="72" s="1"/>
  <c r="C24" i="72"/>
  <c r="E24" i="72" s="1"/>
  <c r="G24" i="72" s="1"/>
  <c r="C160" i="72"/>
  <c r="E160" i="72" s="1"/>
  <c r="G160" i="72" s="1"/>
  <c r="C239" i="72"/>
  <c r="E239" i="72" s="1"/>
  <c r="G239" i="72" s="1"/>
  <c r="C38" i="72"/>
  <c r="E38" i="72" s="1"/>
  <c r="G38" i="72" s="1"/>
  <c r="C243" i="72"/>
  <c r="E243" i="72" s="1"/>
  <c r="G243" i="72" s="1"/>
  <c r="C203" i="72"/>
  <c r="E203" i="72" s="1"/>
  <c r="G203" i="72" s="1"/>
  <c r="C145" i="72"/>
  <c r="E145" i="72" s="1"/>
  <c r="G145" i="72" s="1"/>
  <c r="C190" i="72"/>
  <c r="E190" i="72" s="1"/>
  <c r="G190" i="72" s="1"/>
  <c r="C52" i="72"/>
  <c r="E52" i="72" s="1"/>
  <c r="G52" i="72" s="1"/>
  <c r="C156" i="72"/>
  <c r="E156" i="72" s="1"/>
  <c r="G156" i="72" s="1"/>
  <c r="C105" i="72"/>
  <c r="E105" i="72" s="1"/>
  <c r="G105" i="72" s="1"/>
  <c r="K265" i="77"/>
  <c r="C140" i="72"/>
  <c r="E140" i="72" s="1"/>
  <c r="G140" i="72" s="1"/>
  <c r="S14" i="8"/>
  <c r="K266" i="75"/>
  <c r="S15" i="8"/>
  <c r="K265" i="72"/>
  <c r="K265" i="71"/>
  <c r="E215" i="68"/>
  <c r="G215" i="68" s="1"/>
  <c r="C215" i="69" s="1"/>
  <c r="E248" i="68"/>
  <c r="G248" i="68" s="1"/>
  <c r="C248" i="69" s="1"/>
  <c r="E228" i="68"/>
  <c r="G228" i="68" s="1"/>
  <c r="C228" i="69" s="1"/>
  <c r="E227" i="68"/>
  <c r="G227" i="68" s="1"/>
  <c r="C227" i="69" s="1"/>
  <c r="E159" i="68"/>
  <c r="G159" i="68" s="1"/>
  <c r="C159" i="69" s="1"/>
  <c r="E247" i="68"/>
  <c r="G247" i="68" s="1"/>
  <c r="C247" i="69" s="1"/>
  <c r="E80" i="68"/>
  <c r="G80" i="68" s="1"/>
  <c r="C80" i="69" s="1"/>
  <c r="E230" i="71"/>
  <c r="G230" i="71" s="1"/>
  <c r="C230" i="68" s="1"/>
  <c r="E250" i="68"/>
  <c r="G250" i="68" s="1"/>
  <c r="C250" i="69" s="1"/>
  <c r="E251" i="68"/>
  <c r="G251" i="68" s="1"/>
  <c r="C251" i="69" s="1"/>
  <c r="E229" i="68"/>
  <c r="G229" i="68" s="1"/>
  <c r="C229" i="69" s="1"/>
  <c r="E254" i="68"/>
  <c r="G254" i="68" s="1"/>
  <c r="C254" i="69" s="1"/>
  <c r="E214" i="68"/>
  <c r="G214" i="68" s="1"/>
  <c r="C214" i="69" s="1"/>
  <c r="E89" i="68"/>
  <c r="G89" i="68" s="1"/>
  <c r="C89" i="69" s="1"/>
  <c r="E125" i="68"/>
  <c r="G125" i="68" s="1"/>
  <c r="C125" i="69" s="1"/>
  <c r="E252" i="68"/>
  <c r="G252" i="68" s="1"/>
  <c r="C252" i="69" s="1"/>
  <c r="E231" i="71"/>
  <c r="G231" i="71" s="1"/>
  <c r="C231" i="68" s="1"/>
  <c r="E131" i="68"/>
  <c r="G131" i="68" s="1"/>
  <c r="C131" i="69" s="1"/>
  <c r="E249" i="68"/>
  <c r="G249" i="68" s="1"/>
  <c r="C249" i="69" s="1"/>
  <c r="E253" i="68"/>
  <c r="G253" i="68" s="1"/>
  <c r="C253" i="69" s="1"/>
  <c r="K265" i="70"/>
  <c r="K266" i="68"/>
  <c r="C138" i="72"/>
  <c r="E138" i="72" s="1"/>
  <c r="G138" i="72" s="1"/>
  <c r="C137" i="72"/>
  <c r="E137" i="72" s="1"/>
  <c r="G137" i="72" s="1"/>
  <c r="K266" i="69"/>
  <c r="S7" i="8"/>
  <c r="E78" i="70"/>
  <c r="G78" i="70" s="1"/>
  <c r="K265" i="66"/>
  <c r="K266" i="67"/>
  <c r="K265" i="67"/>
  <c r="S11" i="8"/>
  <c r="S13" i="8"/>
  <c r="E228" i="8"/>
  <c r="C178" i="73" l="1"/>
  <c r="E178" i="73" s="1"/>
  <c r="G178" i="73" s="1"/>
  <c r="C178" i="74" s="1"/>
  <c r="E178" i="74" s="1"/>
  <c r="G178" i="74" s="1"/>
  <c r="C178" i="75" s="1"/>
  <c r="E178" i="75" s="1"/>
  <c r="G178" i="75" s="1"/>
  <c r="C175" i="73"/>
  <c r="E175" i="73" s="1"/>
  <c r="G175" i="73" s="1"/>
  <c r="C175" i="74" s="1"/>
  <c r="E175" i="74" s="1"/>
  <c r="G175" i="74" s="1"/>
  <c r="C175" i="75" s="1"/>
  <c r="E175" i="75" s="1"/>
  <c r="G175" i="75" s="1"/>
  <c r="C206" i="73"/>
  <c r="E206" i="73" s="1"/>
  <c r="G206" i="73" s="1"/>
  <c r="C206" i="74" s="1"/>
  <c r="E206" i="74" s="1"/>
  <c r="G206" i="74" s="1"/>
  <c r="C206" i="75" s="1"/>
  <c r="E206" i="75" s="1"/>
  <c r="G206" i="75" s="1"/>
  <c r="C69" i="73"/>
  <c r="E69" i="73" s="1"/>
  <c r="G69" i="73" s="1"/>
  <c r="C69" i="74" s="1"/>
  <c r="E69" i="74" s="1"/>
  <c r="G69" i="74" s="1"/>
  <c r="C69" i="75" s="1"/>
  <c r="E69" i="75" s="1"/>
  <c r="G69" i="75" s="1"/>
  <c r="C210" i="73"/>
  <c r="E210" i="73" s="1"/>
  <c r="G210" i="73" s="1"/>
  <c r="C210" i="74" s="1"/>
  <c r="E210" i="74" s="1"/>
  <c r="G210" i="74" s="1"/>
  <c r="C210" i="75" s="1"/>
  <c r="E210" i="75" s="1"/>
  <c r="G210" i="75" s="1"/>
  <c r="C233" i="73"/>
  <c r="E233" i="73" s="1"/>
  <c r="G233" i="73" s="1"/>
  <c r="C233" i="74" s="1"/>
  <c r="E233" i="74" s="1"/>
  <c r="G233" i="74" s="1"/>
  <c r="C233" i="75" s="1"/>
  <c r="E233" i="75" s="1"/>
  <c r="G233" i="75" s="1"/>
  <c r="C77" i="73"/>
  <c r="E77" i="73" s="1"/>
  <c r="G77" i="73" s="1"/>
  <c r="C77" i="74" s="1"/>
  <c r="E77" i="74" s="1"/>
  <c r="G77" i="74" s="1"/>
  <c r="C77" i="75" s="1"/>
  <c r="E77" i="75" s="1"/>
  <c r="G77" i="75" s="1"/>
  <c r="C240" i="73"/>
  <c r="E240" i="73" s="1"/>
  <c r="G240" i="73" s="1"/>
  <c r="E240" i="74" s="1"/>
  <c r="G240" i="74" s="1"/>
  <c r="C240" i="75" s="1"/>
  <c r="E240" i="75" s="1"/>
  <c r="G240" i="75" s="1"/>
  <c r="C148" i="73"/>
  <c r="E148" i="73" s="1"/>
  <c r="G148" i="73" s="1"/>
  <c r="C148" i="74" s="1"/>
  <c r="E148" i="74" s="1"/>
  <c r="G148" i="74" s="1"/>
  <c r="C148" i="75" s="1"/>
  <c r="E148" i="75" s="1"/>
  <c r="G148" i="75" s="1"/>
  <c r="C188" i="73"/>
  <c r="E188" i="73" s="1"/>
  <c r="G188" i="73" s="1"/>
  <c r="C188" i="74" s="1"/>
  <c r="E188" i="74" s="1"/>
  <c r="G188" i="74" s="1"/>
  <c r="C188" i="75" s="1"/>
  <c r="E188" i="75" s="1"/>
  <c r="G188" i="75" s="1"/>
  <c r="C36" i="73"/>
  <c r="E36" i="73" s="1"/>
  <c r="G36" i="73" s="1"/>
  <c r="C36" i="74" s="1"/>
  <c r="E36" i="74" s="1"/>
  <c r="G36" i="74" s="1"/>
  <c r="C36" i="75" s="1"/>
  <c r="E36" i="75" s="1"/>
  <c r="G36" i="75" s="1"/>
  <c r="C130" i="73"/>
  <c r="E130" i="73" s="1"/>
  <c r="G130" i="73" s="1"/>
  <c r="C130" i="74" s="1"/>
  <c r="E130" i="74" s="1"/>
  <c r="G130" i="74" s="1"/>
  <c r="C130" i="75" s="1"/>
  <c r="E130" i="75" s="1"/>
  <c r="G130" i="75" s="1"/>
  <c r="C84" i="73"/>
  <c r="E84" i="73" s="1"/>
  <c r="G84" i="73" s="1"/>
  <c r="E84" i="74" s="1"/>
  <c r="G84" i="74" s="1"/>
  <c r="C84" i="75" s="1"/>
  <c r="E84" i="75" s="1"/>
  <c r="G84" i="75" s="1"/>
  <c r="C156" i="73"/>
  <c r="E156" i="73" s="1"/>
  <c r="G156" i="73" s="1"/>
  <c r="C156" i="74" s="1"/>
  <c r="E156" i="74" s="1"/>
  <c r="G156" i="74" s="1"/>
  <c r="C156" i="75" s="1"/>
  <c r="E156" i="75" s="1"/>
  <c r="G156" i="75" s="1"/>
  <c r="C97" i="73"/>
  <c r="E97" i="73" s="1"/>
  <c r="G97" i="73" s="1"/>
  <c r="C97" i="74" s="1"/>
  <c r="E97" i="74" s="1"/>
  <c r="G97" i="74" s="1"/>
  <c r="C97" i="75" s="1"/>
  <c r="E97" i="75" s="1"/>
  <c r="G97" i="75" s="1"/>
  <c r="C173" i="73"/>
  <c r="E173" i="73" s="1"/>
  <c r="G173" i="73" s="1"/>
  <c r="E173" i="74" s="1"/>
  <c r="G173" i="74" s="1"/>
  <c r="C173" i="75" s="1"/>
  <c r="E173" i="75" s="1"/>
  <c r="G173" i="75" s="1"/>
  <c r="C153" i="73"/>
  <c r="E153" i="73" s="1"/>
  <c r="G153" i="73" s="1"/>
  <c r="C153" i="74" s="1"/>
  <c r="E153" i="74" s="1"/>
  <c r="G153" i="74" s="1"/>
  <c r="C153" i="75" s="1"/>
  <c r="E153" i="75" s="1"/>
  <c r="G153" i="75" s="1"/>
  <c r="C103" i="73"/>
  <c r="E103" i="73" s="1"/>
  <c r="G103" i="73" s="1"/>
  <c r="C103" i="74" s="1"/>
  <c r="E103" i="74" s="1"/>
  <c r="G103" i="74" s="1"/>
  <c r="C103" i="75" s="1"/>
  <c r="E103" i="75" s="1"/>
  <c r="G103" i="75" s="1"/>
  <c r="C149" i="73"/>
  <c r="E149" i="73" s="1"/>
  <c r="G149" i="73" s="1"/>
  <c r="C149" i="74" s="1"/>
  <c r="E149" i="74" s="1"/>
  <c r="G149" i="74" s="1"/>
  <c r="C149" i="75" s="1"/>
  <c r="E149" i="75" s="1"/>
  <c r="G149" i="75" s="1"/>
  <c r="E149" i="76" s="1"/>
  <c r="G149" i="76" s="1"/>
  <c r="C149" i="77" s="1"/>
  <c r="E149" i="77" s="1"/>
  <c r="G149" i="77" s="1"/>
  <c r="C195" i="73"/>
  <c r="E195" i="73" s="1"/>
  <c r="G195" i="73" s="1"/>
  <c r="C195" i="74" s="1"/>
  <c r="E195" i="74" s="1"/>
  <c r="G195" i="74" s="1"/>
  <c r="C195" i="75" s="1"/>
  <c r="E195" i="75" s="1"/>
  <c r="G195" i="75" s="1"/>
  <c r="C62" i="73"/>
  <c r="E62" i="73" s="1"/>
  <c r="G62" i="73" s="1"/>
  <c r="C62" i="74" s="1"/>
  <c r="E62" i="74" s="1"/>
  <c r="G62" i="74" s="1"/>
  <c r="C62" i="75" s="1"/>
  <c r="E62" i="75" s="1"/>
  <c r="G62" i="75" s="1"/>
  <c r="C211" i="73"/>
  <c r="E211" i="73" s="1"/>
  <c r="G211" i="73" s="1"/>
  <c r="C211" i="74" s="1"/>
  <c r="E211" i="74" s="1"/>
  <c r="G211" i="74" s="1"/>
  <c r="C211" i="75" s="1"/>
  <c r="E211" i="75" s="1"/>
  <c r="G211" i="75" s="1"/>
  <c r="C119" i="73"/>
  <c r="E119" i="73" s="1"/>
  <c r="G119" i="73" s="1"/>
  <c r="C119" i="74" s="1"/>
  <c r="E119" i="74" s="1"/>
  <c r="G119" i="74" s="1"/>
  <c r="C119" i="75" s="1"/>
  <c r="E119" i="75" s="1"/>
  <c r="G119" i="75" s="1"/>
  <c r="C48" i="73"/>
  <c r="E48" i="73" s="1"/>
  <c r="G48" i="73" s="1"/>
  <c r="C48" i="74" s="1"/>
  <c r="E48" i="74" s="1"/>
  <c r="G48" i="74" s="1"/>
  <c r="C48" i="75" s="1"/>
  <c r="E48" i="75" s="1"/>
  <c r="G48" i="75" s="1"/>
  <c r="C90" i="73"/>
  <c r="E90" i="73" s="1"/>
  <c r="G90" i="73" s="1"/>
  <c r="C90" i="74" s="1"/>
  <c r="E90" i="74" s="1"/>
  <c r="G90" i="74" s="1"/>
  <c r="C90" i="75" s="1"/>
  <c r="E90" i="75" s="1"/>
  <c r="G90" i="75" s="1"/>
  <c r="C197" i="73"/>
  <c r="E197" i="73" s="1"/>
  <c r="G197" i="73" s="1"/>
  <c r="C197" i="74" s="1"/>
  <c r="E197" i="74" s="1"/>
  <c r="G197" i="74" s="1"/>
  <c r="C197" i="75" s="1"/>
  <c r="E197" i="75" s="1"/>
  <c r="G197" i="75" s="1"/>
  <c r="C101" i="73"/>
  <c r="E101" i="73" s="1"/>
  <c r="G101" i="73" s="1"/>
  <c r="C101" i="74" s="1"/>
  <c r="E101" i="74" s="1"/>
  <c r="G101" i="74" s="1"/>
  <c r="C101" i="75" s="1"/>
  <c r="E101" i="75" s="1"/>
  <c r="G101" i="75" s="1"/>
  <c r="C38" i="73"/>
  <c r="E38" i="73" s="1"/>
  <c r="G38" i="73" s="1"/>
  <c r="E38" i="74" s="1"/>
  <c r="G38" i="74" s="1"/>
  <c r="C38" i="75" s="1"/>
  <c r="E38" i="75" s="1"/>
  <c r="G38" i="75" s="1"/>
  <c r="C194" i="73"/>
  <c r="E194" i="73" s="1"/>
  <c r="G194" i="73" s="1"/>
  <c r="C194" i="74" s="1"/>
  <c r="E194" i="74" s="1"/>
  <c r="G194" i="74" s="1"/>
  <c r="C194" i="75" s="1"/>
  <c r="E194" i="75" s="1"/>
  <c r="G194" i="75" s="1"/>
  <c r="C191" i="73"/>
  <c r="E191" i="73" s="1"/>
  <c r="G191" i="73" s="1"/>
  <c r="C191" i="74" s="1"/>
  <c r="E191" i="74" s="1"/>
  <c r="G191" i="74" s="1"/>
  <c r="C191" i="75" s="1"/>
  <c r="E191" i="75" s="1"/>
  <c r="G191" i="75" s="1"/>
  <c r="C83" i="73"/>
  <c r="E83" i="73" s="1"/>
  <c r="G83" i="73" s="1"/>
  <c r="C83" i="74" s="1"/>
  <c r="E83" i="74" s="1"/>
  <c r="G83" i="74" s="1"/>
  <c r="C83" i="75" s="1"/>
  <c r="E83" i="75" s="1"/>
  <c r="G83" i="75" s="1"/>
  <c r="C234" i="73"/>
  <c r="E234" i="73" s="1"/>
  <c r="G234" i="73" s="1"/>
  <c r="C234" i="74" s="1"/>
  <c r="E234" i="74" s="1"/>
  <c r="G234" i="74" s="1"/>
  <c r="C234" i="75" s="1"/>
  <c r="E234" i="75" s="1"/>
  <c r="G234" i="75" s="1"/>
  <c r="C20" i="73"/>
  <c r="E20" i="73" s="1"/>
  <c r="G20" i="73" s="1"/>
  <c r="C20" i="74" s="1"/>
  <c r="E20" i="74" s="1"/>
  <c r="G20" i="74" s="1"/>
  <c r="C20" i="75" s="1"/>
  <c r="E20" i="75" s="1"/>
  <c r="G20" i="75" s="1"/>
  <c r="C170" i="73"/>
  <c r="E170" i="73" s="1"/>
  <c r="G170" i="73" s="1"/>
  <c r="C170" i="74" s="1"/>
  <c r="E170" i="74" s="1"/>
  <c r="G170" i="74" s="1"/>
  <c r="C170" i="75" s="1"/>
  <c r="E170" i="75" s="1"/>
  <c r="G170" i="75" s="1"/>
  <c r="C76" i="73"/>
  <c r="E76" i="73" s="1"/>
  <c r="G76" i="73" s="1"/>
  <c r="C76" i="74" s="1"/>
  <c r="E76" i="74" s="1"/>
  <c r="G76" i="74" s="1"/>
  <c r="C76" i="75" s="1"/>
  <c r="E76" i="75" s="1"/>
  <c r="G76" i="75" s="1"/>
  <c r="C73" i="73"/>
  <c r="E73" i="73" s="1"/>
  <c r="G73" i="73" s="1"/>
  <c r="C73" i="74" s="1"/>
  <c r="E73" i="74" s="1"/>
  <c r="G73" i="74" s="1"/>
  <c r="C73" i="75" s="1"/>
  <c r="E73" i="75" s="1"/>
  <c r="G73" i="75" s="1"/>
  <c r="C176" i="73"/>
  <c r="E176" i="73" s="1"/>
  <c r="G176" i="73" s="1"/>
  <c r="C176" i="74" s="1"/>
  <c r="E176" i="74" s="1"/>
  <c r="G176" i="74" s="1"/>
  <c r="C176" i="75" s="1"/>
  <c r="E176" i="75" s="1"/>
  <c r="G176" i="75" s="1"/>
  <c r="C43" i="73"/>
  <c r="E43" i="73" s="1"/>
  <c r="G43" i="73" s="1"/>
  <c r="C43" i="74" s="1"/>
  <c r="E43" i="74" s="1"/>
  <c r="G43" i="74" s="1"/>
  <c r="C43" i="75" s="1"/>
  <c r="E43" i="75" s="1"/>
  <c r="G43" i="75" s="1"/>
  <c r="C152" i="73"/>
  <c r="E152" i="73" s="1"/>
  <c r="G152" i="73" s="1"/>
  <c r="C152" i="74" s="1"/>
  <c r="E152" i="74" s="1"/>
  <c r="G152" i="74" s="1"/>
  <c r="C152" i="75" s="1"/>
  <c r="E152" i="75" s="1"/>
  <c r="G152" i="75" s="1"/>
  <c r="C122" i="73"/>
  <c r="E122" i="73" s="1"/>
  <c r="G122" i="73" s="1"/>
  <c r="C122" i="74" s="1"/>
  <c r="E122" i="74" s="1"/>
  <c r="G122" i="74" s="1"/>
  <c r="C122" i="75" s="1"/>
  <c r="E122" i="75" s="1"/>
  <c r="G122" i="75" s="1"/>
  <c r="C165" i="73"/>
  <c r="E165" i="73" s="1"/>
  <c r="G165" i="73" s="1"/>
  <c r="C165" i="74" s="1"/>
  <c r="E165" i="74" s="1"/>
  <c r="G165" i="74" s="1"/>
  <c r="C165" i="75" s="1"/>
  <c r="E165" i="75" s="1"/>
  <c r="G165" i="75" s="1"/>
  <c r="C82" i="73"/>
  <c r="E82" i="73" s="1"/>
  <c r="G82" i="73" s="1"/>
  <c r="C82" i="74" s="1"/>
  <c r="E82" i="74" s="1"/>
  <c r="G82" i="74" s="1"/>
  <c r="C82" i="75" s="1"/>
  <c r="E82" i="75" s="1"/>
  <c r="G82" i="75" s="1"/>
  <c r="C106" i="73"/>
  <c r="E106" i="73" s="1"/>
  <c r="G106" i="73" s="1"/>
  <c r="E106" i="74" s="1"/>
  <c r="G106" i="74" s="1"/>
  <c r="C106" i="75" s="1"/>
  <c r="E106" i="75" s="1"/>
  <c r="G106" i="75" s="1"/>
  <c r="C67" i="73"/>
  <c r="E67" i="73" s="1"/>
  <c r="G67" i="73" s="1"/>
  <c r="C67" i="74" s="1"/>
  <c r="E67" i="74" s="1"/>
  <c r="G67" i="74" s="1"/>
  <c r="C67" i="75" s="1"/>
  <c r="E67" i="75" s="1"/>
  <c r="G67" i="75" s="1"/>
  <c r="C16" i="73"/>
  <c r="E16" i="73" s="1"/>
  <c r="G16" i="73" s="1"/>
  <c r="C16" i="74" s="1"/>
  <c r="E16" i="74" s="1"/>
  <c r="G16" i="74" s="1"/>
  <c r="C16" i="75" s="1"/>
  <c r="E16" i="75" s="1"/>
  <c r="G16" i="75" s="1"/>
  <c r="C241" i="73"/>
  <c r="E241" i="73" s="1"/>
  <c r="G241" i="73" s="1"/>
  <c r="C241" i="74" s="1"/>
  <c r="E241" i="74" s="1"/>
  <c r="G241" i="74" s="1"/>
  <c r="C241" i="75" s="1"/>
  <c r="E241" i="75" s="1"/>
  <c r="G241" i="75" s="1"/>
  <c r="C115" i="73"/>
  <c r="E115" i="73" s="1"/>
  <c r="G115" i="73" s="1"/>
  <c r="C115" i="74" s="1"/>
  <c r="E115" i="74" s="1"/>
  <c r="G115" i="74" s="1"/>
  <c r="C115" i="75" s="1"/>
  <c r="E115" i="75" s="1"/>
  <c r="G115" i="75" s="1"/>
  <c r="C124" i="73"/>
  <c r="E124" i="73" s="1"/>
  <c r="G124" i="73" s="1"/>
  <c r="C124" i="74" s="1"/>
  <c r="E124" i="74" s="1"/>
  <c r="G124" i="74" s="1"/>
  <c r="C124" i="75" s="1"/>
  <c r="E124" i="75" s="1"/>
  <c r="G124" i="75" s="1"/>
  <c r="C49" i="73"/>
  <c r="E49" i="73" s="1"/>
  <c r="G49" i="73" s="1"/>
  <c r="E49" i="74" s="1"/>
  <c r="G49" i="74" s="1"/>
  <c r="C49" i="75" s="1"/>
  <c r="E49" i="75" s="1"/>
  <c r="G49" i="75" s="1"/>
  <c r="C174" i="73"/>
  <c r="E174" i="73" s="1"/>
  <c r="G174" i="73" s="1"/>
  <c r="C174" i="74" s="1"/>
  <c r="E174" i="74" s="1"/>
  <c r="G174" i="74" s="1"/>
  <c r="C174" i="75" s="1"/>
  <c r="E174" i="75" s="1"/>
  <c r="G174" i="75" s="1"/>
  <c r="C88" i="73"/>
  <c r="E88" i="73" s="1"/>
  <c r="G88" i="73" s="1"/>
  <c r="C88" i="74" s="1"/>
  <c r="E88" i="74" s="1"/>
  <c r="G88" i="74" s="1"/>
  <c r="C88" i="75" s="1"/>
  <c r="E88" i="75" s="1"/>
  <c r="G88" i="75" s="1"/>
  <c r="C155" i="73"/>
  <c r="E155" i="73" s="1"/>
  <c r="G155" i="73" s="1"/>
  <c r="C155" i="74" s="1"/>
  <c r="E155" i="74" s="1"/>
  <c r="G155" i="74" s="1"/>
  <c r="C155" i="75" s="1"/>
  <c r="E155" i="75" s="1"/>
  <c r="G155" i="75" s="1"/>
  <c r="C198" i="73"/>
  <c r="E198" i="73" s="1"/>
  <c r="G198" i="73" s="1"/>
  <c r="C198" i="74" s="1"/>
  <c r="E198" i="74" s="1"/>
  <c r="G198" i="74" s="1"/>
  <c r="C198" i="75" s="1"/>
  <c r="E198" i="75" s="1"/>
  <c r="G198" i="75" s="1"/>
  <c r="C222" i="73"/>
  <c r="E222" i="73" s="1"/>
  <c r="G222" i="73" s="1"/>
  <c r="C222" i="74" s="1"/>
  <c r="E222" i="74" s="1"/>
  <c r="G222" i="74" s="1"/>
  <c r="C222" i="75" s="1"/>
  <c r="E222" i="75" s="1"/>
  <c r="G222" i="75" s="1"/>
  <c r="C190" i="73"/>
  <c r="E190" i="73" s="1"/>
  <c r="G190" i="73" s="1"/>
  <c r="C190" i="74" s="1"/>
  <c r="E190" i="74" s="1"/>
  <c r="G190" i="74" s="1"/>
  <c r="C190" i="75" s="1"/>
  <c r="E190" i="75" s="1"/>
  <c r="G190" i="75" s="1"/>
  <c r="C120" i="73"/>
  <c r="E120" i="73" s="1"/>
  <c r="G120" i="73" s="1"/>
  <c r="C120" i="74" s="1"/>
  <c r="E120" i="74" s="1"/>
  <c r="G120" i="74" s="1"/>
  <c r="C120" i="75" s="1"/>
  <c r="E120" i="75" s="1"/>
  <c r="G120" i="75" s="1"/>
  <c r="C200" i="73"/>
  <c r="E200" i="73" s="1"/>
  <c r="G200" i="73" s="1"/>
  <c r="C200" i="74" s="1"/>
  <c r="E200" i="74" s="1"/>
  <c r="G200" i="74" s="1"/>
  <c r="C200" i="75" s="1"/>
  <c r="E200" i="75" s="1"/>
  <c r="G200" i="75" s="1"/>
  <c r="C201" i="73"/>
  <c r="E201" i="73" s="1"/>
  <c r="G201" i="73" s="1"/>
  <c r="C201" i="74" s="1"/>
  <c r="E201" i="74" s="1"/>
  <c r="G201" i="74" s="1"/>
  <c r="C201" i="75" s="1"/>
  <c r="E201" i="75" s="1"/>
  <c r="G201" i="75" s="1"/>
  <c r="C81" i="73"/>
  <c r="E81" i="73" s="1"/>
  <c r="G81" i="73" s="1"/>
  <c r="E81" i="74" s="1"/>
  <c r="G81" i="74" s="1"/>
  <c r="C81" i="75" s="1"/>
  <c r="E81" i="75" s="1"/>
  <c r="G81" i="75" s="1"/>
  <c r="C143" i="73"/>
  <c r="E143" i="73" s="1"/>
  <c r="G143" i="73" s="1"/>
  <c r="C143" i="74" s="1"/>
  <c r="E143" i="74" s="1"/>
  <c r="G143" i="74" s="1"/>
  <c r="C143" i="75" s="1"/>
  <c r="E143" i="75" s="1"/>
  <c r="G143" i="75" s="1"/>
  <c r="C225" i="73"/>
  <c r="E225" i="73" s="1"/>
  <c r="G225" i="73" s="1"/>
  <c r="C225" i="74" s="1"/>
  <c r="E225" i="74" s="1"/>
  <c r="G225" i="74" s="1"/>
  <c r="C225" i="75" s="1"/>
  <c r="E225" i="75" s="1"/>
  <c r="G225" i="75" s="1"/>
  <c r="C129" i="73"/>
  <c r="E129" i="73" s="1"/>
  <c r="G129" i="73" s="1"/>
  <c r="C129" i="74" s="1"/>
  <c r="E129" i="74" s="1"/>
  <c r="G129" i="74" s="1"/>
  <c r="C129" i="75" s="1"/>
  <c r="E129" i="75" s="1"/>
  <c r="G129" i="75" s="1"/>
  <c r="C121" i="73"/>
  <c r="E121" i="73" s="1"/>
  <c r="G121" i="73" s="1"/>
  <c r="C121" i="74" s="1"/>
  <c r="E121" i="74" s="1"/>
  <c r="G121" i="74" s="1"/>
  <c r="C121" i="75" s="1"/>
  <c r="E121" i="75" s="1"/>
  <c r="G121" i="75" s="1"/>
  <c r="C50" i="73"/>
  <c r="E50" i="73" s="1"/>
  <c r="G50" i="73" s="1"/>
  <c r="E50" i="74" s="1"/>
  <c r="G50" i="74" s="1"/>
  <c r="C50" i="75" s="1"/>
  <c r="E50" i="75" s="1"/>
  <c r="G50" i="75" s="1"/>
  <c r="C99" i="73"/>
  <c r="E99" i="73" s="1"/>
  <c r="G99" i="73" s="1"/>
  <c r="C99" i="74" s="1"/>
  <c r="E99" i="74" s="1"/>
  <c r="G99" i="74" s="1"/>
  <c r="C99" i="75" s="1"/>
  <c r="E99" i="75" s="1"/>
  <c r="G99" i="75" s="1"/>
  <c r="C207" i="73"/>
  <c r="E207" i="73" s="1"/>
  <c r="G207" i="73" s="1"/>
  <c r="C207" i="74" s="1"/>
  <c r="E207" i="74" s="1"/>
  <c r="G207" i="74" s="1"/>
  <c r="C207" i="75" s="1"/>
  <c r="E207" i="75" s="1"/>
  <c r="G207" i="75" s="1"/>
  <c r="C87" i="73"/>
  <c r="E87" i="73" s="1"/>
  <c r="G87" i="73" s="1"/>
  <c r="C87" i="74" s="1"/>
  <c r="E87" i="74" s="1"/>
  <c r="G87" i="74" s="1"/>
  <c r="C87" i="75" s="1"/>
  <c r="E87" i="75" s="1"/>
  <c r="G87" i="75" s="1"/>
  <c r="C187" i="73"/>
  <c r="E187" i="73" s="1"/>
  <c r="G187" i="73" s="1"/>
  <c r="C187" i="74" s="1"/>
  <c r="E187" i="74" s="1"/>
  <c r="G187" i="74" s="1"/>
  <c r="C187" i="75" s="1"/>
  <c r="E187" i="75" s="1"/>
  <c r="G187" i="75" s="1"/>
  <c r="C140" i="73"/>
  <c r="E140" i="73" s="1"/>
  <c r="G140" i="73" s="1"/>
  <c r="C140" i="74" s="1"/>
  <c r="E140" i="74" s="1"/>
  <c r="G140" i="74" s="1"/>
  <c r="C140" i="75" s="1"/>
  <c r="E140" i="75" s="1"/>
  <c r="G140" i="75" s="1"/>
  <c r="C160" i="73"/>
  <c r="E160" i="73" s="1"/>
  <c r="G160" i="73" s="1"/>
  <c r="C160" i="74" s="1"/>
  <c r="E160" i="74" s="1"/>
  <c r="G160" i="74" s="1"/>
  <c r="C160" i="75" s="1"/>
  <c r="E160" i="75" s="1"/>
  <c r="G160" i="75" s="1"/>
  <c r="C27" i="73"/>
  <c r="E27" i="73" s="1"/>
  <c r="G27" i="73" s="1"/>
  <c r="C27" i="74" s="1"/>
  <c r="E27" i="74" s="1"/>
  <c r="G27" i="74" s="1"/>
  <c r="C27" i="75" s="1"/>
  <c r="E27" i="75" s="1"/>
  <c r="G27" i="75" s="1"/>
  <c r="C182" i="73"/>
  <c r="E182" i="73" s="1"/>
  <c r="G182" i="73" s="1"/>
  <c r="C182" i="74" s="1"/>
  <c r="E182" i="74" s="1"/>
  <c r="G182" i="74" s="1"/>
  <c r="C182" i="75" s="1"/>
  <c r="E182" i="75" s="1"/>
  <c r="G182" i="75" s="1"/>
  <c r="C147" i="73"/>
  <c r="E147" i="73" s="1"/>
  <c r="G147" i="73" s="1"/>
  <c r="C147" i="74" s="1"/>
  <c r="E147" i="74" s="1"/>
  <c r="G147" i="74" s="1"/>
  <c r="C147" i="75" s="1"/>
  <c r="E147" i="75" s="1"/>
  <c r="G147" i="75" s="1"/>
  <c r="C18" i="73"/>
  <c r="E18" i="73" s="1"/>
  <c r="G18" i="73" s="1"/>
  <c r="C18" i="74" s="1"/>
  <c r="E18" i="74" s="1"/>
  <c r="G18" i="74" s="1"/>
  <c r="C18" i="75" s="1"/>
  <c r="E18" i="75" s="1"/>
  <c r="G18" i="75" s="1"/>
  <c r="C220" i="73"/>
  <c r="E220" i="73" s="1"/>
  <c r="G220" i="73" s="1"/>
  <c r="C220" i="74" s="1"/>
  <c r="E220" i="74" s="1"/>
  <c r="G220" i="74" s="1"/>
  <c r="C220" i="75" s="1"/>
  <c r="E220" i="75" s="1"/>
  <c r="G220" i="75" s="1"/>
  <c r="C30" i="73"/>
  <c r="E30" i="73" s="1"/>
  <c r="G30" i="73" s="1"/>
  <c r="C30" i="74" s="1"/>
  <c r="E30" i="74" s="1"/>
  <c r="G30" i="74" s="1"/>
  <c r="C30" i="75" s="1"/>
  <c r="E30" i="75" s="1"/>
  <c r="G30" i="75" s="1"/>
  <c r="C46" i="73"/>
  <c r="E46" i="73" s="1"/>
  <c r="G46" i="73" s="1"/>
  <c r="C46" i="74" s="1"/>
  <c r="E46" i="74" s="1"/>
  <c r="G46" i="74" s="1"/>
  <c r="C46" i="75" s="1"/>
  <c r="E46" i="75" s="1"/>
  <c r="G46" i="75" s="1"/>
  <c r="C98" i="73"/>
  <c r="E98" i="73" s="1"/>
  <c r="G98" i="73" s="1"/>
  <c r="C98" i="74" s="1"/>
  <c r="E98" i="74" s="1"/>
  <c r="G98" i="74" s="1"/>
  <c r="C98" i="75" s="1"/>
  <c r="E98" i="75" s="1"/>
  <c r="G98" i="75" s="1"/>
  <c r="C237" i="73"/>
  <c r="E237" i="73" s="1"/>
  <c r="G237" i="73" s="1"/>
  <c r="C237" i="74" s="1"/>
  <c r="E237" i="74" s="1"/>
  <c r="G237" i="74" s="1"/>
  <c r="C237" i="75" s="1"/>
  <c r="E237" i="75" s="1"/>
  <c r="G237" i="75" s="1"/>
  <c r="C42" i="73"/>
  <c r="E42" i="73" s="1"/>
  <c r="G42" i="73" s="1"/>
  <c r="C42" i="74" s="1"/>
  <c r="E42" i="74" s="1"/>
  <c r="G42" i="74" s="1"/>
  <c r="C42" i="75" s="1"/>
  <c r="E42" i="75" s="1"/>
  <c r="G42" i="75" s="1"/>
  <c r="C154" i="73"/>
  <c r="E154" i="73" s="1"/>
  <c r="G154" i="73" s="1"/>
  <c r="C154" i="74" s="1"/>
  <c r="E154" i="74" s="1"/>
  <c r="G154" i="74" s="1"/>
  <c r="C154" i="75" s="1"/>
  <c r="E154" i="75" s="1"/>
  <c r="G154" i="75" s="1"/>
  <c r="C180" i="73"/>
  <c r="E180" i="73" s="1"/>
  <c r="G180" i="73" s="1"/>
  <c r="C180" i="74" s="1"/>
  <c r="E180" i="74" s="1"/>
  <c r="G180" i="74" s="1"/>
  <c r="C180" i="75" s="1"/>
  <c r="E180" i="75" s="1"/>
  <c r="G180" i="75" s="1"/>
  <c r="C177" i="73"/>
  <c r="E177" i="73" s="1"/>
  <c r="G177" i="73" s="1"/>
  <c r="C177" i="74" s="1"/>
  <c r="E177" i="74" s="1"/>
  <c r="G177" i="74" s="1"/>
  <c r="C177" i="75" s="1"/>
  <c r="E177" i="75" s="1"/>
  <c r="G177" i="75" s="1"/>
  <c r="C109" i="73"/>
  <c r="E109" i="73" s="1"/>
  <c r="G109" i="73" s="1"/>
  <c r="C109" i="74" s="1"/>
  <c r="E109" i="74" s="1"/>
  <c r="G109" i="74" s="1"/>
  <c r="C109" i="75" s="1"/>
  <c r="E109" i="75" s="1"/>
  <c r="G109" i="75" s="1"/>
  <c r="C172" i="73"/>
  <c r="E172" i="73" s="1"/>
  <c r="G172" i="73" s="1"/>
  <c r="C172" i="74" s="1"/>
  <c r="E172" i="74" s="1"/>
  <c r="G172" i="74" s="1"/>
  <c r="C172" i="75" s="1"/>
  <c r="E172" i="75" s="1"/>
  <c r="G172" i="75" s="1"/>
  <c r="C85" i="73"/>
  <c r="E85" i="73" s="1"/>
  <c r="G85" i="73" s="1"/>
  <c r="C85" i="74" s="1"/>
  <c r="E85" i="74" s="1"/>
  <c r="G85" i="74" s="1"/>
  <c r="C85" i="75" s="1"/>
  <c r="E85" i="75" s="1"/>
  <c r="G85" i="75" s="1"/>
  <c r="E85" i="76" s="1"/>
  <c r="G85" i="76" s="1"/>
  <c r="C85" i="77" s="1"/>
  <c r="E85" i="77" s="1"/>
  <c r="G85" i="77" s="1"/>
  <c r="C33" i="73"/>
  <c r="E33" i="73" s="1"/>
  <c r="G33" i="73" s="1"/>
  <c r="C33" i="74" s="1"/>
  <c r="E33" i="74" s="1"/>
  <c r="G33" i="74" s="1"/>
  <c r="C33" i="75" s="1"/>
  <c r="E33" i="75" s="1"/>
  <c r="G33" i="75" s="1"/>
  <c r="C31" i="73"/>
  <c r="E31" i="73" s="1"/>
  <c r="G31" i="73" s="1"/>
  <c r="C31" i="74" s="1"/>
  <c r="E31" i="74" s="1"/>
  <c r="G31" i="74" s="1"/>
  <c r="C31" i="75" s="1"/>
  <c r="E31" i="75" s="1"/>
  <c r="G31" i="75" s="1"/>
  <c r="C118" i="73"/>
  <c r="E118" i="73" s="1"/>
  <c r="G118" i="73" s="1"/>
  <c r="C118" i="74" s="1"/>
  <c r="E118" i="74" s="1"/>
  <c r="G118" i="74" s="1"/>
  <c r="C118" i="75" s="1"/>
  <c r="E118" i="75" s="1"/>
  <c r="G118" i="75" s="1"/>
  <c r="C157" i="73"/>
  <c r="E157" i="73" s="1"/>
  <c r="G157" i="73" s="1"/>
  <c r="C157" i="74" s="1"/>
  <c r="E157" i="74" s="1"/>
  <c r="G157" i="74" s="1"/>
  <c r="C157" i="75" s="1"/>
  <c r="E157" i="75" s="1"/>
  <c r="G157" i="75" s="1"/>
  <c r="C212" i="73"/>
  <c r="E212" i="73" s="1"/>
  <c r="G212" i="73" s="1"/>
  <c r="C212" i="74" s="1"/>
  <c r="E212" i="74" s="1"/>
  <c r="G212" i="74" s="1"/>
  <c r="C212" i="75" s="1"/>
  <c r="E212" i="75" s="1"/>
  <c r="G212" i="75" s="1"/>
  <c r="C205" i="73"/>
  <c r="E205" i="73" s="1"/>
  <c r="G205" i="73" s="1"/>
  <c r="C205" i="74" s="1"/>
  <c r="E205" i="74" s="1"/>
  <c r="G205" i="74" s="1"/>
  <c r="C205" i="75" s="1"/>
  <c r="E205" i="75" s="1"/>
  <c r="G205" i="75" s="1"/>
  <c r="C92" i="73"/>
  <c r="E92" i="73" s="1"/>
  <c r="G92" i="73" s="1"/>
  <c r="C92" i="74" s="1"/>
  <c r="E92" i="74" s="1"/>
  <c r="G92" i="74" s="1"/>
  <c r="C92" i="75" s="1"/>
  <c r="E92" i="75" s="1"/>
  <c r="G92" i="75" s="1"/>
  <c r="C150" i="73"/>
  <c r="E150" i="73" s="1"/>
  <c r="G150" i="73" s="1"/>
  <c r="C150" i="74" s="1"/>
  <c r="E150" i="74" s="1"/>
  <c r="G150" i="74" s="1"/>
  <c r="C150" i="75" s="1"/>
  <c r="E150" i="75" s="1"/>
  <c r="G150" i="75" s="1"/>
  <c r="C123" i="73"/>
  <c r="E123" i="73" s="1"/>
  <c r="G123" i="73" s="1"/>
  <c r="C123" i="74" s="1"/>
  <c r="E123" i="74" s="1"/>
  <c r="G123" i="74" s="1"/>
  <c r="C123" i="75" s="1"/>
  <c r="E123" i="75" s="1"/>
  <c r="G123" i="75" s="1"/>
  <c r="C203" i="73"/>
  <c r="E203" i="73" s="1"/>
  <c r="G203" i="73" s="1"/>
  <c r="E203" i="74" s="1"/>
  <c r="G203" i="74" s="1"/>
  <c r="C203" i="75" s="1"/>
  <c r="E203" i="75" s="1"/>
  <c r="G203" i="75" s="1"/>
  <c r="C132" i="73"/>
  <c r="E132" i="73" s="1"/>
  <c r="G132" i="73" s="1"/>
  <c r="C132" i="74" s="1"/>
  <c r="E132" i="74" s="1"/>
  <c r="G132" i="74" s="1"/>
  <c r="C132" i="75" s="1"/>
  <c r="E132" i="75" s="1"/>
  <c r="G132" i="75" s="1"/>
  <c r="C208" i="73"/>
  <c r="E208" i="73" s="1"/>
  <c r="G208" i="73" s="1"/>
  <c r="C208" i="74" s="1"/>
  <c r="E208" i="74" s="1"/>
  <c r="G208" i="74" s="1"/>
  <c r="C208" i="75" s="1"/>
  <c r="E208" i="75" s="1"/>
  <c r="G208" i="75" s="1"/>
  <c r="C56" i="73"/>
  <c r="E56" i="73" s="1"/>
  <c r="G56" i="73" s="1"/>
  <c r="E56" i="74" s="1"/>
  <c r="G56" i="74" s="1"/>
  <c r="C56" i="75" s="1"/>
  <c r="E56" i="75" s="1"/>
  <c r="G56" i="75" s="1"/>
  <c r="C26" i="73"/>
  <c r="E26" i="73" s="1"/>
  <c r="G26" i="73" s="1"/>
  <c r="C26" i="74" s="1"/>
  <c r="E26" i="74" s="1"/>
  <c r="G26" i="74" s="1"/>
  <c r="C26" i="75" s="1"/>
  <c r="E26" i="75" s="1"/>
  <c r="G26" i="75" s="1"/>
  <c r="C71" i="73"/>
  <c r="E71" i="73" s="1"/>
  <c r="G71" i="73" s="1"/>
  <c r="C71" i="74" s="1"/>
  <c r="E71" i="74" s="1"/>
  <c r="G71" i="74" s="1"/>
  <c r="C71" i="75" s="1"/>
  <c r="E71" i="75" s="1"/>
  <c r="G71" i="75" s="1"/>
  <c r="C40" i="73"/>
  <c r="E40" i="73" s="1"/>
  <c r="G40" i="73" s="1"/>
  <c r="C40" i="74" s="1"/>
  <c r="E40" i="74" s="1"/>
  <c r="G40" i="74" s="1"/>
  <c r="C40" i="75" s="1"/>
  <c r="E40" i="75" s="1"/>
  <c r="G40" i="75" s="1"/>
  <c r="C181" i="73"/>
  <c r="E181" i="73" s="1"/>
  <c r="G181" i="73" s="1"/>
  <c r="C181" i="74" s="1"/>
  <c r="E181" i="74" s="1"/>
  <c r="G181" i="74" s="1"/>
  <c r="C181" i="75" s="1"/>
  <c r="E181" i="75" s="1"/>
  <c r="G181" i="75" s="1"/>
  <c r="C221" i="73"/>
  <c r="E221" i="73" s="1"/>
  <c r="G221" i="73" s="1"/>
  <c r="C221" i="74" s="1"/>
  <c r="E221" i="74" s="1"/>
  <c r="G221" i="74" s="1"/>
  <c r="C221" i="75" s="1"/>
  <c r="E221" i="75" s="1"/>
  <c r="G221" i="75" s="1"/>
  <c r="C134" i="73"/>
  <c r="E134" i="73" s="1"/>
  <c r="G134" i="73" s="1"/>
  <c r="C134" i="74" s="1"/>
  <c r="E134" i="74" s="1"/>
  <c r="G134" i="74" s="1"/>
  <c r="C134" i="75" s="1"/>
  <c r="E134" i="75" s="1"/>
  <c r="G134" i="75" s="1"/>
  <c r="C209" i="73"/>
  <c r="E209" i="73" s="1"/>
  <c r="G209" i="73" s="1"/>
  <c r="C209" i="74" s="1"/>
  <c r="E209" i="74" s="1"/>
  <c r="G209" i="74" s="1"/>
  <c r="C209" i="75" s="1"/>
  <c r="E209" i="75" s="1"/>
  <c r="G209" i="75" s="1"/>
  <c r="C34" i="73"/>
  <c r="E34" i="73" s="1"/>
  <c r="G34" i="73" s="1"/>
  <c r="E34" i="74" s="1"/>
  <c r="G34" i="74" s="1"/>
  <c r="C34" i="75" s="1"/>
  <c r="E34" i="75" s="1"/>
  <c r="G34" i="75" s="1"/>
  <c r="C162" i="73"/>
  <c r="E162" i="73" s="1"/>
  <c r="G162" i="73" s="1"/>
  <c r="C162" i="74" s="1"/>
  <c r="E162" i="74" s="1"/>
  <c r="G162" i="74" s="1"/>
  <c r="C162" i="75" s="1"/>
  <c r="E162" i="75" s="1"/>
  <c r="G162" i="75" s="1"/>
  <c r="C110" i="73"/>
  <c r="E110" i="73" s="1"/>
  <c r="G110" i="73" s="1"/>
  <c r="C110" i="74" s="1"/>
  <c r="E110" i="74" s="1"/>
  <c r="G110" i="74" s="1"/>
  <c r="C110" i="75" s="1"/>
  <c r="E110" i="75" s="1"/>
  <c r="G110" i="75" s="1"/>
  <c r="C243" i="73"/>
  <c r="E243" i="73" s="1"/>
  <c r="G243" i="73" s="1"/>
  <c r="C243" i="74" s="1"/>
  <c r="E243" i="74" s="1"/>
  <c r="G243" i="74" s="1"/>
  <c r="C243" i="75" s="1"/>
  <c r="E243" i="75" s="1"/>
  <c r="G243" i="75" s="1"/>
  <c r="C217" i="73"/>
  <c r="E217" i="73" s="1"/>
  <c r="G217" i="73" s="1"/>
  <c r="C217" i="74" s="1"/>
  <c r="E217" i="74" s="1"/>
  <c r="G217" i="74" s="1"/>
  <c r="C217" i="75" s="1"/>
  <c r="E217" i="75" s="1"/>
  <c r="G217" i="75" s="1"/>
  <c r="C28" i="73"/>
  <c r="E28" i="73" s="1"/>
  <c r="G28" i="73" s="1"/>
  <c r="C28" i="74" s="1"/>
  <c r="E28" i="74" s="1"/>
  <c r="G28" i="74" s="1"/>
  <c r="C28" i="75" s="1"/>
  <c r="E28" i="75" s="1"/>
  <c r="G28" i="75" s="1"/>
  <c r="C232" i="73"/>
  <c r="E232" i="73" s="1"/>
  <c r="G232" i="73" s="1"/>
  <c r="C232" i="74" s="1"/>
  <c r="E232" i="74" s="1"/>
  <c r="G232" i="74" s="1"/>
  <c r="C232" i="75" s="1"/>
  <c r="E232" i="75" s="1"/>
  <c r="G232" i="75" s="1"/>
  <c r="C112" i="73"/>
  <c r="E112" i="73" s="1"/>
  <c r="G112" i="73" s="1"/>
  <c r="C112" i="74" s="1"/>
  <c r="E112" i="74" s="1"/>
  <c r="G112" i="74" s="1"/>
  <c r="C112" i="75" s="1"/>
  <c r="E112" i="75" s="1"/>
  <c r="G112" i="75" s="1"/>
  <c r="C126" i="73"/>
  <c r="E126" i="73" s="1"/>
  <c r="G126" i="73" s="1"/>
  <c r="C126" i="74" s="1"/>
  <c r="E126" i="74" s="1"/>
  <c r="G126" i="74" s="1"/>
  <c r="C126" i="75" s="1"/>
  <c r="E126" i="75" s="1"/>
  <c r="G126" i="75" s="1"/>
  <c r="C185" i="73"/>
  <c r="E185" i="73" s="1"/>
  <c r="G185" i="73" s="1"/>
  <c r="C185" i="74" s="1"/>
  <c r="E185" i="74" s="1"/>
  <c r="G185" i="74" s="1"/>
  <c r="C185" i="75" s="1"/>
  <c r="E185" i="75" s="1"/>
  <c r="G185" i="75" s="1"/>
  <c r="C72" i="73"/>
  <c r="E72" i="73" s="1"/>
  <c r="G72" i="73" s="1"/>
  <c r="C72" i="74" s="1"/>
  <c r="E72" i="74" s="1"/>
  <c r="G72" i="74" s="1"/>
  <c r="C72" i="75" s="1"/>
  <c r="E72" i="75" s="1"/>
  <c r="G72" i="75" s="1"/>
  <c r="C100" i="73"/>
  <c r="E100" i="73" s="1"/>
  <c r="G100" i="73" s="1"/>
  <c r="C100" i="74" s="1"/>
  <c r="E100" i="74" s="1"/>
  <c r="G100" i="74" s="1"/>
  <c r="C100" i="75" s="1"/>
  <c r="E100" i="75" s="1"/>
  <c r="G100" i="75" s="1"/>
  <c r="C151" i="73"/>
  <c r="E151" i="73" s="1"/>
  <c r="G151" i="73" s="1"/>
  <c r="C151" i="74" s="1"/>
  <c r="E151" i="74" s="1"/>
  <c r="G151" i="74" s="1"/>
  <c r="C151" i="75" s="1"/>
  <c r="E151" i="75" s="1"/>
  <c r="G151" i="75" s="1"/>
  <c r="C14" i="73"/>
  <c r="E14" i="73" s="1"/>
  <c r="G14" i="73" s="1"/>
  <c r="C14" i="74" s="1"/>
  <c r="E14" i="74" s="1"/>
  <c r="G14" i="74" s="1"/>
  <c r="C14" i="75" s="1"/>
  <c r="E14" i="75" s="1"/>
  <c r="G14" i="75" s="1"/>
  <c r="C61" i="73"/>
  <c r="E61" i="73" s="1"/>
  <c r="G61" i="73" s="1"/>
  <c r="E61" i="74" s="1"/>
  <c r="G61" i="74" s="1"/>
  <c r="C61" i="75" s="1"/>
  <c r="E61" i="75" s="1"/>
  <c r="G61" i="75" s="1"/>
  <c r="C168" i="73"/>
  <c r="E168" i="73" s="1"/>
  <c r="G168" i="73" s="1"/>
  <c r="C168" i="74" s="1"/>
  <c r="E168" i="74" s="1"/>
  <c r="G168" i="74" s="1"/>
  <c r="C168" i="75" s="1"/>
  <c r="E168" i="75" s="1"/>
  <c r="G168" i="75" s="1"/>
  <c r="C164" i="73"/>
  <c r="E164" i="73" s="1"/>
  <c r="G164" i="73" s="1"/>
  <c r="C164" i="74" s="1"/>
  <c r="E164" i="74" s="1"/>
  <c r="G164" i="74" s="1"/>
  <c r="C164" i="75" s="1"/>
  <c r="E164" i="75" s="1"/>
  <c r="G164" i="75" s="1"/>
  <c r="C86" i="73"/>
  <c r="E86" i="73" s="1"/>
  <c r="G86" i="73" s="1"/>
  <c r="C86" i="74" s="1"/>
  <c r="E86" i="74" s="1"/>
  <c r="G86" i="74" s="1"/>
  <c r="C86" i="75" s="1"/>
  <c r="E86" i="75" s="1"/>
  <c r="G86" i="75" s="1"/>
  <c r="C95" i="73"/>
  <c r="E95" i="73" s="1"/>
  <c r="G95" i="73" s="1"/>
  <c r="C95" i="74" s="1"/>
  <c r="E95" i="74" s="1"/>
  <c r="G95" i="74" s="1"/>
  <c r="C95" i="75" s="1"/>
  <c r="E95" i="75" s="1"/>
  <c r="G95" i="75" s="1"/>
  <c r="C192" i="73"/>
  <c r="E192" i="73" s="1"/>
  <c r="G192" i="73" s="1"/>
  <c r="C192" i="74" s="1"/>
  <c r="E192" i="74" s="1"/>
  <c r="G192" i="74" s="1"/>
  <c r="C192" i="75" s="1"/>
  <c r="E192" i="75" s="1"/>
  <c r="G192" i="75" s="1"/>
  <c r="C139" i="73"/>
  <c r="E139" i="73" s="1"/>
  <c r="G139" i="73" s="1"/>
  <c r="C139" i="74" s="1"/>
  <c r="E139" i="74" s="1"/>
  <c r="G139" i="74" s="1"/>
  <c r="C139" i="75" s="1"/>
  <c r="E139" i="75" s="1"/>
  <c r="G139" i="75" s="1"/>
  <c r="C111" i="73"/>
  <c r="E111" i="73" s="1"/>
  <c r="G111" i="73" s="1"/>
  <c r="C111" i="74" s="1"/>
  <c r="E111" i="74" s="1"/>
  <c r="G111" i="74" s="1"/>
  <c r="C111" i="75" s="1"/>
  <c r="E111" i="75" s="1"/>
  <c r="G111" i="75" s="1"/>
  <c r="C161" i="73"/>
  <c r="E161" i="73" s="1"/>
  <c r="G161" i="73" s="1"/>
  <c r="C161" i="74" s="1"/>
  <c r="E161" i="74" s="1"/>
  <c r="G161" i="74" s="1"/>
  <c r="C161" i="75" s="1"/>
  <c r="E161" i="75" s="1"/>
  <c r="G161" i="75" s="1"/>
  <c r="C184" i="73"/>
  <c r="E184" i="73" s="1"/>
  <c r="G184" i="73" s="1"/>
  <c r="C184" i="74" s="1"/>
  <c r="E184" i="74" s="1"/>
  <c r="G184" i="74" s="1"/>
  <c r="C184" i="75" s="1"/>
  <c r="E184" i="75" s="1"/>
  <c r="G184" i="75" s="1"/>
  <c r="C224" i="73"/>
  <c r="E224" i="73" s="1"/>
  <c r="G224" i="73" s="1"/>
  <c r="C224" i="74" s="1"/>
  <c r="E224" i="74" s="1"/>
  <c r="G224" i="74" s="1"/>
  <c r="C224" i="75" s="1"/>
  <c r="E224" i="75" s="1"/>
  <c r="G224" i="75" s="1"/>
  <c r="C29" i="73"/>
  <c r="E29" i="73" s="1"/>
  <c r="G29" i="73" s="1"/>
  <c r="C29" i="74" s="1"/>
  <c r="E29" i="74" s="1"/>
  <c r="G29" i="74" s="1"/>
  <c r="C29" i="75" s="1"/>
  <c r="E29" i="75" s="1"/>
  <c r="G29" i="75" s="1"/>
  <c r="C137" i="73"/>
  <c r="E137" i="73" s="1"/>
  <c r="G137" i="73" s="1"/>
  <c r="C137" i="74" s="1"/>
  <c r="E137" i="74" s="1"/>
  <c r="G137" i="74" s="1"/>
  <c r="C137" i="75" s="1"/>
  <c r="E137" i="75" s="1"/>
  <c r="G137" i="75" s="1"/>
  <c r="C138" i="73"/>
  <c r="E138" i="73" s="1"/>
  <c r="G138" i="73" s="1"/>
  <c r="C138" i="74" s="1"/>
  <c r="E138" i="74" s="1"/>
  <c r="G138" i="74" s="1"/>
  <c r="C138" i="75" s="1"/>
  <c r="E138" i="75" s="1"/>
  <c r="G138" i="75" s="1"/>
  <c r="C105" i="73"/>
  <c r="E105" i="73" s="1"/>
  <c r="G105" i="73" s="1"/>
  <c r="C105" i="74" s="1"/>
  <c r="E105" i="74" s="1"/>
  <c r="G105" i="74" s="1"/>
  <c r="C105" i="75" s="1"/>
  <c r="E105" i="75" s="1"/>
  <c r="G105" i="75" s="1"/>
  <c r="C171" i="73"/>
  <c r="E171" i="73" s="1"/>
  <c r="G171" i="73" s="1"/>
  <c r="C171" i="74" s="1"/>
  <c r="E171" i="74" s="1"/>
  <c r="G171" i="74" s="1"/>
  <c r="C171" i="75" s="1"/>
  <c r="E171" i="75" s="1"/>
  <c r="G171" i="75" s="1"/>
  <c r="C96" i="73"/>
  <c r="E96" i="73" s="1"/>
  <c r="G96" i="73" s="1"/>
  <c r="C96" i="74" s="1"/>
  <c r="E96" i="74" s="1"/>
  <c r="G96" i="74" s="1"/>
  <c r="C96" i="75" s="1"/>
  <c r="E96" i="75" s="1"/>
  <c r="G96" i="75" s="1"/>
  <c r="C163" i="73"/>
  <c r="E163" i="73" s="1"/>
  <c r="G163" i="73" s="1"/>
  <c r="C163" i="74" s="1"/>
  <c r="E163" i="74" s="1"/>
  <c r="G163" i="74" s="1"/>
  <c r="C163" i="75" s="1"/>
  <c r="E163" i="75" s="1"/>
  <c r="G163" i="75" s="1"/>
  <c r="C136" i="73"/>
  <c r="E136" i="73" s="1"/>
  <c r="G136" i="73" s="1"/>
  <c r="C136" i="74" s="1"/>
  <c r="E136" i="74" s="1"/>
  <c r="G136" i="74" s="1"/>
  <c r="C136" i="75" s="1"/>
  <c r="E136" i="75" s="1"/>
  <c r="G136" i="75" s="1"/>
  <c r="C54" i="73"/>
  <c r="E54" i="73" s="1"/>
  <c r="G54" i="73" s="1"/>
  <c r="C54" i="74" s="1"/>
  <c r="E54" i="74" s="1"/>
  <c r="G54" i="74" s="1"/>
  <c r="C54" i="75" s="1"/>
  <c r="E54" i="75" s="1"/>
  <c r="G54" i="75" s="1"/>
  <c r="C63" i="73"/>
  <c r="E63" i="73" s="1"/>
  <c r="G63" i="73" s="1"/>
  <c r="E63" i="74" s="1"/>
  <c r="G63" i="74" s="1"/>
  <c r="C63" i="75" s="1"/>
  <c r="E63" i="75" s="1"/>
  <c r="G63" i="75" s="1"/>
  <c r="C47" i="73"/>
  <c r="E47" i="73" s="1"/>
  <c r="G47" i="73" s="1"/>
  <c r="E47" i="74" s="1"/>
  <c r="G47" i="74" s="1"/>
  <c r="C47" i="75" s="1"/>
  <c r="E47" i="75" s="1"/>
  <c r="G47" i="75" s="1"/>
  <c r="C145" i="73"/>
  <c r="E145" i="73" s="1"/>
  <c r="G145" i="73" s="1"/>
  <c r="C145" i="74" s="1"/>
  <c r="E145" i="74" s="1"/>
  <c r="G145" i="74" s="1"/>
  <c r="C145" i="75" s="1"/>
  <c r="E145" i="75" s="1"/>
  <c r="G145" i="75" s="1"/>
  <c r="C141" i="73"/>
  <c r="E141" i="73" s="1"/>
  <c r="G141" i="73" s="1"/>
  <c r="C141" i="74" s="1"/>
  <c r="E141" i="74" s="1"/>
  <c r="G141" i="74" s="1"/>
  <c r="C141" i="75" s="1"/>
  <c r="E141" i="75" s="1"/>
  <c r="G141" i="75" s="1"/>
  <c r="C193" i="73"/>
  <c r="E193" i="73" s="1"/>
  <c r="G193" i="73" s="1"/>
  <c r="C193" i="74" s="1"/>
  <c r="E193" i="74" s="1"/>
  <c r="G193" i="74" s="1"/>
  <c r="C193" i="75" s="1"/>
  <c r="E193" i="75" s="1"/>
  <c r="G193" i="75" s="1"/>
  <c r="C117" i="73"/>
  <c r="E117" i="73" s="1"/>
  <c r="G117" i="73" s="1"/>
  <c r="C117" i="74" s="1"/>
  <c r="E117" i="74" s="1"/>
  <c r="G117" i="74" s="1"/>
  <c r="C117" i="75" s="1"/>
  <c r="E117" i="75" s="1"/>
  <c r="G117" i="75" s="1"/>
  <c r="C15" i="73"/>
  <c r="E15" i="73" s="1"/>
  <c r="G15" i="73" s="1"/>
  <c r="C15" i="74" s="1"/>
  <c r="E15" i="74" s="1"/>
  <c r="G15" i="74" s="1"/>
  <c r="C15" i="75" s="1"/>
  <c r="E15" i="75" s="1"/>
  <c r="G15" i="75" s="1"/>
  <c r="C146" i="73"/>
  <c r="E146" i="73" s="1"/>
  <c r="G146" i="73" s="1"/>
  <c r="C146" i="74" s="1"/>
  <c r="E146" i="74" s="1"/>
  <c r="G146" i="74" s="1"/>
  <c r="C146" i="75" s="1"/>
  <c r="E146" i="75" s="1"/>
  <c r="G146" i="75" s="1"/>
  <c r="C57" i="73"/>
  <c r="E57" i="73" s="1"/>
  <c r="G57" i="73" s="1"/>
  <c r="E57" i="74" s="1"/>
  <c r="G57" i="74" s="1"/>
  <c r="C57" i="75" s="1"/>
  <c r="E57" i="75" s="1"/>
  <c r="G57" i="75" s="1"/>
  <c r="C127" i="73"/>
  <c r="E127" i="73" s="1"/>
  <c r="G127" i="73" s="1"/>
  <c r="E127" i="74" s="1"/>
  <c r="G127" i="74" s="1"/>
  <c r="C127" i="75" s="1"/>
  <c r="E127" i="75" s="1"/>
  <c r="G127" i="75" s="1"/>
  <c r="C202" i="73"/>
  <c r="E202" i="73" s="1"/>
  <c r="G202" i="73" s="1"/>
  <c r="C202" i="74" s="1"/>
  <c r="E202" i="74" s="1"/>
  <c r="G202" i="74" s="1"/>
  <c r="C202" i="75" s="1"/>
  <c r="E202" i="75" s="1"/>
  <c r="G202" i="75" s="1"/>
  <c r="C17" i="73"/>
  <c r="E17" i="73" s="1"/>
  <c r="G17" i="73" s="1"/>
  <c r="C17" i="74" s="1"/>
  <c r="E17" i="74" s="1"/>
  <c r="G17" i="74" s="1"/>
  <c r="C17" i="75" s="1"/>
  <c r="E17" i="75" s="1"/>
  <c r="G17" i="75" s="1"/>
  <c r="C196" i="73"/>
  <c r="E196" i="73" s="1"/>
  <c r="G196" i="73" s="1"/>
  <c r="C196" i="74" s="1"/>
  <c r="E196" i="74" s="1"/>
  <c r="G196" i="74" s="1"/>
  <c r="C196" i="75" s="1"/>
  <c r="E196" i="75" s="1"/>
  <c r="G196" i="75" s="1"/>
  <c r="C41" i="73"/>
  <c r="E41" i="73" s="1"/>
  <c r="G41" i="73" s="1"/>
  <c r="C41" i="74" s="1"/>
  <c r="E41" i="74" s="1"/>
  <c r="G41" i="74" s="1"/>
  <c r="C41" i="75" s="1"/>
  <c r="E41" i="75" s="1"/>
  <c r="G41" i="75" s="1"/>
  <c r="C245" i="73"/>
  <c r="E245" i="73" s="1"/>
  <c r="G245" i="73" s="1"/>
  <c r="C245" i="74" s="1"/>
  <c r="E245" i="74" s="1"/>
  <c r="G245" i="74" s="1"/>
  <c r="C245" i="75" s="1"/>
  <c r="E245" i="75" s="1"/>
  <c r="G245" i="75" s="1"/>
  <c r="C55" i="73"/>
  <c r="E55" i="73" s="1"/>
  <c r="G55" i="73" s="1"/>
  <c r="E55" i="74" s="1"/>
  <c r="G55" i="74" s="1"/>
  <c r="C55" i="75" s="1"/>
  <c r="E55" i="75" s="1"/>
  <c r="G55" i="75" s="1"/>
  <c r="C219" i="73"/>
  <c r="E219" i="73" s="1"/>
  <c r="G219" i="73" s="1"/>
  <c r="C219" i="74" s="1"/>
  <c r="E219" i="74" s="1"/>
  <c r="G219" i="74" s="1"/>
  <c r="C219" i="75" s="1"/>
  <c r="E219" i="75" s="1"/>
  <c r="G219" i="75" s="1"/>
  <c r="C167" i="73"/>
  <c r="E167" i="73" s="1"/>
  <c r="G167" i="73" s="1"/>
  <c r="C167" i="74" s="1"/>
  <c r="E167" i="74" s="1"/>
  <c r="G167" i="74" s="1"/>
  <c r="C167" i="75" s="1"/>
  <c r="E167" i="75" s="1"/>
  <c r="G167" i="75" s="1"/>
  <c r="C59" i="73"/>
  <c r="E59" i="73" s="1"/>
  <c r="G59" i="73" s="1"/>
  <c r="C59" i="74" s="1"/>
  <c r="E59" i="74" s="1"/>
  <c r="G59" i="74" s="1"/>
  <c r="C59" i="75" s="1"/>
  <c r="E59" i="75" s="1"/>
  <c r="G59" i="75" s="1"/>
  <c r="C158" i="73"/>
  <c r="E158" i="73" s="1"/>
  <c r="G158" i="73" s="1"/>
  <c r="E158" i="74" s="1"/>
  <c r="G158" i="74" s="1"/>
  <c r="C158" i="75" s="1"/>
  <c r="E158" i="75" s="1"/>
  <c r="G158" i="75" s="1"/>
  <c r="E158" i="76" s="1"/>
  <c r="G158" i="76" s="1"/>
  <c r="E158" i="77" s="1"/>
  <c r="G158" i="77" s="1"/>
  <c r="C236" i="73"/>
  <c r="E236" i="73" s="1"/>
  <c r="G236" i="73" s="1"/>
  <c r="C236" i="74" s="1"/>
  <c r="E236" i="74" s="1"/>
  <c r="G236" i="74" s="1"/>
  <c r="C236" i="75" s="1"/>
  <c r="E236" i="75" s="1"/>
  <c r="G236" i="75" s="1"/>
  <c r="C37" i="73"/>
  <c r="E37" i="73" s="1"/>
  <c r="G37" i="73" s="1"/>
  <c r="C37" i="74" s="1"/>
  <c r="E37" i="74" s="1"/>
  <c r="G37" i="74" s="1"/>
  <c r="C37" i="75" s="1"/>
  <c r="E37" i="75" s="1"/>
  <c r="G37" i="75" s="1"/>
  <c r="C113" i="73"/>
  <c r="E113" i="73" s="1"/>
  <c r="G113" i="73" s="1"/>
  <c r="C113" i="74" s="1"/>
  <c r="E113" i="74" s="1"/>
  <c r="G113" i="74" s="1"/>
  <c r="C113" i="75" s="1"/>
  <c r="E113" i="75" s="1"/>
  <c r="G113" i="75" s="1"/>
  <c r="C183" i="73"/>
  <c r="E183" i="73" s="1"/>
  <c r="G183" i="73" s="1"/>
  <c r="C183" i="74" s="1"/>
  <c r="E183" i="74" s="1"/>
  <c r="G183" i="74" s="1"/>
  <c r="C183" i="75" s="1"/>
  <c r="E183" i="75" s="1"/>
  <c r="G183" i="75" s="1"/>
  <c r="C44" i="73"/>
  <c r="E44" i="73" s="1"/>
  <c r="G44" i="73" s="1"/>
  <c r="C44" i="74" s="1"/>
  <c r="E44" i="74" s="1"/>
  <c r="G44" i="74" s="1"/>
  <c r="C44" i="75" s="1"/>
  <c r="E44" i="75" s="1"/>
  <c r="G44" i="75" s="1"/>
  <c r="C116" i="73"/>
  <c r="E116" i="73" s="1"/>
  <c r="G116" i="73" s="1"/>
  <c r="C116" i="74" s="1"/>
  <c r="E116" i="74" s="1"/>
  <c r="G116" i="74" s="1"/>
  <c r="C116" i="75" s="1"/>
  <c r="E116" i="75" s="1"/>
  <c r="G116" i="75" s="1"/>
  <c r="C166" i="73"/>
  <c r="E166" i="73" s="1"/>
  <c r="G166" i="73" s="1"/>
  <c r="C166" i="74" s="1"/>
  <c r="E166" i="74" s="1"/>
  <c r="G166" i="74" s="1"/>
  <c r="C166" i="75" s="1"/>
  <c r="E166" i="75" s="1"/>
  <c r="G166" i="75" s="1"/>
  <c r="C114" i="73"/>
  <c r="E114" i="73" s="1"/>
  <c r="G114" i="73" s="1"/>
  <c r="C114" i="74" s="1"/>
  <c r="E114" i="74" s="1"/>
  <c r="G114" i="74" s="1"/>
  <c r="C114" i="75" s="1"/>
  <c r="E114" i="75" s="1"/>
  <c r="G114" i="75" s="1"/>
  <c r="C226" i="73"/>
  <c r="E226" i="73" s="1"/>
  <c r="G226" i="73" s="1"/>
  <c r="C226" i="74" s="1"/>
  <c r="E226" i="74" s="1"/>
  <c r="G226" i="74" s="1"/>
  <c r="C226" i="75" s="1"/>
  <c r="E226" i="75" s="1"/>
  <c r="G226" i="75" s="1"/>
  <c r="C239" i="73"/>
  <c r="E239" i="73" s="1"/>
  <c r="G239" i="73" s="1"/>
  <c r="C239" i="74" s="1"/>
  <c r="E239" i="74" s="1"/>
  <c r="G239" i="74" s="1"/>
  <c r="C239" i="75" s="1"/>
  <c r="E239" i="75" s="1"/>
  <c r="G239" i="75" s="1"/>
  <c r="C74" i="73"/>
  <c r="E74" i="73" s="1"/>
  <c r="G74" i="73" s="1"/>
  <c r="C74" i="74" s="1"/>
  <c r="E74" i="74" s="1"/>
  <c r="G74" i="74" s="1"/>
  <c r="C74" i="75" s="1"/>
  <c r="E74" i="75" s="1"/>
  <c r="G74" i="75" s="1"/>
  <c r="C70" i="73"/>
  <c r="E70" i="73" s="1"/>
  <c r="G70" i="73" s="1"/>
  <c r="C70" i="74" s="1"/>
  <c r="E70" i="74" s="1"/>
  <c r="G70" i="74" s="1"/>
  <c r="C70" i="75" s="1"/>
  <c r="E70" i="75" s="1"/>
  <c r="G70" i="75" s="1"/>
  <c r="C58" i="73"/>
  <c r="E58" i="73" s="1"/>
  <c r="G58" i="73" s="1"/>
  <c r="C58" i="74" s="1"/>
  <c r="E58" i="74" s="1"/>
  <c r="G58" i="74" s="1"/>
  <c r="C58" i="75" s="1"/>
  <c r="E58" i="75" s="1"/>
  <c r="G58" i="75" s="1"/>
  <c r="C21" i="73"/>
  <c r="E21" i="73" s="1"/>
  <c r="G21" i="73" s="1"/>
  <c r="C21" i="74" s="1"/>
  <c r="E21" i="74" s="1"/>
  <c r="G21" i="74" s="1"/>
  <c r="C21" i="75" s="1"/>
  <c r="E21" i="75" s="1"/>
  <c r="G21" i="75" s="1"/>
  <c r="C238" i="73"/>
  <c r="E238" i="73" s="1"/>
  <c r="G238" i="73" s="1"/>
  <c r="C238" i="74" s="1"/>
  <c r="E238" i="74" s="1"/>
  <c r="G238" i="74" s="1"/>
  <c r="C238" i="75" s="1"/>
  <c r="E238" i="75" s="1"/>
  <c r="G238" i="75" s="1"/>
  <c r="C128" i="73"/>
  <c r="E128" i="73" s="1"/>
  <c r="G128" i="73" s="1"/>
  <c r="C128" i="74" s="1"/>
  <c r="E128" i="74" s="1"/>
  <c r="G128" i="74" s="1"/>
  <c r="C128" i="75" s="1"/>
  <c r="E128" i="75" s="1"/>
  <c r="G128" i="75" s="1"/>
  <c r="C179" i="73"/>
  <c r="E179" i="73" s="1"/>
  <c r="G179" i="73" s="1"/>
  <c r="C179" i="74" s="1"/>
  <c r="E179" i="74" s="1"/>
  <c r="G179" i="74" s="1"/>
  <c r="C179" i="75" s="1"/>
  <c r="E179" i="75" s="1"/>
  <c r="G179" i="75" s="1"/>
  <c r="C60" i="73"/>
  <c r="E60" i="73" s="1"/>
  <c r="G60" i="73" s="1"/>
  <c r="C60" i="74" s="1"/>
  <c r="E60" i="74" s="1"/>
  <c r="G60" i="74" s="1"/>
  <c r="C60" i="75" s="1"/>
  <c r="E60" i="75" s="1"/>
  <c r="G60" i="75" s="1"/>
  <c r="C35" i="73"/>
  <c r="E35" i="73" s="1"/>
  <c r="G35" i="73" s="1"/>
  <c r="C35" i="74" s="1"/>
  <c r="E35" i="74" s="1"/>
  <c r="G35" i="74" s="1"/>
  <c r="C35" i="75" s="1"/>
  <c r="E35" i="75" s="1"/>
  <c r="G35" i="75" s="1"/>
  <c r="C45" i="73"/>
  <c r="E45" i="73" s="1"/>
  <c r="G45" i="73" s="1"/>
  <c r="C45" i="74" s="1"/>
  <c r="E45" i="74" s="1"/>
  <c r="G45" i="74" s="1"/>
  <c r="C45" i="75" s="1"/>
  <c r="E45" i="75" s="1"/>
  <c r="G45" i="75" s="1"/>
  <c r="C107" i="73"/>
  <c r="E107" i="73" s="1"/>
  <c r="G107" i="73" s="1"/>
  <c r="C107" i="74" s="1"/>
  <c r="E107" i="74" s="1"/>
  <c r="G107" i="74" s="1"/>
  <c r="C107" i="75" s="1"/>
  <c r="E107" i="75" s="1"/>
  <c r="G107" i="75" s="1"/>
  <c r="C186" i="73"/>
  <c r="E186" i="73" s="1"/>
  <c r="G186" i="73" s="1"/>
  <c r="C186" i="74" s="1"/>
  <c r="E186" i="74" s="1"/>
  <c r="G186" i="74" s="1"/>
  <c r="C186" i="75" s="1"/>
  <c r="E186" i="75" s="1"/>
  <c r="G186" i="75" s="1"/>
  <c r="C242" i="73"/>
  <c r="E242" i="73" s="1"/>
  <c r="G242" i="73" s="1"/>
  <c r="C242" i="74" s="1"/>
  <c r="E242" i="74" s="1"/>
  <c r="G242" i="74" s="1"/>
  <c r="C242" i="75" s="1"/>
  <c r="E242" i="75" s="1"/>
  <c r="G242" i="75" s="1"/>
  <c r="C19" i="73"/>
  <c r="E19" i="73" s="1"/>
  <c r="G19" i="73" s="1"/>
  <c r="C19" i="74" s="1"/>
  <c r="E19" i="74" s="1"/>
  <c r="G19" i="74" s="1"/>
  <c r="C19" i="75" s="1"/>
  <c r="E19" i="75" s="1"/>
  <c r="G19" i="75" s="1"/>
  <c r="C64" i="73"/>
  <c r="E64" i="73" s="1"/>
  <c r="G64" i="73" s="1"/>
  <c r="C64" i="74" s="1"/>
  <c r="E64" i="74" s="1"/>
  <c r="G64" i="74" s="1"/>
  <c r="C64" i="75" s="1"/>
  <c r="E64" i="75" s="1"/>
  <c r="G64" i="75" s="1"/>
  <c r="C189" i="73"/>
  <c r="E189" i="73" s="1"/>
  <c r="G189" i="73" s="1"/>
  <c r="C189" i="74" s="1"/>
  <c r="E189" i="74" s="1"/>
  <c r="G189" i="74" s="1"/>
  <c r="C189" i="75" s="1"/>
  <c r="E189" i="75" s="1"/>
  <c r="G189" i="75" s="1"/>
  <c r="C213" i="73"/>
  <c r="E213" i="73" s="1"/>
  <c r="G213" i="73" s="1"/>
  <c r="C213" i="74" s="1"/>
  <c r="E213" i="74" s="1"/>
  <c r="G213" i="74" s="1"/>
  <c r="C213" i="75" s="1"/>
  <c r="E213" i="75" s="1"/>
  <c r="G213" i="75" s="1"/>
  <c r="C93" i="73"/>
  <c r="E93" i="73" s="1"/>
  <c r="G93" i="73" s="1"/>
  <c r="C93" i="74" s="1"/>
  <c r="E93" i="74" s="1"/>
  <c r="G93" i="74" s="1"/>
  <c r="C93" i="75" s="1"/>
  <c r="E93" i="75" s="1"/>
  <c r="G93" i="75" s="1"/>
  <c r="C24" i="73"/>
  <c r="E24" i="73" s="1"/>
  <c r="G24" i="73" s="1"/>
  <c r="C24" i="74" s="1"/>
  <c r="E24" i="74" s="1"/>
  <c r="G24" i="74" s="1"/>
  <c r="C24" i="75" s="1"/>
  <c r="E24" i="75" s="1"/>
  <c r="G24" i="75" s="1"/>
  <c r="C218" i="73"/>
  <c r="E218" i="73" s="1"/>
  <c r="G218" i="73" s="1"/>
  <c r="C218" i="74" s="1"/>
  <c r="E218" i="74" s="1"/>
  <c r="G218" i="74" s="1"/>
  <c r="C218" i="75" s="1"/>
  <c r="E218" i="75" s="1"/>
  <c r="G218" i="75" s="1"/>
  <c r="C246" i="73"/>
  <c r="E246" i="73" s="1"/>
  <c r="G246" i="73" s="1"/>
  <c r="C246" i="74" s="1"/>
  <c r="E246" i="74" s="1"/>
  <c r="G246" i="74" s="1"/>
  <c r="C246" i="75" s="1"/>
  <c r="E246" i="75" s="1"/>
  <c r="G246" i="75" s="1"/>
  <c r="C244" i="73"/>
  <c r="E244" i="73" s="1"/>
  <c r="G244" i="73" s="1"/>
  <c r="C244" i="74" s="1"/>
  <c r="E244" i="74" s="1"/>
  <c r="G244" i="74" s="1"/>
  <c r="C244" i="75" s="1"/>
  <c r="E244" i="75" s="1"/>
  <c r="G244" i="75" s="1"/>
  <c r="C144" i="73"/>
  <c r="E144" i="73" s="1"/>
  <c r="G144" i="73" s="1"/>
  <c r="C144" i="74" s="1"/>
  <c r="E144" i="74" s="1"/>
  <c r="G144" i="74" s="1"/>
  <c r="C144" i="75" s="1"/>
  <c r="E144" i="75" s="1"/>
  <c r="G144" i="75" s="1"/>
  <c r="C51" i="73"/>
  <c r="E51" i="73" s="1"/>
  <c r="G51" i="73" s="1"/>
  <c r="C51" i="74" s="1"/>
  <c r="E51" i="74" s="1"/>
  <c r="G51" i="74" s="1"/>
  <c r="C51" i="75" s="1"/>
  <c r="E51" i="75" s="1"/>
  <c r="G51" i="75" s="1"/>
  <c r="C75" i="73"/>
  <c r="E75" i="73" s="1"/>
  <c r="G75" i="73" s="1"/>
  <c r="C75" i="74" s="1"/>
  <c r="E75" i="74" s="1"/>
  <c r="G75" i="74" s="1"/>
  <c r="C75" i="75" s="1"/>
  <c r="E75" i="75" s="1"/>
  <c r="G75" i="75" s="1"/>
  <c r="C94" i="73"/>
  <c r="E94" i="73" s="1"/>
  <c r="G94" i="73" s="1"/>
  <c r="C94" i="74" s="1"/>
  <c r="E94" i="74" s="1"/>
  <c r="G94" i="74" s="1"/>
  <c r="C94" i="75" s="1"/>
  <c r="E94" i="75" s="1"/>
  <c r="G94" i="75" s="1"/>
  <c r="C52" i="73"/>
  <c r="E52" i="73" s="1"/>
  <c r="G52" i="73" s="1"/>
  <c r="C52" i="74" s="1"/>
  <c r="E52" i="74" s="1"/>
  <c r="G52" i="74" s="1"/>
  <c r="C52" i="75" s="1"/>
  <c r="E52" i="75" s="1"/>
  <c r="G52" i="75" s="1"/>
  <c r="C32" i="73"/>
  <c r="E32" i="73" s="1"/>
  <c r="G32" i="73" s="1"/>
  <c r="C32" i="74" s="1"/>
  <c r="E32" i="74" s="1"/>
  <c r="G32" i="74" s="1"/>
  <c r="C32" i="75" s="1"/>
  <c r="E32" i="75" s="1"/>
  <c r="G32" i="75" s="1"/>
  <c r="C204" i="73"/>
  <c r="E204" i="73" s="1"/>
  <c r="G204" i="73" s="1"/>
  <c r="C204" i="74" s="1"/>
  <c r="E204" i="74" s="1"/>
  <c r="G204" i="74" s="1"/>
  <c r="C204" i="75" s="1"/>
  <c r="E204" i="75" s="1"/>
  <c r="G204" i="75" s="1"/>
  <c r="C108" i="73"/>
  <c r="E108" i="73" s="1"/>
  <c r="G108" i="73" s="1"/>
  <c r="C108" i="74" s="1"/>
  <c r="E108" i="74" s="1"/>
  <c r="G108" i="74" s="1"/>
  <c r="C108" i="75" s="1"/>
  <c r="E108" i="75" s="1"/>
  <c r="G108" i="75" s="1"/>
  <c r="C169" i="73"/>
  <c r="E169" i="73" s="1"/>
  <c r="G169" i="73" s="1"/>
  <c r="C169" i="74" s="1"/>
  <c r="E169" i="74" s="1"/>
  <c r="G169" i="74" s="1"/>
  <c r="C169" i="75" s="1"/>
  <c r="E169" i="75" s="1"/>
  <c r="G169" i="75" s="1"/>
  <c r="C39" i="73"/>
  <c r="E39" i="73" s="1"/>
  <c r="G39" i="73" s="1"/>
  <c r="C39" i="74" s="1"/>
  <c r="E39" i="74" s="1"/>
  <c r="G39" i="74" s="1"/>
  <c r="C39" i="75" s="1"/>
  <c r="E39" i="75" s="1"/>
  <c r="G39" i="75" s="1"/>
  <c r="C142" i="73"/>
  <c r="E142" i="73" s="1"/>
  <c r="G142" i="73" s="1"/>
  <c r="C142" i="74" s="1"/>
  <c r="E142" i="74" s="1"/>
  <c r="G142" i="74" s="1"/>
  <c r="C142" i="75" s="1"/>
  <c r="E142" i="75" s="1"/>
  <c r="G142" i="75" s="1"/>
  <c r="C199" i="73"/>
  <c r="E199" i="73" s="1"/>
  <c r="G199" i="73" s="1"/>
  <c r="E199" i="74" s="1"/>
  <c r="G199" i="74" s="1"/>
  <c r="C199" i="75" s="1"/>
  <c r="E199" i="75" s="1"/>
  <c r="G199" i="75" s="1"/>
  <c r="C65" i="73"/>
  <c r="E65" i="73" s="1"/>
  <c r="G65" i="73" s="1"/>
  <c r="C65" i="74" s="1"/>
  <c r="E65" i="74" s="1"/>
  <c r="G65" i="74" s="1"/>
  <c r="C65" i="75" s="1"/>
  <c r="E65" i="75" s="1"/>
  <c r="G65" i="75" s="1"/>
  <c r="C66" i="73"/>
  <c r="E66" i="73" s="1"/>
  <c r="G66" i="73" s="1"/>
  <c r="C66" i="74" s="1"/>
  <c r="G66" i="74" s="1"/>
  <c r="C66" i="75" s="1"/>
  <c r="E66" i="75" s="1"/>
  <c r="G66" i="75" s="1"/>
  <c r="C223" i="73"/>
  <c r="E223" i="73" s="1"/>
  <c r="G223" i="73" s="1"/>
  <c r="C223" i="74" s="1"/>
  <c r="E223" i="74" s="1"/>
  <c r="G223" i="74" s="1"/>
  <c r="C223" i="75" s="1"/>
  <c r="E223" i="75" s="1"/>
  <c r="G223" i="75" s="1"/>
  <c r="C79" i="73"/>
  <c r="E79" i="73" s="1"/>
  <c r="G79" i="73" s="1"/>
  <c r="C79" i="74" s="1"/>
  <c r="E79" i="74" s="1"/>
  <c r="G79" i="74" s="1"/>
  <c r="C79" i="75" s="1"/>
  <c r="E79" i="75" s="1"/>
  <c r="G79" i="75" s="1"/>
  <c r="C133" i="73"/>
  <c r="E133" i="73" s="1"/>
  <c r="G133" i="73" s="1"/>
  <c r="C133" i="74" s="1"/>
  <c r="E133" i="74" s="1"/>
  <c r="G133" i="74" s="1"/>
  <c r="C133" i="75" s="1"/>
  <c r="E133" i="75" s="1"/>
  <c r="G133" i="75" s="1"/>
  <c r="C102" i="73"/>
  <c r="E102" i="73" s="1"/>
  <c r="G102" i="73" s="1"/>
  <c r="C102" i="74" s="1"/>
  <c r="E102" i="74" s="1"/>
  <c r="G102" i="74" s="1"/>
  <c r="C102" i="75" s="1"/>
  <c r="E102" i="75" s="1"/>
  <c r="G102" i="75" s="1"/>
  <c r="C68" i="73"/>
  <c r="E68" i="73" s="1"/>
  <c r="G68" i="73" s="1"/>
  <c r="C68" i="74" s="1"/>
  <c r="E68" i="74" s="1"/>
  <c r="G68" i="74" s="1"/>
  <c r="C68" i="75" s="1"/>
  <c r="E68" i="75" s="1"/>
  <c r="G68" i="75" s="1"/>
  <c r="C135" i="73"/>
  <c r="E135" i="73" s="1"/>
  <c r="G135" i="73" s="1"/>
  <c r="C135" i="74" s="1"/>
  <c r="E135" i="74" s="1"/>
  <c r="G135" i="74" s="1"/>
  <c r="C135" i="75" s="1"/>
  <c r="E135" i="75" s="1"/>
  <c r="G135" i="75" s="1"/>
  <c r="C53" i="73"/>
  <c r="E53" i="73" s="1"/>
  <c r="G53" i="73" s="1"/>
  <c r="C53" i="74" s="1"/>
  <c r="E53" i="74" s="1"/>
  <c r="G53" i="74" s="1"/>
  <c r="C53" i="75" s="1"/>
  <c r="E53" i="75" s="1"/>
  <c r="G53" i="75" s="1"/>
  <c r="C91" i="73"/>
  <c r="E91" i="73" s="1"/>
  <c r="G91" i="73" s="1"/>
  <c r="C91" i="74" s="1"/>
  <c r="E91" i="74" s="1"/>
  <c r="G91" i="74" s="1"/>
  <c r="C91" i="75" s="1"/>
  <c r="E91" i="75" s="1"/>
  <c r="G91" i="75" s="1"/>
  <c r="C104" i="73"/>
  <c r="E104" i="73" s="1"/>
  <c r="G104" i="73" s="1"/>
  <c r="C104" i="74" s="1"/>
  <c r="E104" i="74" s="1"/>
  <c r="G104" i="74" s="1"/>
  <c r="C104" i="75" s="1"/>
  <c r="E104" i="75" s="1"/>
  <c r="G104" i="75" s="1"/>
  <c r="C235" i="73"/>
  <c r="E235" i="73" s="1"/>
  <c r="G235" i="73" s="1"/>
  <c r="C235" i="74" s="1"/>
  <c r="E235" i="74" s="1"/>
  <c r="G235" i="74" s="1"/>
  <c r="C235" i="75" s="1"/>
  <c r="E235" i="75" s="1"/>
  <c r="G235" i="75" s="1"/>
  <c r="C23" i="73"/>
  <c r="E23" i="73" s="1"/>
  <c r="G23" i="73" s="1"/>
  <c r="C23" i="74" s="1"/>
  <c r="E23" i="74" s="1"/>
  <c r="G23" i="74" s="1"/>
  <c r="C23" i="75" s="1"/>
  <c r="E23" i="75" s="1"/>
  <c r="G23" i="75" s="1"/>
  <c r="C25" i="73"/>
  <c r="E25" i="73" s="1"/>
  <c r="G25" i="73" s="1"/>
  <c r="C25" i="74" s="1"/>
  <c r="E25" i="74" s="1"/>
  <c r="G25" i="74" s="1"/>
  <c r="C25" i="75" s="1"/>
  <c r="E25" i="75" s="1"/>
  <c r="G25" i="75" s="1"/>
  <c r="C216" i="73"/>
  <c r="E216" i="73" s="1"/>
  <c r="G216" i="73" s="1"/>
  <c r="C216" i="74" s="1"/>
  <c r="E216" i="74" s="1"/>
  <c r="G216" i="74" s="1"/>
  <c r="C216" i="75" s="1"/>
  <c r="E216" i="75" s="1"/>
  <c r="G216" i="75" s="1"/>
  <c r="E254" i="69"/>
  <c r="G254" i="69" s="1"/>
  <c r="C254" i="72" s="1"/>
  <c r="E250" i="69"/>
  <c r="G250" i="69" s="1"/>
  <c r="C250" i="72" s="1"/>
  <c r="E249" i="69"/>
  <c r="G249" i="69" s="1"/>
  <c r="C249" i="72" s="1"/>
  <c r="E131" i="69"/>
  <c r="G131" i="69" s="1"/>
  <c r="C131" i="72" s="1"/>
  <c r="E159" i="69"/>
  <c r="G159" i="69" s="1"/>
  <c r="C159" i="72" s="1"/>
  <c r="E227" i="69"/>
  <c r="G227" i="69" s="1"/>
  <c r="C227" i="72" s="1"/>
  <c r="E251" i="69"/>
  <c r="G251" i="69" s="1"/>
  <c r="C251" i="72" s="1"/>
  <c r="E80" i="69"/>
  <c r="G80" i="69" s="1"/>
  <c r="C80" i="72" s="1"/>
  <c r="E247" i="69"/>
  <c r="G247" i="69" s="1"/>
  <c r="C247" i="72" s="1"/>
  <c r="E231" i="68"/>
  <c r="G231" i="68" s="1"/>
  <c r="E252" i="69"/>
  <c r="G252" i="69" s="1"/>
  <c r="C252" i="72" s="1"/>
  <c r="E125" i="69"/>
  <c r="G125" i="69" s="1"/>
  <c r="C125" i="72" s="1"/>
  <c r="E228" i="69"/>
  <c r="G228" i="69" s="1"/>
  <c r="C228" i="72" s="1"/>
  <c r="E253" i="69"/>
  <c r="G253" i="69" s="1"/>
  <c r="C253" i="72" s="1"/>
  <c r="E89" i="69"/>
  <c r="G89" i="69" s="1"/>
  <c r="C89" i="72" s="1"/>
  <c r="E248" i="69"/>
  <c r="G248" i="69" s="1"/>
  <c r="C248" i="72" s="1"/>
  <c r="E229" i="69"/>
  <c r="G229" i="69" s="1"/>
  <c r="C229" i="72" s="1"/>
  <c r="E230" i="68"/>
  <c r="G230" i="68" s="1"/>
  <c r="E214" i="69"/>
  <c r="G214" i="69" s="1"/>
  <c r="C214" i="72" s="1"/>
  <c r="E215" i="69"/>
  <c r="G215" i="69" s="1"/>
  <c r="C215" i="72" s="1"/>
  <c r="C78" i="71"/>
  <c r="E78" i="71" s="1"/>
  <c r="G78" i="71" s="1"/>
  <c r="E227" i="8"/>
  <c r="G228" i="8"/>
  <c r="G227" i="8"/>
  <c r="K262" i="33"/>
  <c r="K259" i="33"/>
  <c r="X22" i="33"/>
  <c r="S22" i="33"/>
  <c r="U22" i="33" s="1"/>
  <c r="J22" i="33"/>
  <c r="M22" i="33" s="1"/>
  <c r="E22" i="33"/>
  <c r="G22" i="33" s="1"/>
  <c r="C22" i="66" s="1"/>
  <c r="E22" i="66" s="1"/>
  <c r="G22" i="66" s="1"/>
  <c r="X13" i="33"/>
  <c r="S13" i="33"/>
  <c r="U13" i="33" s="1"/>
  <c r="J13" i="33"/>
  <c r="M13" i="33" s="1"/>
  <c r="E13" i="33"/>
  <c r="G13" i="33" s="1"/>
  <c r="C13" i="66" s="1"/>
  <c r="E13" i="66" s="1"/>
  <c r="G13" i="66" s="1"/>
  <c r="X12" i="33"/>
  <c r="S12" i="33"/>
  <c r="U12" i="33" s="1"/>
  <c r="J12" i="33"/>
  <c r="M12" i="33" s="1"/>
  <c r="E12" i="33"/>
  <c r="G12" i="33" s="1"/>
  <c r="C12" i="66" s="1"/>
  <c r="E12" i="66" s="1"/>
  <c r="G12" i="66" s="1"/>
  <c r="X11" i="33"/>
  <c r="S11" i="33"/>
  <c r="U11" i="33" s="1"/>
  <c r="J11" i="33"/>
  <c r="M11" i="33" s="1"/>
  <c r="E11" i="33"/>
  <c r="G11" i="33" s="1"/>
  <c r="C11" i="66" s="1"/>
  <c r="E11" i="66" s="1"/>
  <c r="G11" i="66" s="1"/>
  <c r="X10" i="33"/>
  <c r="S10" i="33"/>
  <c r="U10" i="33" s="1"/>
  <c r="J10" i="33"/>
  <c r="M10" i="33" s="1"/>
  <c r="E10" i="33"/>
  <c r="G10" i="33" s="1"/>
  <c r="C10" i="66" s="1"/>
  <c r="E10" i="66" s="1"/>
  <c r="G10" i="66" s="1"/>
  <c r="X9" i="33"/>
  <c r="S9" i="33"/>
  <c r="U9" i="33" s="1"/>
  <c r="J9" i="33"/>
  <c r="M9" i="33" s="1"/>
  <c r="E9" i="33"/>
  <c r="G9" i="33" s="1"/>
  <c r="C9" i="66" s="1"/>
  <c r="E9" i="66" s="1"/>
  <c r="G9" i="66" s="1"/>
  <c r="X8" i="33"/>
  <c r="S8" i="33"/>
  <c r="U8" i="33" s="1"/>
  <c r="J8" i="33"/>
  <c r="M8" i="33" s="1"/>
  <c r="E8" i="33"/>
  <c r="G8" i="33" s="1"/>
  <c r="C8" i="66" s="1"/>
  <c r="E8" i="66" s="1"/>
  <c r="G8" i="66" s="1"/>
  <c r="X7" i="33"/>
  <c r="S7" i="33"/>
  <c r="U7" i="33" s="1"/>
  <c r="J7" i="33"/>
  <c r="M7" i="33" s="1"/>
  <c r="E7" i="33"/>
  <c r="G7" i="33" s="1"/>
  <c r="C7" i="66" s="1"/>
  <c r="E7" i="66" s="1"/>
  <c r="G7" i="66" s="1"/>
  <c r="X6" i="33"/>
  <c r="S6" i="33"/>
  <c r="U6" i="33" s="1"/>
  <c r="J6" i="33"/>
  <c r="M6" i="33" s="1"/>
  <c r="E6" i="33"/>
  <c r="G6" i="33" s="1"/>
  <c r="C6" i="66" s="1"/>
  <c r="E6" i="66" s="1"/>
  <c r="G6" i="66" s="1"/>
  <c r="X5" i="33"/>
  <c r="S5" i="33"/>
  <c r="U5" i="33" s="1"/>
  <c r="J5" i="33"/>
  <c r="E5" i="33"/>
  <c r="G5" i="33" s="1"/>
  <c r="C5" i="66" s="1"/>
  <c r="E5" i="66" s="1"/>
  <c r="G5" i="66" s="1"/>
  <c r="C85" i="78" l="1"/>
  <c r="E85" i="78" s="1"/>
  <c r="G85" i="78" s="1"/>
  <c r="C158" i="78"/>
  <c r="E158" i="78" s="1"/>
  <c r="G158" i="78" s="1"/>
  <c r="C149" i="78"/>
  <c r="E149" i="78" s="1"/>
  <c r="G149" i="78" s="1"/>
  <c r="C107" i="76"/>
  <c r="E107" i="76" s="1"/>
  <c r="G107" i="76" s="1"/>
  <c r="C107" i="77" s="1"/>
  <c r="E107" i="77" s="1"/>
  <c r="G107" i="77" s="1"/>
  <c r="C24" i="76"/>
  <c r="E24" i="76" s="1"/>
  <c r="G24" i="76" s="1"/>
  <c r="C24" i="77" s="1"/>
  <c r="E24" i="77" s="1"/>
  <c r="G24" i="77" s="1"/>
  <c r="C63" i="76"/>
  <c r="E63" i="76" s="1"/>
  <c r="G63" i="76" s="1"/>
  <c r="C63" i="77" s="1"/>
  <c r="E63" i="77" s="1"/>
  <c r="G63" i="77" s="1"/>
  <c r="C204" i="76"/>
  <c r="E204" i="76" s="1"/>
  <c r="G204" i="76" s="1"/>
  <c r="C204" i="77" s="1"/>
  <c r="E204" i="77" s="1"/>
  <c r="G204" i="77" s="1"/>
  <c r="C242" i="76"/>
  <c r="E242" i="76" s="1"/>
  <c r="G242" i="76" s="1"/>
  <c r="C242" i="77" s="1"/>
  <c r="E242" i="77" s="1"/>
  <c r="G242" i="77" s="1"/>
  <c r="C105" i="76"/>
  <c r="E105" i="76" s="1"/>
  <c r="G105" i="76" s="1"/>
  <c r="C105" i="77" s="1"/>
  <c r="E105" i="77" s="1"/>
  <c r="G105" i="77" s="1"/>
  <c r="C33" i="76"/>
  <c r="E33" i="76" s="1"/>
  <c r="G33" i="76" s="1"/>
  <c r="C33" i="77" s="1"/>
  <c r="E33" i="77" s="1"/>
  <c r="G33" i="77" s="1"/>
  <c r="C152" i="76"/>
  <c r="E152" i="76" s="1"/>
  <c r="G152" i="76" s="1"/>
  <c r="C152" i="77" s="1"/>
  <c r="E152" i="77" s="1"/>
  <c r="G152" i="77" s="1"/>
  <c r="C133" i="76"/>
  <c r="E133" i="76" s="1"/>
  <c r="G133" i="76" s="1"/>
  <c r="C133" i="77" s="1"/>
  <c r="E133" i="77" s="1"/>
  <c r="G133" i="77" s="1"/>
  <c r="C144" i="76"/>
  <c r="E144" i="76" s="1"/>
  <c r="G144" i="76" s="1"/>
  <c r="C144" i="77" s="1"/>
  <c r="E144" i="77" s="1"/>
  <c r="G144" i="77" s="1"/>
  <c r="C236" i="76"/>
  <c r="E236" i="76" s="1"/>
  <c r="G236" i="76" s="1"/>
  <c r="C236" i="77" s="1"/>
  <c r="E236" i="77" s="1"/>
  <c r="G236" i="77" s="1"/>
  <c r="C161" i="76"/>
  <c r="E161" i="76" s="1"/>
  <c r="G161" i="76" s="1"/>
  <c r="C161" i="77" s="1"/>
  <c r="E161" i="77" s="1"/>
  <c r="G161" i="77" s="1"/>
  <c r="C132" i="76"/>
  <c r="E132" i="76" s="1"/>
  <c r="G132" i="76" s="1"/>
  <c r="C132" i="77" s="1"/>
  <c r="E132" i="77" s="1"/>
  <c r="G132" i="77" s="1"/>
  <c r="C99" i="76"/>
  <c r="E99" i="76" s="1"/>
  <c r="G99" i="76" s="1"/>
  <c r="C99" i="77" s="1"/>
  <c r="E99" i="77" s="1"/>
  <c r="G99" i="77" s="1"/>
  <c r="C20" i="76"/>
  <c r="E20" i="76" s="1"/>
  <c r="G20" i="76" s="1"/>
  <c r="C20" i="77" s="1"/>
  <c r="E20" i="77" s="1"/>
  <c r="G20" i="77" s="1"/>
  <c r="C216" i="76"/>
  <c r="E216" i="76" s="1"/>
  <c r="G216" i="76" s="1"/>
  <c r="C216" i="77" s="1"/>
  <c r="E216" i="77" s="1"/>
  <c r="G216" i="77" s="1"/>
  <c r="C142" i="76"/>
  <c r="E142" i="76" s="1"/>
  <c r="G142" i="76" s="1"/>
  <c r="C142" i="77" s="1"/>
  <c r="E142" i="77" s="1"/>
  <c r="G142" i="77" s="1"/>
  <c r="C213" i="76"/>
  <c r="E213" i="76" s="1"/>
  <c r="G213" i="76" s="1"/>
  <c r="C213" i="77" s="1"/>
  <c r="E213" i="77" s="1"/>
  <c r="G213" i="77" s="1"/>
  <c r="C74" i="76"/>
  <c r="E74" i="76" s="1"/>
  <c r="G74" i="76" s="1"/>
  <c r="C74" i="77" s="1"/>
  <c r="E74" i="77" s="1"/>
  <c r="G74" i="77" s="1"/>
  <c r="C245" i="76"/>
  <c r="E245" i="76" s="1"/>
  <c r="G245" i="76" s="1"/>
  <c r="C245" i="77" s="1"/>
  <c r="E245" i="77" s="1"/>
  <c r="G245" i="77" s="1"/>
  <c r="C136" i="76"/>
  <c r="E136" i="76" s="1"/>
  <c r="G136" i="76" s="1"/>
  <c r="C136" i="77" s="1"/>
  <c r="E136" i="77" s="1"/>
  <c r="G136" i="77" s="1"/>
  <c r="C164" i="76"/>
  <c r="E164" i="76" s="1"/>
  <c r="G164" i="76" s="1"/>
  <c r="C164" i="77" s="1"/>
  <c r="E164" i="77" s="1"/>
  <c r="G164" i="77" s="1"/>
  <c r="C34" i="76"/>
  <c r="E34" i="76" s="1"/>
  <c r="G34" i="76" s="1"/>
  <c r="C34" i="77" s="1"/>
  <c r="E34" i="77" s="1"/>
  <c r="G34" i="77" s="1"/>
  <c r="C212" i="76"/>
  <c r="E212" i="76" s="1"/>
  <c r="G212" i="76" s="1"/>
  <c r="C212" i="77" s="1"/>
  <c r="E212" i="77" s="1"/>
  <c r="G212" i="77" s="1"/>
  <c r="C220" i="76"/>
  <c r="E220" i="76" s="1"/>
  <c r="G220" i="76" s="1"/>
  <c r="C220" i="77" s="1"/>
  <c r="E220" i="77" s="1"/>
  <c r="G220" i="77" s="1"/>
  <c r="C81" i="76"/>
  <c r="E81" i="76" s="1"/>
  <c r="G81" i="76" s="1"/>
  <c r="C81" i="77" s="1"/>
  <c r="E81" i="77" s="1"/>
  <c r="G81" i="77" s="1"/>
  <c r="C106" i="76"/>
  <c r="E106" i="76" s="1"/>
  <c r="G106" i="76" s="1"/>
  <c r="C106" i="77" s="1"/>
  <c r="E106" i="77" s="1"/>
  <c r="G106" i="77" s="1"/>
  <c r="C101" i="76"/>
  <c r="E101" i="76" s="1"/>
  <c r="G101" i="76" s="1"/>
  <c r="C101" i="77" s="1"/>
  <c r="E101" i="77" s="1"/>
  <c r="G101" i="77" s="1"/>
  <c r="C36" i="76"/>
  <c r="E36" i="76" s="1"/>
  <c r="G36" i="76" s="1"/>
  <c r="C36" i="77" s="1"/>
  <c r="E36" i="77" s="1"/>
  <c r="G36" i="77" s="1"/>
  <c r="C72" i="76"/>
  <c r="E72" i="76" s="1"/>
  <c r="G72" i="76" s="1"/>
  <c r="C72" i="77" s="1"/>
  <c r="E72" i="77" s="1"/>
  <c r="G72" i="77" s="1"/>
  <c r="C172" i="76"/>
  <c r="E172" i="76" s="1"/>
  <c r="G172" i="76" s="1"/>
  <c r="C172" i="77" s="1"/>
  <c r="E172" i="77" s="1"/>
  <c r="G172" i="77" s="1"/>
  <c r="C140" i="76"/>
  <c r="E140" i="76" s="1"/>
  <c r="G140" i="76" s="1"/>
  <c r="C140" i="77" s="1"/>
  <c r="E140" i="77" s="1"/>
  <c r="G140" i="77" s="1"/>
  <c r="C198" i="76"/>
  <c r="E198" i="76" s="1"/>
  <c r="G198" i="76" s="1"/>
  <c r="C198" i="77" s="1"/>
  <c r="E198" i="77" s="1"/>
  <c r="G198" i="77" s="1"/>
  <c r="C176" i="76"/>
  <c r="E176" i="76" s="1"/>
  <c r="G176" i="76" s="1"/>
  <c r="C176" i="77" s="1"/>
  <c r="E176" i="77" s="1"/>
  <c r="G176" i="77" s="1"/>
  <c r="C62" i="76"/>
  <c r="E62" i="76" s="1"/>
  <c r="G62" i="76" s="1"/>
  <c r="C62" i="77" s="1"/>
  <c r="E62" i="77" s="1"/>
  <c r="G62" i="77" s="1"/>
  <c r="C210" i="76"/>
  <c r="E210" i="76" s="1"/>
  <c r="G210" i="76" s="1"/>
  <c r="C210" i="77" s="1"/>
  <c r="E210" i="77" s="1"/>
  <c r="G210" i="77" s="1"/>
  <c r="C57" i="76"/>
  <c r="E57" i="76" s="1"/>
  <c r="G57" i="76" s="1"/>
  <c r="C57" i="77" s="1"/>
  <c r="E57" i="77" s="1"/>
  <c r="G57" i="77" s="1"/>
  <c r="C223" i="76"/>
  <c r="E223" i="76" s="1"/>
  <c r="G223" i="76" s="1"/>
  <c r="C223" i="77" s="1"/>
  <c r="E223" i="77" s="1"/>
  <c r="G223" i="77" s="1"/>
  <c r="C145" i="76"/>
  <c r="E145" i="76" s="1"/>
  <c r="G145" i="76" s="1"/>
  <c r="C145" i="77" s="1"/>
  <c r="E145" i="77" s="1"/>
  <c r="G145" i="77" s="1"/>
  <c r="C217" i="76"/>
  <c r="E217" i="76" s="1"/>
  <c r="G217" i="76" s="1"/>
  <c r="C217" i="77" s="1"/>
  <c r="E217" i="77" s="1"/>
  <c r="G217" i="77" s="1"/>
  <c r="C121" i="76"/>
  <c r="E121" i="76" s="1"/>
  <c r="G121" i="76" s="1"/>
  <c r="C121" i="77" s="1"/>
  <c r="E121" i="77" s="1"/>
  <c r="G121" i="77" s="1"/>
  <c r="C115" i="76"/>
  <c r="E115" i="76" s="1"/>
  <c r="G115" i="76" s="1"/>
  <c r="C115" i="77" s="1"/>
  <c r="E115" i="77" s="1"/>
  <c r="G115" i="77" s="1"/>
  <c r="C83" i="76"/>
  <c r="E83" i="76" s="1"/>
  <c r="G83" i="76" s="1"/>
  <c r="E83" i="77" s="1"/>
  <c r="G83" i="77" s="1"/>
  <c r="C97" i="76"/>
  <c r="E97" i="76" s="1"/>
  <c r="G97" i="76" s="1"/>
  <c r="C97" i="77" s="1"/>
  <c r="E97" i="77" s="1"/>
  <c r="G97" i="77" s="1"/>
  <c r="C53" i="76"/>
  <c r="E53" i="76" s="1"/>
  <c r="G53" i="76" s="1"/>
  <c r="C53" i="77" s="1"/>
  <c r="E53" i="77" s="1"/>
  <c r="G53" i="77" s="1"/>
  <c r="C71" i="76"/>
  <c r="E71" i="76" s="1"/>
  <c r="G71" i="76" s="1"/>
  <c r="C71" i="77" s="1"/>
  <c r="C246" i="76"/>
  <c r="E246" i="76" s="1"/>
  <c r="G246" i="76" s="1"/>
  <c r="C246" i="77" s="1"/>
  <c r="E246" i="77" s="1"/>
  <c r="G246" i="77" s="1"/>
  <c r="C59" i="76"/>
  <c r="E59" i="76" s="1"/>
  <c r="G59" i="76" s="1"/>
  <c r="C59" i="77" s="1"/>
  <c r="E59" i="77" s="1"/>
  <c r="G59" i="77" s="1"/>
  <c r="C123" i="76"/>
  <c r="E123" i="76" s="1"/>
  <c r="G123" i="76" s="1"/>
  <c r="C123" i="77" s="1"/>
  <c r="E123" i="77" s="1"/>
  <c r="G123" i="77" s="1"/>
  <c r="C23" i="76"/>
  <c r="E23" i="76" s="1"/>
  <c r="G23" i="76" s="1"/>
  <c r="C23" i="77" s="1"/>
  <c r="E23" i="77" s="1"/>
  <c r="G23" i="77" s="1"/>
  <c r="C64" i="76"/>
  <c r="E64" i="76" s="1"/>
  <c r="G64" i="76" s="1"/>
  <c r="C64" i="77" s="1"/>
  <c r="E64" i="77" s="1"/>
  <c r="G64" i="77" s="1"/>
  <c r="C226" i="76"/>
  <c r="E226" i="76" s="1"/>
  <c r="G226" i="76" s="1"/>
  <c r="C226" i="77" s="1"/>
  <c r="E226" i="77" s="1"/>
  <c r="G226" i="77" s="1"/>
  <c r="C196" i="76"/>
  <c r="E196" i="76" s="1"/>
  <c r="G196" i="76" s="1"/>
  <c r="C196" i="77" s="1"/>
  <c r="E196" i="77" s="1"/>
  <c r="G196" i="77" s="1"/>
  <c r="C96" i="76"/>
  <c r="E96" i="76" s="1"/>
  <c r="G96" i="76" s="1"/>
  <c r="C96" i="77" s="1"/>
  <c r="E96" i="77" s="1"/>
  <c r="G96" i="77" s="1"/>
  <c r="C61" i="76"/>
  <c r="E61" i="76" s="1"/>
  <c r="G61" i="76" s="1"/>
  <c r="C61" i="77" s="1"/>
  <c r="E61" i="77" s="1"/>
  <c r="G61" i="77" s="1"/>
  <c r="C134" i="76"/>
  <c r="E134" i="76" s="1"/>
  <c r="G134" i="76" s="1"/>
  <c r="C134" i="77" s="1"/>
  <c r="E134" i="77" s="1"/>
  <c r="G134" i="77" s="1"/>
  <c r="C118" i="76"/>
  <c r="E118" i="76" s="1"/>
  <c r="G118" i="76" s="1"/>
  <c r="C118" i="77" s="1"/>
  <c r="E118" i="77" s="1"/>
  <c r="G118" i="77" s="1"/>
  <c r="C147" i="76"/>
  <c r="E147" i="76" s="1"/>
  <c r="G147" i="76" s="1"/>
  <c r="C147" i="77" s="1"/>
  <c r="E147" i="77" s="1"/>
  <c r="G147" i="77" s="1"/>
  <c r="C200" i="76"/>
  <c r="E200" i="76" s="1"/>
  <c r="G200" i="76" s="1"/>
  <c r="C200" i="77" s="1"/>
  <c r="E200" i="77" s="1"/>
  <c r="G200" i="77" s="1"/>
  <c r="C165" i="76"/>
  <c r="E165" i="76" s="1"/>
  <c r="G165" i="76" s="1"/>
  <c r="C165" i="77" s="1"/>
  <c r="E165" i="77" s="1"/>
  <c r="G165" i="77" s="1"/>
  <c r="C90" i="76"/>
  <c r="E90" i="76" s="1"/>
  <c r="G90" i="76" s="1"/>
  <c r="C90" i="77" s="1"/>
  <c r="E90" i="77" s="1"/>
  <c r="G90" i="77" s="1"/>
  <c r="C148" i="76"/>
  <c r="E148" i="76" s="1"/>
  <c r="G148" i="76" s="1"/>
  <c r="C148" i="77" s="1"/>
  <c r="E148" i="77" s="1"/>
  <c r="G148" i="77" s="1"/>
  <c r="C52" i="76"/>
  <c r="E52" i="76" s="1"/>
  <c r="G52" i="76" s="1"/>
  <c r="C52" i="77" s="1"/>
  <c r="E52" i="77" s="1"/>
  <c r="G52" i="77" s="1"/>
  <c r="C137" i="76"/>
  <c r="E137" i="76" s="1"/>
  <c r="G137" i="76" s="1"/>
  <c r="C137" i="77" s="1"/>
  <c r="E137" i="77" s="1"/>
  <c r="G137" i="77" s="1"/>
  <c r="C238" i="76"/>
  <c r="E238" i="76" s="1"/>
  <c r="G238" i="76" s="1"/>
  <c r="C238" i="77" s="1"/>
  <c r="E238" i="77" s="1"/>
  <c r="G238" i="77" s="1"/>
  <c r="C139" i="76"/>
  <c r="E139" i="76" s="1"/>
  <c r="G139" i="76" s="1"/>
  <c r="C139" i="77" s="1"/>
  <c r="E139" i="77" s="1"/>
  <c r="G139" i="77" s="1"/>
  <c r="C237" i="76"/>
  <c r="E237" i="76" s="1"/>
  <c r="G237" i="76" s="1"/>
  <c r="C237" i="77" s="1"/>
  <c r="E237" i="77" s="1"/>
  <c r="G237" i="77" s="1"/>
  <c r="C169" i="76"/>
  <c r="E169" i="76" s="1"/>
  <c r="G169" i="76" s="1"/>
  <c r="C169" i="77" s="1"/>
  <c r="E169" i="77" s="1"/>
  <c r="G169" i="77" s="1"/>
  <c r="C68" i="76"/>
  <c r="E68" i="76" s="1"/>
  <c r="G68" i="76" s="1"/>
  <c r="C68" i="77" s="1"/>
  <c r="E68" i="77" s="1"/>
  <c r="G68" i="77" s="1"/>
  <c r="C75" i="76"/>
  <c r="E75" i="76" s="1"/>
  <c r="G75" i="76" s="1"/>
  <c r="C75" i="77" s="1"/>
  <c r="E75" i="77" s="1"/>
  <c r="G75" i="77" s="1"/>
  <c r="C35" i="76"/>
  <c r="E35" i="76" s="1"/>
  <c r="G35" i="76" s="1"/>
  <c r="C35" i="77" s="1"/>
  <c r="E35" i="77" s="1"/>
  <c r="G35" i="77" s="1"/>
  <c r="C113" i="76"/>
  <c r="E113" i="76" s="1"/>
  <c r="G113" i="76" s="1"/>
  <c r="C113" i="77" s="1"/>
  <c r="E113" i="77" s="1"/>
  <c r="G113" i="77" s="1"/>
  <c r="C15" i="76"/>
  <c r="E15" i="76" s="1"/>
  <c r="G15" i="76" s="1"/>
  <c r="C15" i="77" s="1"/>
  <c r="E15" i="77" s="1"/>
  <c r="G15" i="77" s="1"/>
  <c r="C224" i="76"/>
  <c r="E224" i="76" s="1"/>
  <c r="G224" i="76" s="1"/>
  <c r="C224" i="77" s="1"/>
  <c r="E224" i="77" s="1"/>
  <c r="G224" i="77" s="1"/>
  <c r="C126" i="76"/>
  <c r="E126" i="76" s="1"/>
  <c r="G126" i="76" s="1"/>
  <c r="C126" i="77" s="1"/>
  <c r="E126" i="77" s="1"/>
  <c r="G126" i="77" s="1"/>
  <c r="C56" i="76"/>
  <c r="E56" i="76" s="1"/>
  <c r="G56" i="76" s="1"/>
  <c r="C56" i="77" s="1"/>
  <c r="E56" i="77" s="1"/>
  <c r="G56" i="77" s="1"/>
  <c r="C177" i="76"/>
  <c r="E177" i="76" s="1"/>
  <c r="G177" i="76" s="1"/>
  <c r="C177" i="77" s="1"/>
  <c r="E177" i="77" s="1"/>
  <c r="G177" i="77" s="1"/>
  <c r="C87" i="76"/>
  <c r="E87" i="76" s="1"/>
  <c r="G87" i="76" s="1"/>
  <c r="C87" i="77" s="1"/>
  <c r="E87" i="77" s="1"/>
  <c r="G87" i="77" s="1"/>
  <c r="C88" i="76"/>
  <c r="E88" i="76" s="1"/>
  <c r="G88" i="76" s="1"/>
  <c r="E88" i="77" s="1"/>
  <c r="G88" i="77" s="1"/>
  <c r="C76" i="76"/>
  <c r="E76" i="76" s="1"/>
  <c r="G76" i="76" s="1"/>
  <c r="C76" i="77" s="1"/>
  <c r="E76" i="77" s="1"/>
  <c r="G76" i="77" s="1"/>
  <c r="C206" i="76"/>
  <c r="E206" i="76" s="1"/>
  <c r="G206" i="76" s="1"/>
  <c r="C206" i="77" s="1"/>
  <c r="E206" i="77" s="1"/>
  <c r="G206" i="77" s="1"/>
  <c r="C65" i="76"/>
  <c r="E65" i="76" s="1"/>
  <c r="G65" i="76" s="1"/>
  <c r="C65" i="77" s="1"/>
  <c r="C95" i="76"/>
  <c r="E95" i="76" s="1"/>
  <c r="G95" i="76" s="1"/>
  <c r="C95" i="77" s="1"/>
  <c r="E95" i="77" s="1"/>
  <c r="G95" i="77" s="1"/>
  <c r="C92" i="76"/>
  <c r="E92" i="76" s="1"/>
  <c r="G92" i="76" s="1"/>
  <c r="C92" i="77" s="1"/>
  <c r="E92" i="77" s="1"/>
  <c r="G92" i="77" s="1"/>
  <c r="C46" i="76"/>
  <c r="E46" i="76" s="1"/>
  <c r="G46" i="76" s="1"/>
  <c r="C46" i="77" s="1"/>
  <c r="E46" i="77" s="1"/>
  <c r="G46" i="77" s="1"/>
  <c r="C225" i="76"/>
  <c r="E225" i="76" s="1"/>
  <c r="G225" i="76" s="1"/>
  <c r="C225" i="77" s="1"/>
  <c r="E225" i="77" s="1"/>
  <c r="G225" i="77" s="1"/>
  <c r="C16" i="76"/>
  <c r="E16" i="76" s="1"/>
  <c r="G16" i="76" s="1"/>
  <c r="C16" i="77" s="1"/>
  <c r="E16" i="77" s="1"/>
  <c r="G16" i="77" s="1"/>
  <c r="C194" i="76"/>
  <c r="E194" i="76" s="1"/>
  <c r="G194" i="76" s="1"/>
  <c r="C194" i="77" s="1"/>
  <c r="E194" i="77" s="1"/>
  <c r="G194" i="77" s="1"/>
  <c r="C84" i="76"/>
  <c r="E84" i="76" s="1"/>
  <c r="G84" i="76" s="1"/>
  <c r="C84" i="77" s="1"/>
  <c r="E84" i="77" s="1"/>
  <c r="G84" i="77" s="1"/>
  <c r="C44" i="76"/>
  <c r="E44" i="76" s="1"/>
  <c r="G44" i="76" s="1"/>
  <c r="C44" i="77" s="1"/>
  <c r="E44" i="77" s="1"/>
  <c r="G44" i="77" s="1"/>
  <c r="C58" i="76"/>
  <c r="E58" i="76" s="1"/>
  <c r="G58" i="76" s="1"/>
  <c r="C58" i="77" s="1"/>
  <c r="E58" i="77" s="1"/>
  <c r="G58" i="77" s="1"/>
  <c r="C104" i="76"/>
  <c r="E104" i="76" s="1"/>
  <c r="G104" i="76" s="1"/>
  <c r="C104" i="77" s="1"/>
  <c r="E104" i="77" s="1"/>
  <c r="G104" i="77" s="1"/>
  <c r="C202" i="76"/>
  <c r="E202" i="76" s="1"/>
  <c r="G202" i="76" s="1"/>
  <c r="C202" i="77" s="1"/>
  <c r="E202" i="77" s="1"/>
  <c r="G202" i="77" s="1"/>
  <c r="C181" i="76"/>
  <c r="E181" i="76" s="1"/>
  <c r="G181" i="76" s="1"/>
  <c r="C181" i="77" s="1"/>
  <c r="E181" i="77" s="1"/>
  <c r="G181" i="77" s="1"/>
  <c r="C190" i="76"/>
  <c r="E190" i="76" s="1"/>
  <c r="G190" i="76" s="1"/>
  <c r="C190" i="77" s="1"/>
  <c r="E190" i="77" s="1"/>
  <c r="G190" i="77" s="1"/>
  <c r="C77" i="76"/>
  <c r="E77" i="76" s="1"/>
  <c r="G77" i="76" s="1"/>
  <c r="C77" i="77" s="1"/>
  <c r="E77" i="77" s="1"/>
  <c r="G77" i="77" s="1"/>
  <c r="C219" i="76"/>
  <c r="E219" i="76" s="1"/>
  <c r="G219" i="76" s="1"/>
  <c r="C219" i="77" s="1"/>
  <c r="E219" i="77" s="1"/>
  <c r="G219" i="77" s="1"/>
  <c r="C110" i="76"/>
  <c r="E110" i="76" s="1"/>
  <c r="G110" i="76" s="1"/>
  <c r="C110" i="77" s="1"/>
  <c r="E110" i="77" s="1"/>
  <c r="G110" i="77" s="1"/>
  <c r="C166" i="76"/>
  <c r="E166" i="76" s="1"/>
  <c r="G166" i="76" s="1"/>
  <c r="C166" i="77" s="1"/>
  <c r="E166" i="77" s="1"/>
  <c r="G166" i="77" s="1"/>
  <c r="C151" i="76"/>
  <c r="E151" i="76" s="1"/>
  <c r="G151" i="76" s="1"/>
  <c r="C151" i="77" s="1"/>
  <c r="E151" i="77" s="1"/>
  <c r="G151" i="77" s="1"/>
  <c r="C27" i="76"/>
  <c r="E27" i="76" s="1"/>
  <c r="G27" i="76" s="1"/>
  <c r="C27" i="77" s="1"/>
  <c r="E27" i="77" s="1"/>
  <c r="G27" i="77" s="1"/>
  <c r="C119" i="76"/>
  <c r="E119" i="76" s="1"/>
  <c r="G119" i="76" s="1"/>
  <c r="C119" i="77" s="1"/>
  <c r="E119" i="77" s="1"/>
  <c r="G119" i="77" s="1"/>
  <c r="C179" i="76"/>
  <c r="E179" i="76" s="1"/>
  <c r="G179" i="76" s="1"/>
  <c r="C179" i="77" s="1"/>
  <c r="E179" i="77" s="1"/>
  <c r="G179" i="77" s="1"/>
  <c r="C193" i="76"/>
  <c r="E193" i="76" s="1"/>
  <c r="G193" i="76" s="1"/>
  <c r="C193" i="77" s="1"/>
  <c r="E193" i="77" s="1"/>
  <c r="G193" i="77" s="1"/>
  <c r="C232" i="76"/>
  <c r="E232" i="76" s="1"/>
  <c r="G232" i="76" s="1"/>
  <c r="C232" i="77" s="1"/>
  <c r="E232" i="77" s="1"/>
  <c r="G232" i="77" s="1"/>
  <c r="C154" i="76"/>
  <c r="E154" i="76" s="1"/>
  <c r="G154" i="76" s="1"/>
  <c r="C154" i="77" s="1"/>
  <c r="E154" i="77" s="1"/>
  <c r="G154" i="77" s="1"/>
  <c r="C49" i="76"/>
  <c r="E49" i="76" s="1"/>
  <c r="G49" i="76" s="1"/>
  <c r="C49" i="77" s="1"/>
  <c r="E49" i="77" s="1"/>
  <c r="G49" i="77" s="1"/>
  <c r="C153" i="76"/>
  <c r="E153" i="76" s="1"/>
  <c r="G153" i="76" s="1"/>
  <c r="C153" i="77" s="1"/>
  <c r="E153" i="77" s="1"/>
  <c r="G153" i="77" s="1"/>
  <c r="C178" i="76"/>
  <c r="E178" i="76" s="1"/>
  <c r="G178" i="76" s="1"/>
  <c r="C178" i="77" s="1"/>
  <c r="E178" i="77" s="1"/>
  <c r="G178" i="77" s="1"/>
  <c r="C91" i="76"/>
  <c r="E91" i="76" s="1"/>
  <c r="G91" i="76" s="1"/>
  <c r="C91" i="77" s="1"/>
  <c r="E91" i="77" s="1"/>
  <c r="G91" i="77" s="1"/>
  <c r="C39" i="76"/>
  <c r="E39" i="76" s="1"/>
  <c r="G39" i="76" s="1"/>
  <c r="C39" i="77" s="1"/>
  <c r="E39" i="77" s="1"/>
  <c r="G39" i="77" s="1"/>
  <c r="C218" i="76"/>
  <c r="E218" i="76" s="1"/>
  <c r="G218" i="76" s="1"/>
  <c r="C218" i="77" s="1"/>
  <c r="E218" i="77" s="1"/>
  <c r="G218" i="77" s="1"/>
  <c r="C60" i="76"/>
  <c r="E60" i="76" s="1"/>
  <c r="G60" i="76" s="1"/>
  <c r="C60" i="77" s="1"/>
  <c r="E60" i="77" s="1"/>
  <c r="G60" i="77" s="1"/>
  <c r="C116" i="76"/>
  <c r="E116" i="76" s="1"/>
  <c r="G116" i="76" s="1"/>
  <c r="C116" i="77" s="1"/>
  <c r="E116" i="77" s="1"/>
  <c r="G116" i="77" s="1"/>
  <c r="C41" i="76"/>
  <c r="E41" i="76" s="1"/>
  <c r="G41" i="76" s="1"/>
  <c r="C41" i="77" s="1"/>
  <c r="E41" i="77" s="1"/>
  <c r="G41" i="77" s="1"/>
  <c r="C47" i="76"/>
  <c r="E47" i="76" s="1"/>
  <c r="G47" i="76" s="1"/>
  <c r="C47" i="77" s="1"/>
  <c r="E47" i="77" s="1"/>
  <c r="G47" i="77" s="1"/>
  <c r="C184" i="76"/>
  <c r="E184" i="76" s="1"/>
  <c r="G184" i="76" s="1"/>
  <c r="C184" i="77" s="1"/>
  <c r="E184" i="77" s="1"/>
  <c r="G184" i="77" s="1"/>
  <c r="C100" i="76"/>
  <c r="E100" i="76" s="1"/>
  <c r="G100" i="76" s="1"/>
  <c r="C100" i="77" s="1"/>
  <c r="E100" i="77" s="1"/>
  <c r="G100" i="77" s="1"/>
  <c r="C209" i="76"/>
  <c r="E209" i="76" s="1"/>
  <c r="G209" i="76" s="1"/>
  <c r="C209" i="77" s="1"/>
  <c r="E209" i="77" s="1"/>
  <c r="G209" i="77" s="1"/>
  <c r="C150" i="76"/>
  <c r="E150" i="76" s="1"/>
  <c r="G150" i="76" s="1"/>
  <c r="C150" i="77" s="1"/>
  <c r="E150" i="77" s="1"/>
  <c r="G150" i="77" s="1"/>
  <c r="C207" i="76"/>
  <c r="E207" i="76" s="1"/>
  <c r="G207" i="76" s="1"/>
  <c r="C207" i="77" s="1"/>
  <c r="E207" i="77" s="1"/>
  <c r="G207" i="77" s="1"/>
  <c r="C174" i="76"/>
  <c r="E174" i="76" s="1"/>
  <c r="G174" i="76" s="1"/>
  <c r="C174" i="77" s="1"/>
  <c r="E174" i="77" s="1"/>
  <c r="G174" i="77" s="1"/>
  <c r="C170" i="76"/>
  <c r="E170" i="76" s="1"/>
  <c r="G170" i="76" s="1"/>
  <c r="C170" i="77" s="1"/>
  <c r="E170" i="77" s="1"/>
  <c r="G170" i="77" s="1"/>
  <c r="C188" i="76"/>
  <c r="E188" i="76" s="1"/>
  <c r="G188" i="76" s="1"/>
  <c r="C188" i="77" s="1"/>
  <c r="E188" i="77" s="1"/>
  <c r="G188" i="77" s="1"/>
  <c r="C5" i="67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7" i="67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9" i="67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11" i="67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3" i="67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79" i="76"/>
  <c r="E79" i="76" s="1"/>
  <c r="G79" i="76" s="1"/>
  <c r="C79" i="77" s="1"/>
  <c r="E79" i="77" s="1"/>
  <c r="G79" i="77" s="1"/>
  <c r="C94" i="76"/>
  <c r="E94" i="76" s="1"/>
  <c r="G94" i="76" s="1"/>
  <c r="C94" i="77" s="1"/>
  <c r="E94" i="77" s="1"/>
  <c r="G94" i="77" s="1"/>
  <c r="C19" i="76"/>
  <c r="E19" i="76" s="1"/>
  <c r="G19" i="76" s="1"/>
  <c r="C19" i="77" s="1"/>
  <c r="E19" i="77" s="1"/>
  <c r="G19" i="77" s="1"/>
  <c r="C70" i="76"/>
  <c r="E70" i="76" s="1"/>
  <c r="G70" i="76" s="1"/>
  <c r="C70" i="77" s="1"/>
  <c r="E70" i="77" s="1"/>
  <c r="G70" i="77" s="1"/>
  <c r="C17" i="76"/>
  <c r="E17" i="76" s="1"/>
  <c r="G17" i="76" s="1"/>
  <c r="C17" i="77" s="1"/>
  <c r="E17" i="77" s="1"/>
  <c r="G17" i="77" s="1"/>
  <c r="C171" i="76"/>
  <c r="E171" i="76" s="1"/>
  <c r="G171" i="76" s="1"/>
  <c r="C171" i="77" s="1"/>
  <c r="E171" i="77" s="1"/>
  <c r="G171" i="77" s="1"/>
  <c r="C14" i="76"/>
  <c r="E14" i="76" s="1"/>
  <c r="G14" i="76" s="1"/>
  <c r="C14" i="77" s="1"/>
  <c r="E14" i="77" s="1"/>
  <c r="G14" i="77" s="1"/>
  <c r="C221" i="76"/>
  <c r="E221" i="76" s="1"/>
  <c r="G221" i="76" s="1"/>
  <c r="C221" i="77" s="1"/>
  <c r="E221" i="77" s="1"/>
  <c r="G221" i="77" s="1"/>
  <c r="C31" i="76"/>
  <c r="E31" i="76" s="1"/>
  <c r="G31" i="76" s="1"/>
  <c r="C31" i="77" s="1"/>
  <c r="E31" i="77" s="1"/>
  <c r="G31" i="77" s="1"/>
  <c r="C182" i="76"/>
  <c r="E182" i="76" s="1"/>
  <c r="G182" i="76" s="1"/>
  <c r="C182" i="77" s="1"/>
  <c r="E182" i="77" s="1"/>
  <c r="G182" i="77" s="1"/>
  <c r="C120" i="76"/>
  <c r="E120" i="76" s="1"/>
  <c r="G120" i="76" s="1"/>
  <c r="C120" i="77" s="1"/>
  <c r="E120" i="77" s="1"/>
  <c r="G120" i="77" s="1"/>
  <c r="C122" i="76"/>
  <c r="E122" i="76" s="1"/>
  <c r="G122" i="76" s="1"/>
  <c r="C122" i="77" s="1"/>
  <c r="E122" i="77" s="1"/>
  <c r="G122" i="77" s="1"/>
  <c r="C38" i="76"/>
  <c r="E38" i="76" s="1"/>
  <c r="G38" i="76" s="1"/>
  <c r="C38" i="77" s="1"/>
  <c r="E38" i="77" s="1"/>
  <c r="G38" i="77" s="1"/>
  <c r="C195" i="76"/>
  <c r="E195" i="76" s="1"/>
  <c r="G195" i="76" s="1"/>
  <c r="C195" i="77" s="1"/>
  <c r="E195" i="77" s="1"/>
  <c r="G195" i="77" s="1"/>
  <c r="C240" i="76"/>
  <c r="E240" i="76" s="1"/>
  <c r="G240" i="76" s="1"/>
  <c r="C240" i="77" s="1"/>
  <c r="E240" i="77" s="1"/>
  <c r="G240" i="77" s="1"/>
  <c r="C69" i="76"/>
  <c r="E69" i="76" s="1"/>
  <c r="G69" i="76" s="1"/>
  <c r="C69" i="77" s="1"/>
  <c r="E69" i="77" s="1"/>
  <c r="G69" i="77" s="1"/>
  <c r="C235" i="76"/>
  <c r="E235" i="76" s="1"/>
  <c r="G235" i="76" s="1"/>
  <c r="C235" i="77" s="1"/>
  <c r="E235" i="77" s="1"/>
  <c r="G235" i="77" s="1"/>
  <c r="C199" i="76"/>
  <c r="E199" i="76" s="1"/>
  <c r="G199" i="76" s="1"/>
  <c r="C199" i="77" s="1"/>
  <c r="E199" i="77" s="1"/>
  <c r="G199" i="77" s="1"/>
  <c r="C244" i="76"/>
  <c r="E244" i="76" s="1"/>
  <c r="G244" i="76" s="1"/>
  <c r="C244" i="77" s="1"/>
  <c r="E244" i="77" s="1"/>
  <c r="G244" i="77" s="1"/>
  <c r="C45" i="76"/>
  <c r="E45" i="76" s="1"/>
  <c r="G45" i="76" s="1"/>
  <c r="C45" i="77" s="1"/>
  <c r="E45" i="77" s="1"/>
  <c r="G45" i="77" s="1"/>
  <c r="C114" i="76"/>
  <c r="E114" i="76" s="1"/>
  <c r="G114" i="76" s="1"/>
  <c r="C114" i="77" s="1"/>
  <c r="E114" i="77" s="1"/>
  <c r="G114" i="77" s="1"/>
  <c r="C55" i="76"/>
  <c r="E55" i="76" s="1"/>
  <c r="G55" i="76" s="1"/>
  <c r="C55" i="77" s="1"/>
  <c r="E55" i="77" s="1"/>
  <c r="G55" i="77" s="1"/>
  <c r="C54" i="76"/>
  <c r="E54" i="76" s="1"/>
  <c r="G54" i="76" s="1"/>
  <c r="C54" i="77" s="1"/>
  <c r="E54" i="77" s="1"/>
  <c r="G54" i="77" s="1"/>
  <c r="C86" i="76"/>
  <c r="E86" i="76" s="1"/>
  <c r="G86" i="76" s="1"/>
  <c r="C86" i="77" s="1"/>
  <c r="E86" i="77" s="1"/>
  <c r="G86" i="77" s="1"/>
  <c r="C162" i="76"/>
  <c r="E162" i="76" s="1"/>
  <c r="G162" i="76" s="1"/>
  <c r="C162" i="77" s="1"/>
  <c r="E162" i="77" s="1"/>
  <c r="G162" i="77" s="1"/>
  <c r="C205" i="76"/>
  <c r="E205" i="76" s="1"/>
  <c r="G205" i="76" s="1"/>
  <c r="C205" i="77" s="1"/>
  <c r="E205" i="77" s="1"/>
  <c r="G205" i="77" s="1"/>
  <c r="C30" i="76"/>
  <c r="E30" i="76" s="1"/>
  <c r="G30" i="76" s="1"/>
  <c r="C30" i="77" s="1"/>
  <c r="E30" i="77" s="1"/>
  <c r="G30" i="77" s="1"/>
  <c r="C143" i="76"/>
  <c r="E143" i="76" s="1"/>
  <c r="G143" i="76" s="1"/>
  <c r="C143" i="77" s="1"/>
  <c r="E143" i="77" s="1"/>
  <c r="G143" i="77" s="1"/>
  <c r="C67" i="76"/>
  <c r="E67" i="76" s="1"/>
  <c r="G67" i="76" s="1"/>
  <c r="C67" i="77" s="1"/>
  <c r="E67" i="77" s="1"/>
  <c r="G67" i="77" s="1"/>
  <c r="C48" i="76"/>
  <c r="E48" i="76" s="1"/>
  <c r="G48" i="76" s="1"/>
  <c r="C48" i="77" s="1"/>
  <c r="E48" i="77" s="1"/>
  <c r="G48" i="77" s="1"/>
  <c r="C141" i="76"/>
  <c r="E141" i="76" s="1"/>
  <c r="G141" i="76" s="1"/>
  <c r="C141" i="77" s="1"/>
  <c r="E141" i="77" s="1"/>
  <c r="G141" i="77" s="1"/>
  <c r="C111" i="76"/>
  <c r="E111" i="76" s="1"/>
  <c r="G111" i="76" s="1"/>
  <c r="C111" i="77" s="1"/>
  <c r="E111" i="77" s="1"/>
  <c r="G111" i="77" s="1"/>
  <c r="C28" i="76"/>
  <c r="E28" i="76" s="1"/>
  <c r="G28" i="76" s="1"/>
  <c r="C28" i="77" s="1"/>
  <c r="E28" i="77" s="1"/>
  <c r="G28" i="77" s="1"/>
  <c r="C203" i="76"/>
  <c r="E203" i="76" s="1"/>
  <c r="G203" i="76" s="1"/>
  <c r="C203" i="77" s="1"/>
  <c r="E203" i="77" s="1"/>
  <c r="G203" i="77" s="1"/>
  <c r="C109" i="76"/>
  <c r="E109" i="76" s="1"/>
  <c r="G109" i="76" s="1"/>
  <c r="C109" i="77" s="1"/>
  <c r="E109" i="77" s="1"/>
  <c r="G109" i="77" s="1"/>
  <c r="C187" i="76"/>
  <c r="E187" i="76" s="1"/>
  <c r="G187" i="76" s="1"/>
  <c r="C187" i="77" s="1"/>
  <c r="E187" i="77" s="1"/>
  <c r="G187" i="77" s="1"/>
  <c r="C124" i="76"/>
  <c r="E124" i="76" s="1"/>
  <c r="G124" i="76" s="1"/>
  <c r="C124" i="77" s="1"/>
  <c r="E124" i="77" s="1"/>
  <c r="G124" i="77" s="1"/>
  <c r="C234" i="76"/>
  <c r="E234" i="76" s="1"/>
  <c r="G234" i="76" s="1"/>
  <c r="C234" i="77" s="1"/>
  <c r="E234" i="77" s="1"/>
  <c r="G234" i="77" s="1"/>
  <c r="C173" i="76"/>
  <c r="E173" i="76" s="1"/>
  <c r="G173" i="76" s="1"/>
  <c r="C173" i="77" s="1"/>
  <c r="E173" i="77" s="1"/>
  <c r="G173" i="77" s="1"/>
  <c r="C135" i="76"/>
  <c r="E135" i="76" s="1"/>
  <c r="G135" i="76" s="1"/>
  <c r="C135" i="77" s="1"/>
  <c r="E135" i="77" s="1"/>
  <c r="G135" i="77" s="1"/>
  <c r="C108" i="76"/>
  <c r="E108" i="76" s="1"/>
  <c r="G108" i="76" s="1"/>
  <c r="C108" i="77" s="1"/>
  <c r="E108" i="77" s="1"/>
  <c r="G108" i="77" s="1"/>
  <c r="C93" i="76"/>
  <c r="E93" i="76" s="1"/>
  <c r="G93" i="76" s="1"/>
  <c r="C93" i="77" s="1"/>
  <c r="E93" i="77" s="1"/>
  <c r="G93" i="77" s="1"/>
  <c r="C128" i="76"/>
  <c r="E128" i="76" s="1"/>
  <c r="G128" i="76" s="1"/>
  <c r="C128" i="77" s="1"/>
  <c r="E128" i="77" s="1"/>
  <c r="G128" i="77" s="1"/>
  <c r="C183" i="76"/>
  <c r="E183" i="76" s="1"/>
  <c r="G183" i="76" s="1"/>
  <c r="C183" i="77" s="1"/>
  <c r="E183" i="77" s="1"/>
  <c r="G183" i="77" s="1"/>
  <c r="C146" i="76"/>
  <c r="E146" i="76" s="1"/>
  <c r="G146" i="76" s="1"/>
  <c r="C146" i="77" s="1"/>
  <c r="E146" i="77" s="1"/>
  <c r="G146" i="77" s="1"/>
  <c r="C29" i="76"/>
  <c r="E29" i="76" s="1"/>
  <c r="G29" i="76" s="1"/>
  <c r="C29" i="77" s="1"/>
  <c r="E29" i="77" s="1"/>
  <c r="G29" i="77" s="1"/>
  <c r="C185" i="76"/>
  <c r="E185" i="76" s="1"/>
  <c r="G185" i="76" s="1"/>
  <c r="C185" i="77" s="1"/>
  <c r="E185" i="77" s="1"/>
  <c r="G185" i="77" s="1"/>
  <c r="C26" i="76"/>
  <c r="E26" i="76" s="1"/>
  <c r="G26" i="76" s="1"/>
  <c r="C26" i="77" s="1"/>
  <c r="E26" i="77" s="1"/>
  <c r="G26" i="77" s="1"/>
  <c r="C42" i="76"/>
  <c r="E42" i="76" s="1"/>
  <c r="G42" i="76" s="1"/>
  <c r="C42" i="77" s="1"/>
  <c r="E42" i="77" s="1"/>
  <c r="G42" i="77" s="1"/>
  <c r="C50" i="76"/>
  <c r="E50" i="76" s="1"/>
  <c r="G50" i="76" s="1"/>
  <c r="C50" i="77" s="1"/>
  <c r="E50" i="77" s="1"/>
  <c r="G50" i="77" s="1"/>
  <c r="C155" i="76"/>
  <c r="E155" i="76" s="1"/>
  <c r="G155" i="76" s="1"/>
  <c r="C155" i="77" s="1"/>
  <c r="E155" i="77" s="1"/>
  <c r="G155" i="77" s="1"/>
  <c r="C73" i="76"/>
  <c r="E73" i="76" s="1"/>
  <c r="G73" i="76" s="1"/>
  <c r="C73" i="77" s="1"/>
  <c r="E73" i="77" s="1"/>
  <c r="G73" i="77" s="1"/>
  <c r="C130" i="76"/>
  <c r="E130" i="76" s="1"/>
  <c r="G130" i="76" s="1"/>
  <c r="C130" i="77" s="1"/>
  <c r="E130" i="77" s="1"/>
  <c r="G130" i="77" s="1"/>
  <c r="C6" i="67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8" i="67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10" i="67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2" i="67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22" i="67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102" i="76"/>
  <c r="E102" i="76" s="1"/>
  <c r="G102" i="76" s="1"/>
  <c r="C102" i="77" s="1"/>
  <c r="E102" i="77" s="1"/>
  <c r="G102" i="77" s="1"/>
  <c r="C51" i="76"/>
  <c r="E51" i="76" s="1"/>
  <c r="G51" i="76" s="1"/>
  <c r="C51" i="77" s="1"/>
  <c r="E51" i="77" s="1"/>
  <c r="G51" i="77" s="1"/>
  <c r="C186" i="76"/>
  <c r="E186" i="76" s="1"/>
  <c r="G186" i="76" s="1"/>
  <c r="C186" i="77" s="1"/>
  <c r="E186" i="77" s="1"/>
  <c r="G186" i="77" s="1"/>
  <c r="C239" i="76"/>
  <c r="E239" i="76" s="1"/>
  <c r="G239" i="76" s="1"/>
  <c r="C239" i="77" s="1"/>
  <c r="E239" i="77" s="1"/>
  <c r="G239" i="77" s="1"/>
  <c r="C167" i="76"/>
  <c r="E167" i="76" s="1"/>
  <c r="G167" i="76" s="1"/>
  <c r="C167" i="77" s="1"/>
  <c r="E167" i="77" s="1"/>
  <c r="G167" i="77" s="1"/>
  <c r="C117" i="76"/>
  <c r="E117" i="76" s="1"/>
  <c r="G117" i="76" s="1"/>
  <c r="C117" i="77" s="1"/>
  <c r="E117" i="77" s="1"/>
  <c r="G117" i="77" s="1"/>
  <c r="C138" i="76"/>
  <c r="E138" i="76" s="1"/>
  <c r="G138" i="76" s="1"/>
  <c r="C138" i="77" s="1"/>
  <c r="E138" i="77" s="1"/>
  <c r="G138" i="77" s="1"/>
  <c r="C168" i="76"/>
  <c r="E168" i="76" s="1"/>
  <c r="G168" i="76" s="1"/>
  <c r="C168" i="77" s="1"/>
  <c r="E168" i="77" s="1"/>
  <c r="G168" i="77" s="1"/>
  <c r="C243" i="76"/>
  <c r="E243" i="76" s="1"/>
  <c r="G243" i="76" s="1"/>
  <c r="C243" i="77" s="1"/>
  <c r="E243" i="77" s="1"/>
  <c r="G243" i="77" s="1"/>
  <c r="C208" i="76"/>
  <c r="E208" i="76" s="1"/>
  <c r="G208" i="76" s="1"/>
  <c r="C208" i="77" s="1"/>
  <c r="E208" i="77" s="1"/>
  <c r="G208" i="77" s="1"/>
  <c r="C180" i="76"/>
  <c r="E180" i="76" s="1"/>
  <c r="G180" i="76" s="1"/>
  <c r="C180" i="77" s="1"/>
  <c r="E180" i="77" s="1"/>
  <c r="G180" i="77" s="1"/>
  <c r="C160" i="76"/>
  <c r="E160" i="76" s="1"/>
  <c r="G160" i="76" s="1"/>
  <c r="C160" i="77" s="1"/>
  <c r="E160" i="77" s="1"/>
  <c r="G160" i="77" s="1"/>
  <c r="C222" i="76"/>
  <c r="E222" i="76" s="1"/>
  <c r="G222" i="76" s="1"/>
  <c r="C222" i="77" s="1"/>
  <c r="E222" i="77" s="1"/>
  <c r="G222" i="77" s="1"/>
  <c r="C43" i="76"/>
  <c r="E43" i="76" s="1"/>
  <c r="G43" i="76" s="1"/>
  <c r="C43" i="77" s="1"/>
  <c r="E43" i="77" s="1"/>
  <c r="G43" i="77" s="1"/>
  <c r="C197" i="76"/>
  <c r="E197" i="76" s="1"/>
  <c r="G197" i="76" s="1"/>
  <c r="C197" i="77" s="1"/>
  <c r="E197" i="77" s="1"/>
  <c r="G197" i="77" s="1"/>
  <c r="C103" i="76"/>
  <c r="E103" i="76" s="1"/>
  <c r="G103" i="76" s="1"/>
  <c r="C103" i="77" s="1"/>
  <c r="E103" i="77" s="1"/>
  <c r="G103" i="77" s="1"/>
  <c r="C233" i="76"/>
  <c r="E233" i="76" s="1"/>
  <c r="G233" i="76" s="1"/>
  <c r="C233" i="77" s="1"/>
  <c r="E233" i="77" s="1"/>
  <c r="G233" i="77" s="1"/>
  <c r="C175" i="76"/>
  <c r="E175" i="76" s="1"/>
  <c r="G175" i="76" s="1"/>
  <c r="C175" i="77" s="1"/>
  <c r="E175" i="77" s="1"/>
  <c r="G175" i="77" s="1"/>
  <c r="C25" i="76"/>
  <c r="E25" i="76" s="1"/>
  <c r="G25" i="76" s="1"/>
  <c r="C25" i="77" s="1"/>
  <c r="E25" i="77" s="1"/>
  <c r="G25" i="77" s="1"/>
  <c r="C18" i="76"/>
  <c r="E18" i="76" s="1"/>
  <c r="G18" i="76" s="1"/>
  <c r="C18" i="77" s="1"/>
  <c r="E18" i="77" s="1"/>
  <c r="G18" i="77" s="1"/>
  <c r="C201" i="76"/>
  <c r="E201" i="76" s="1"/>
  <c r="G201" i="76" s="1"/>
  <c r="C201" i="77" s="1"/>
  <c r="E201" i="77" s="1"/>
  <c r="G201" i="77" s="1"/>
  <c r="C82" i="76"/>
  <c r="E82" i="76" s="1"/>
  <c r="G82" i="76" s="1"/>
  <c r="C82" i="77" s="1"/>
  <c r="E82" i="77" s="1"/>
  <c r="G82" i="77" s="1"/>
  <c r="C211" i="76"/>
  <c r="E211" i="76" s="1"/>
  <c r="G211" i="76" s="1"/>
  <c r="C211" i="77" s="1"/>
  <c r="E211" i="77" s="1"/>
  <c r="G211" i="77" s="1"/>
  <c r="C66" i="76"/>
  <c r="E66" i="76" s="1"/>
  <c r="G66" i="76" s="1"/>
  <c r="C66" i="77" s="1"/>
  <c r="E66" i="77" s="1"/>
  <c r="G66" i="77" s="1"/>
  <c r="C32" i="76"/>
  <c r="E32" i="76" s="1"/>
  <c r="G32" i="76" s="1"/>
  <c r="C32" i="77" s="1"/>
  <c r="E32" i="77" s="1"/>
  <c r="G32" i="77" s="1"/>
  <c r="C189" i="76"/>
  <c r="E189" i="76" s="1"/>
  <c r="G189" i="76" s="1"/>
  <c r="C189" i="77" s="1"/>
  <c r="E189" i="77" s="1"/>
  <c r="G189" i="77" s="1"/>
  <c r="C21" i="76"/>
  <c r="E21" i="76" s="1"/>
  <c r="G21" i="76" s="1"/>
  <c r="C21" i="77" s="1"/>
  <c r="E21" i="77" s="1"/>
  <c r="G21" i="77" s="1"/>
  <c r="C37" i="76"/>
  <c r="E37" i="76" s="1"/>
  <c r="G37" i="76" s="1"/>
  <c r="C37" i="77" s="1"/>
  <c r="E37" i="77" s="1"/>
  <c r="G37" i="77" s="1"/>
  <c r="C127" i="76"/>
  <c r="E127" i="76" s="1"/>
  <c r="G127" i="76" s="1"/>
  <c r="C127" i="77" s="1"/>
  <c r="E127" i="77" s="1"/>
  <c r="G127" i="77" s="1"/>
  <c r="C163" i="76"/>
  <c r="E163" i="76" s="1"/>
  <c r="G163" i="76" s="1"/>
  <c r="C163" i="77" s="1"/>
  <c r="E163" i="77" s="1"/>
  <c r="G163" i="77" s="1"/>
  <c r="C192" i="76"/>
  <c r="E192" i="76" s="1"/>
  <c r="G192" i="76" s="1"/>
  <c r="C192" i="77" s="1"/>
  <c r="E192" i="77" s="1"/>
  <c r="G192" i="77" s="1"/>
  <c r="C112" i="76"/>
  <c r="E112" i="76" s="1"/>
  <c r="G112" i="76" s="1"/>
  <c r="C112" i="77" s="1"/>
  <c r="E112" i="77" s="1"/>
  <c r="G112" i="77" s="1"/>
  <c r="C40" i="76"/>
  <c r="E40" i="76" s="1"/>
  <c r="G40" i="76" s="1"/>
  <c r="C40" i="77" s="1"/>
  <c r="E40" i="77" s="1"/>
  <c r="G40" i="77" s="1"/>
  <c r="C157" i="76"/>
  <c r="E157" i="76" s="1"/>
  <c r="G157" i="76" s="1"/>
  <c r="C157" i="77" s="1"/>
  <c r="E157" i="77" s="1"/>
  <c r="G157" i="77" s="1"/>
  <c r="C98" i="76"/>
  <c r="E98" i="76" s="1"/>
  <c r="G98" i="76" s="1"/>
  <c r="C98" i="77" s="1"/>
  <c r="E98" i="77" s="1"/>
  <c r="G98" i="77" s="1"/>
  <c r="C129" i="76"/>
  <c r="E129" i="76" s="1"/>
  <c r="G129" i="76" s="1"/>
  <c r="C129" i="77" s="1"/>
  <c r="E129" i="77" s="1"/>
  <c r="G129" i="77" s="1"/>
  <c r="C241" i="76"/>
  <c r="E241" i="76" s="1"/>
  <c r="G241" i="76" s="1"/>
  <c r="C241" i="77" s="1"/>
  <c r="E241" i="77" s="1"/>
  <c r="G241" i="77" s="1"/>
  <c r="C191" i="76"/>
  <c r="E191" i="76" s="1"/>
  <c r="G191" i="76" s="1"/>
  <c r="C191" i="77" s="1"/>
  <c r="E191" i="77" s="1"/>
  <c r="G191" i="77" s="1"/>
  <c r="C156" i="76"/>
  <c r="E156" i="76" s="1"/>
  <c r="G156" i="76" s="1"/>
  <c r="C156" i="77" s="1"/>
  <c r="E156" i="77" s="1"/>
  <c r="G156" i="77" s="1"/>
  <c r="C230" i="69"/>
  <c r="E230" i="69" s="1"/>
  <c r="G230" i="69" s="1"/>
  <c r="C231" i="69"/>
  <c r="E231" i="69" s="1"/>
  <c r="G231" i="69" s="1"/>
  <c r="E250" i="72"/>
  <c r="G250" i="72" s="1"/>
  <c r="C250" i="73" s="1"/>
  <c r="E229" i="72"/>
  <c r="G229" i="72" s="1"/>
  <c r="C229" i="73" s="1"/>
  <c r="E248" i="72"/>
  <c r="G248" i="72" s="1"/>
  <c r="C248" i="73" s="1"/>
  <c r="E131" i="72"/>
  <c r="G131" i="72" s="1"/>
  <c r="C131" i="73" s="1"/>
  <c r="E253" i="72"/>
  <c r="G253" i="72" s="1"/>
  <c r="C253" i="73" s="1"/>
  <c r="E228" i="72"/>
  <c r="G228" i="72" s="1"/>
  <c r="C228" i="73" s="1"/>
  <c r="E254" i="72"/>
  <c r="G254" i="72" s="1"/>
  <c r="C254" i="73" s="1"/>
  <c r="E125" i="72"/>
  <c r="G125" i="72" s="1"/>
  <c r="C125" i="73" s="1"/>
  <c r="E252" i="72"/>
  <c r="G252" i="72" s="1"/>
  <c r="C252" i="73" s="1"/>
  <c r="E247" i="72"/>
  <c r="G247" i="72" s="1"/>
  <c r="C247" i="73" s="1"/>
  <c r="E215" i="72"/>
  <c r="G215" i="72" s="1"/>
  <c r="C215" i="73" s="1"/>
  <c r="E80" i="72"/>
  <c r="G80" i="72" s="1"/>
  <c r="C80" i="73" s="1"/>
  <c r="E214" i="72"/>
  <c r="G214" i="72" s="1"/>
  <c r="C214" i="73" s="1"/>
  <c r="E251" i="72"/>
  <c r="G251" i="72" s="1"/>
  <c r="C251" i="73" s="1"/>
  <c r="E227" i="72"/>
  <c r="G227" i="72" s="1"/>
  <c r="C227" i="73" s="1"/>
  <c r="E159" i="72"/>
  <c r="G159" i="72" s="1"/>
  <c r="C159" i="73" s="1"/>
  <c r="E89" i="72"/>
  <c r="G89" i="72" s="1"/>
  <c r="C89" i="73" s="1"/>
  <c r="E249" i="72"/>
  <c r="G249" i="72" s="1"/>
  <c r="C249" i="73" s="1"/>
  <c r="C78" i="68"/>
  <c r="E78" i="68" s="1"/>
  <c r="G78" i="68" s="1"/>
  <c r="C78" i="69" s="1"/>
  <c r="M5" i="33"/>
  <c r="N254" i="33" s="1"/>
  <c r="X37" i="33"/>
  <c r="J256" i="33" s="1"/>
  <c r="K257" i="33" s="1"/>
  <c r="K263" i="33" s="1"/>
  <c r="K266" i="33" s="1"/>
  <c r="C222" i="78" l="1"/>
  <c r="E222" i="78" s="1"/>
  <c r="G222" i="78" s="1"/>
  <c r="C150" i="78"/>
  <c r="E150" i="78" s="1"/>
  <c r="G150" i="78" s="1"/>
  <c r="C137" i="78"/>
  <c r="E137" i="78" s="1"/>
  <c r="G137" i="78" s="1"/>
  <c r="C152" i="78"/>
  <c r="E152" i="78" s="1"/>
  <c r="G152" i="78" s="1"/>
  <c r="C109" i="78"/>
  <c r="E109" i="78" s="1"/>
  <c r="G109" i="78" s="1"/>
  <c r="C209" i="78"/>
  <c r="E209" i="78" s="1"/>
  <c r="G209" i="78" s="1"/>
  <c r="C224" i="78"/>
  <c r="E224" i="78" s="1"/>
  <c r="G224" i="78" s="1"/>
  <c r="C33" i="78"/>
  <c r="E33" i="78" s="1"/>
  <c r="G33" i="78" s="1"/>
  <c r="C29" i="78"/>
  <c r="E29" i="78" s="1"/>
  <c r="G29" i="78" s="1"/>
  <c r="C100" i="78"/>
  <c r="E100" i="78" s="1"/>
  <c r="G100" i="78" s="1"/>
  <c r="C77" i="78"/>
  <c r="E77" i="78" s="1"/>
  <c r="G77" i="78" s="1"/>
  <c r="C106" i="78"/>
  <c r="E106" i="78" s="1"/>
  <c r="G106" i="78" s="1"/>
  <c r="C192" i="78"/>
  <c r="E192" i="78" s="1"/>
  <c r="G192" i="78" s="1"/>
  <c r="C120" i="78"/>
  <c r="E120" i="78" s="1"/>
  <c r="G120" i="78" s="1"/>
  <c r="C190" i="78"/>
  <c r="E190" i="78" s="1"/>
  <c r="G190" i="78" s="1"/>
  <c r="C165" i="78"/>
  <c r="E165" i="78" s="1"/>
  <c r="G165" i="78" s="1"/>
  <c r="C20" i="78"/>
  <c r="E20" i="78" s="1"/>
  <c r="G20" i="78" s="1"/>
  <c r="C128" i="78"/>
  <c r="E128" i="78" s="1"/>
  <c r="G128" i="78" s="1"/>
  <c r="C99" i="78"/>
  <c r="E99" i="78" s="1"/>
  <c r="G99" i="78" s="1"/>
  <c r="C19" i="78"/>
  <c r="E19" i="78" s="1"/>
  <c r="G19" i="78" s="1"/>
  <c r="C166" i="78"/>
  <c r="E166" i="78" s="1"/>
  <c r="G166" i="78" s="1"/>
  <c r="C126" i="78"/>
  <c r="E126" i="78" s="1"/>
  <c r="G126" i="78" s="1"/>
  <c r="C115" i="78"/>
  <c r="E115" i="78" s="1"/>
  <c r="G115" i="78" s="1"/>
  <c r="C160" i="78"/>
  <c r="E160" i="78" s="1"/>
  <c r="G160" i="78" s="1"/>
  <c r="C185" i="78"/>
  <c r="E185" i="78" s="1"/>
  <c r="G185" i="78" s="1"/>
  <c r="C162" i="78"/>
  <c r="E162" i="78" s="1"/>
  <c r="G162" i="78" s="1"/>
  <c r="C94" i="78"/>
  <c r="E94" i="78" s="1"/>
  <c r="G94" i="78" s="1"/>
  <c r="C153" i="78"/>
  <c r="E153" i="78" s="1"/>
  <c r="G153" i="78" s="1"/>
  <c r="E153" i="79" s="1"/>
  <c r="G153" i="79" s="1"/>
  <c r="C225" i="78"/>
  <c r="E225" i="78" s="1"/>
  <c r="G225" i="78" s="1"/>
  <c r="C52" i="78"/>
  <c r="E52" i="78" s="1"/>
  <c r="G52" i="78" s="1"/>
  <c r="C40" i="78"/>
  <c r="E40" i="78" s="1"/>
  <c r="G40" i="78" s="1"/>
  <c r="C180" i="78"/>
  <c r="E180" i="78" s="1"/>
  <c r="G180" i="78" s="1"/>
  <c r="C203" i="78"/>
  <c r="E203" i="78" s="1"/>
  <c r="G203" i="78" s="1"/>
  <c r="C38" i="78"/>
  <c r="E38" i="78" s="1"/>
  <c r="G38" i="78" s="1"/>
  <c r="C148" i="78"/>
  <c r="E148" i="78" s="1"/>
  <c r="G148" i="78" s="1"/>
  <c r="C101" i="78"/>
  <c r="E101" i="78" s="1"/>
  <c r="G101" i="78" s="1"/>
  <c r="C105" i="78"/>
  <c r="E105" i="78" s="1"/>
  <c r="G105" i="78" s="1"/>
  <c r="C201" i="78"/>
  <c r="E201" i="78" s="1"/>
  <c r="G201" i="78" s="1"/>
  <c r="C146" i="78"/>
  <c r="E146" i="78" s="1"/>
  <c r="G146" i="78" s="1"/>
  <c r="C113" i="78"/>
  <c r="E113" i="78" s="1"/>
  <c r="G113" i="78" s="1"/>
  <c r="C64" i="78"/>
  <c r="E64" i="78" s="1"/>
  <c r="G64" i="78" s="1"/>
  <c r="C216" i="78"/>
  <c r="E216" i="78" s="1"/>
  <c r="G216" i="78" s="1"/>
  <c r="C154" i="78"/>
  <c r="E154" i="78" s="1"/>
  <c r="G154" i="78" s="1"/>
  <c r="C95" i="78"/>
  <c r="E95" i="78" s="1"/>
  <c r="G95" i="78" s="1"/>
  <c r="C23" i="78"/>
  <c r="E23" i="78" s="1"/>
  <c r="G23" i="78" s="1"/>
  <c r="C81" i="78"/>
  <c r="E81" i="78" s="1"/>
  <c r="G81" i="78" s="1"/>
  <c r="C41" i="78"/>
  <c r="E41" i="78" s="1"/>
  <c r="G41" i="78" s="1"/>
  <c r="C127" i="78"/>
  <c r="E127" i="78" s="1"/>
  <c r="G127" i="78" s="1"/>
  <c r="C59" i="78"/>
  <c r="E59" i="78" s="1"/>
  <c r="G59" i="78" s="1"/>
  <c r="C212" i="78"/>
  <c r="E212" i="78" s="1"/>
  <c r="G212" i="78" s="1"/>
  <c r="C63" i="78"/>
  <c r="E63" i="78" s="1"/>
  <c r="G63" i="78" s="1"/>
  <c r="C233" i="78"/>
  <c r="E233" i="78" s="1"/>
  <c r="G233" i="78" s="1"/>
  <c r="C130" i="78"/>
  <c r="E130" i="78" s="1"/>
  <c r="G130" i="78" s="1"/>
  <c r="C48" i="78"/>
  <c r="E48" i="78" s="1"/>
  <c r="G48" i="78" s="1"/>
  <c r="C104" i="78"/>
  <c r="E104" i="78" s="1"/>
  <c r="G104" i="78" s="1"/>
  <c r="C169" i="78"/>
  <c r="E169" i="78" s="1"/>
  <c r="G169" i="78" s="1"/>
  <c r="C246" i="78"/>
  <c r="E246" i="78" s="1"/>
  <c r="G246" i="78" s="1"/>
  <c r="C62" i="78"/>
  <c r="E62" i="78" s="1"/>
  <c r="G62" i="78" s="1"/>
  <c r="C161" i="78"/>
  <c r="E161" i="78" s="1"/>
  <c r="G161" i="78" s="1"/>
  <c r="C24" i="78"/>
  <c r="E24" i="78" s="1"/>
  <c r="G24" i="78" s="1"/>
  <c r="C21" i="78"/>
  <c r="E21" i="78" s="1"/>
  <c r="G21" i="78" s="1"/>
  <c r="C14" i="78"/>
  <c r="E14" i="78" s="1"/>
  <c r="G14" i="78" s="1"/>
  <c r="C98" i="78"/>
  <c r="E98" i="78" s="1"/>
  <c r="G98" i="78" s="1"/>
  <c r="C240" i="78"/>
  <c r="E240" i="78" s="1"/>
  <c r="G240" i="78" s="1"/>
  <c r="C16" i="78"/>
  <c r="E16" i="78" s="1"/>
  <c r="G16" i="78" s="1"/>
  <c r="C72" i="78"/>
  <c r="E72" i="78" s="1"/>
  <c r="G72" i="78" s="1"/>
  <c r="C102" i="78"/>
  <c r="E102" i="78" s="1"/>
  <c r="G102" i="78" s="1"/>
  <c r="C195" i="78"/>
  <c r="E195" i="78" s="1"/>
  <c r="G195" i="78" s="1"/>
  <c r="C110" i="78"/>
  <c r="E110" i="78" s="1"/>
  <c r="G110" i="78" s="1"/>
  <c r="C79" i="78"/>
  <c r="E79" i="78" s="1"/>
  <c r="G79" i="78" s="1"/>
  <c r="C217" i="78"/>
  <c r="E217" i="78" s="1"/>
  <c r="G217" i="78" s="1"/>
  <c r="C112" i="78"/>
  <c r="E112" i="78" s="1"/>
  <c r="G112" i="78" s="1"/>
  <c r="C54" i="78"/>
  <c r="E54" i="78" s="1"/>
  <c r="G54" i="78" s="1"/>
  <c r="C92" i="78"/>
  <c r="E92" i="78" s="1"/>
  <c r="G92" i="78" s="1"/>
  <c r="C145" i="78"/>
  <c r="E145" i="78" s="1"/>
  <c r="G145" i="78" s="1"/>
  <c r="C18" i="78"/>
  <c r="E18" i="78" s="1"/>
  <c r="G18" i="78" s="1"/>
  <c r="C55" i="78"/>
  <c r="E55" i="78" s="1"/>
  <c r="G55" i="78" s="1"/>
  <c r="C47" i="78"/>
  <c r="E47" i="78" s="1"/>
  <c r="G47" i="78" s="1"/>
  <c r="C35" i="78"/>
  <c r="E35" i="78" s="1"/>
  <c r="G35" i="78" s="1"/>
  <c r="C223" i="78"/>
  <c r="E223" i="78" s="1"/>
  <c r="G223" i="78" s="1"/>
  <c r="C25" i="78"/>
  <c r="E25" i="78" s="1"/>
  <c r="G25" i="78" s="1"/>
  <c r="C114" i="78"/>
  <c r="E114" i="78" s="1"/>
  <c r="G114" i="78" s="1"/>
  <c r="C182" i="78"/>
  <c r="E182" i="78" s="1"/>
  <c r="G182" i="78" s="1"/>
  <c r="C181" i="78"/>
  <c r="E181" i="78" s="1"/>
  <c r="G181" i="78" s="1"/>
  <c r="C75" i="78"/>
  <c r="E75" i="78" s="1"/>
  <c r="G75" i="78" s="1"/>
  <c r="C168" i="78"/>
  <c r="E168" i="78" s="1"/>
  <c r="G168" i="78" s="1"/>
  <c r="C93" i="78"/>
  <c r="E93" i="78" s="1"/>
  <c r="G93" i="78" s="1"/>
  <c r="C141" i="78"/>
  <c r="E141" i="78" s="1"/>
  <c r="G141" i="78" s="1"/>
  <c r="C31" i="78"/>
  <c r="E31" i="78" s="1"/>
  <c r="G31" i="78" s="1"/>
  <c r="C193" i="78"/>
  <c r="E193" i="78" s="1"/>
  <c r="G193" i="78" s="1"/>
  <c r="C210" i="78"/>
  <c r="E210" i="78" s="1"/>
  <c r="G210" i="78" s="1"/>
  <c r="C37" i="78"/>
  <c r="E37" i="78" s="1"/>
  <c r="G37" i="78" s="1"/>
  <c r="C138" i="78"/>
  <c r="E138" i="78" s="1"/>
  <c r="G138" i="78" s="1"/>
  <c r="C108" i="78"/>
  <c r="E108" i="78" s="1"/>
  <c r="G108" i="78" s="1"/>
  <c r="C179" i="78"/>
  <c r="E179" i="78" s="1"/>
  <c r="G179" i="78" s="1"/>
  <c r="C76" i="78"/>
  <c r="E76" i="78" s="1"/>
  <c r="G76" i="78" s="1"/>
  <c r="C147" i="78"/>
  <c r="E147" i="78" s="1"/>
  <c r="G147" i="78" s="1"/>
  <c r="C34" i="78"/>
  <c r="E34" i="78" s="1"/>
  <c r="G34" i="78" s="1"/>
  <c r="C156" i="78"/>
  <c r="E156" i="78" s="1"/>
  <c r="G156" i="78" s="1"/>
  <c r="C67" i="78"/>
  <c r="E67" i="78" s="1"/>
  <c r="G67" i="78" s="1"/>
  <c r="C188" i="78"/>
  <c r="E188" i="78" s="1"/>
  <c r="G188" i="78" s="1"/>
  <c r="C119" i="78"/>
  <c r="E119" i="78" s="1"/>
  <c r="G119" i="78" s="1"/>
  <c r="C58" i="78"/>
  <c r="E58" i="78" s="1"/>
  <c r="G58" i="78" s="1"/>
  <c r="C237" i="78"/>
  <c r="E237" i="78" s="1"/>
  <c r="G237" i="78" s="1"/>
  <c r="C176" i="78"/>
  <c r="E176" i="78" s="1"/>
  <c r="G176" i="78" s="1"/>
  <c r="C164" i="78"/>
  <c r="E164" i="78" s="1"/>
  <c r="G164" i="78" s="1"/>
  <c r="C167" i="78"/>
  <c r="E167" i="78" s="1"/>
  <c r="G167" i="78" s="1"/>
  <c r="C155" i="78"/>
  <c r="E155" i="78" s="1"/>
  <c r="G155" i="78" s="1"/>
  <c r="C173" i="78"/>
  <c r="E173" i="78" s="1"/>
  <c r="G173" i="78" s="1"/>
  <c r="C199" i="78"/>
  <c r="E199" i="78" s="1"/>
  <c r="G199" i="78" s="1"/>
  <c r="C171" i="78"/>
  <c r="E171" i="78" s="1"/>
  <c r="G171" i="78" s="1"/>
  <c r="C170" i="78"/>
  <c r="E170" i="78" s="1"/>
  <c r="G170" i="78" s="1"/>
  <c r="C218" i="78"/>
  <c r="E218" i="78" s="1"/>
  <c r="G218" i="78" s="1"/>
  <c r="C44" i="78"/>
  <c r="E44" i="78" s="1"/>
  <c r="G44" i="78" s="1"/>
  <c r="C87" i="78"/>
  <c r="E87" i="78" s="1"/>
  <c r="G87" i="78" s="1"/>
  <c r="C134" i="78"/>
  <c r="E134" i="78" s="1"/>
  <c r="G134" i="78" s="1"/>
  <c r="C149" i="79"/>
  <c r="E149" i="79" s="1"/>
  <c r="G149" i="79" s="1"/>
  <c r="C241" i="78"/>
  <c r="E241" i="78" s="1"/>
  <c r="G241" i="78" s="1"/>
  <c r="C32" i="78"/>
  <c r="E32" i="78" s="1"/>
  <c r="G32" i="78" s="1"/>
  <c r="C197" i="78"/>
  <c r="E197" i="78" s="1"/>
  <c r="G197" i="78" s="1"/>
  <c r="C239" i="78"/>
  <c r="E239" i="78" s="1"/>
  <c r="G239" i="78" s="1"/>
  <c r="C50" i="78"/>
  <c r="E50" i="78" s="1"/>
  <c r="G50" i="78" s="1"/>
  <c r="C234" i="78"/>
  <c r="E234" i="78" s="1"/>
  <c r="G234" i="78" s="1"/>
  <c r="C30" i="78"/>
  <c r="E30" i="78" s="1"/>
  <c r="G30" i="78" s="1"/>
  <c r="C235" i="78"/>
  <c r="E235" i="78" s="1"/>
  <c r="G235" i="78" s="1"/>
  <c r="C17" i="78"/>
  <c r="E17" i="78" s="1"/>
  <c r="G17" i="78" s="1"/>
  <c r="C174" i="78"/>
  <c r="E174" i="78" s="1"/>
  <c r="G174" i="78" s="1"/>
  <c r="C39" i="78"/>
  <c r="E39" i="78" s="1"/>
  <c r="G39" i="78" s="1"/>
  <c r="C61" i="78"/>
  <c r="E61" i="78" s="1"/>
  <c r="G61" i="78" s="1"/>
  <c r="C97" i="78"/>
  <c r="E97" i="78" s="1"/>
  <c r="G97" i="78" s="1"/>
  <c r="C140" i="78"/>
  <c r="E140" i="78" s="1"/>
  <c r="G140" i="78" s="1"/>
  <c r="C245" i="78"/>
  <c r="E245" i="78" s="1"/>
  <c r="G245" i="78" s="1"/>
  <c r="C144" i="78"/>
  <c r="E144" i="78" s="1"/>
  <c r="G144" i="78" s="1"/>
  <c r="C158" i="79"/>
  <c r="E158" i="79" s="1"/>
  <c r="G158" i="79" s="1"/>
  <c r="C129" i="78"/>
  <c r="E129" i="78" s="1"/>
  <c r="G129" i="78" s="1"/>
  <c r="C66" i="78"/>
  <c r="E66" i="78" s="1"/>
  <c r="G66" i="78" s="1"/>
  <c r="C186" i="78"/>
  <c r="E186" i="78" s="1"/>
  <c r="G186" i="78" s="1"/>
  <c r="C42" i="78"/>
  <c r="E42" i="78" s="1"/>
  <c r="G42" i="78" s="1"/>
  <c r="C124" i="78"/>
  <c r="E124" i="78" s="1"/>
  <c r="G124" i="78" s="1"/>
  <c r="C91" i="78"/>
  <c r="E91" i="78" s="1"/>
  <c r="G91" i="78" s="1"/>
  <c r="C194" i="78"/>
  <c r="E194" i="78" s="1"/>
  <c r="G194" i="78" s="1"/>
  <c r="C56" i="78"/>
  <c r="E56" i="78" s="1"/>
  <c r="G56" i="78" s="1"/>
  <c r="C96" i="78"/>
  <c r="E96" i="78" s="1"/>
  <c r="G96" i="78" s="1"/>
  <c r="C83" i="78"/>
  <c r="E83" i="78" s="1"/>
  <c r="G83" i="78" s="1"/>
  <c r="C172" i="78"/>
  <c r="E172" i="78" s="1"/>
  <c r="G172" i="78" s="1"/>
  <c r="C74" i="78"/>
  <c r="E74" i="78" s="1"/>
  <c r="G74" i="78" s="1"/>
  <c r="C85" i="79"/>
  <c r="E85" i="79" s="1"/>
  <c r="G85" i="79" s="1"/>
  <c r="C211" i="78"/>
  <c r="E211" i="78" s="1"/>
  <c r="G211" i="78" s="1"/>
  <c r="C243" i="78"/>
  <c r="E243" i="78" s="1"/>
  <c r="G243" i="78" s="1"/>
  <c r="C205" i="78"/>
  <c r="E205" i="78" s="1"/>
  <c r="G205" i="78" s="1"/>
  <c r="C244" i="78"/>
  <c r="E244" i="78" s="1"/>
  <c r="G244" i="78" s="1"/>
  <c r="C49" i="78"/>
  <c r="E49" i="78" s="1"/>
  <c r="G49" i="78" s="1"/>
  <c r="C151" i="78"/>
  <c r="E151" i="78" s="1"/>
  <c r="G151" i="78" s="1"/>
  <c r="C200" i="78"/>
  <c r="E200" i="78" s="1"/>
  <c r="G200" i="78" s="1"/>
  <c r="C53" i="78"/>
  <c r="E53" i="78" s="1"/>
  <c r="G53" i="78" s="1"/>
  <c r="C236" i="78"/>
  <c r="E236" i="78" s="1"/>
  <c r="G236" i="78" s="1"/>
  <c r="C60" i="78"/>
  <c r="E60" i="78" s="1"/>
  <c r="G60" i="78" s="1"/>
  <c r="C70" i="78"/>
  <c r="E70" i="78" s="1"/>
  <c r="G70" i="78" s="1"/>
  <c r="C46" i="78"/>
  <c r="E46" i="78" s="1"/>
  <c r="G46" i="78" s="1"/>
  <c r="C43" i="78"/>
  <c r="E43" i="78" s="1"/>
  <c r="G43" i="78" s="1"/>
  <c r="C232" i="78"/>
  <c r="E232" i="78" s="1"/>
  <c r="G232" i="78" s="1"/>
  <c r="C157" i="78"/>
  <c r="E157" i="78" s="1"/>
  <c r="G157" i="78" s="1"/>
  <c r="C183" i="78"/>
  <c r="E183" i="78" s="1"/>
  <c r="G183" i="78" s="1"/>
  <c r="C36" i="78"/>
  <c r="E36" i="78" s="1"/>
  <c r="G36" i="78" s="1"/>
  <c r="C69" i="78"/>
  <c r="E69" i="78" s="1"/>
  <c r="G69" i="78" s="1"/>
  <c r="C219" i="78"/>
  <c r="E219" i="78" s="1"/>
  <c r="G219" i="78" s="1"/>
  <c r="C107" i="78"/>
  <c r="E107" i="78" s="1"/>
  <c r="G107" i="78" s="1"/>
  <c r="C189" i="78"/>
  <c r="E189" i="78" s="1"/>
  <c r="G189" i="78" s="1"/>
  <c r="C184" i="78"/>
  <c r="E184" i="78" s="1"/>
  <c r="G184" i="78" s="1"/>
  <c r="C68" i="78"/>
  <c r="E68" i="78" s="1"/>
  <c r="G68" i="78" s="1"/>
  <c r="C136" i="78"/>
  <c r="E136" i="78" s="1"/>
  <c r="G136" i="78" s="1"/>
  <c r="C103" i="78"/>
  <c r="E103" i="78" s="1"/>
  <c r="G103" i="78" s="1"/>
  <c r="C51" i="78"/>
  <c r="E51" i="78" s="1"/>
  <c r="G51" i="78" s="1"/>
  <c r="C28" i="78"/>
  <c r="E28" i="78" s="1"/>
  <c r="G28" i="78" s="1"/>
  <c r="C122" i="78"/>
  <c r="E122" i="78" s="1"/>
  <c r="G122" i="78" s="1"/>
  <c r="C116" i="78"/>
  <c r="E116" i="78" s="1"/>
  <c r="G116" i="78" s="1"/>
  <c r="C202" i="78"/>
  <c r="E202" i="78" s="1"/>
  <c r="G202" i="78" s="1"/>
  <c r="C139" i="78"/>
  <c r="E139" i="78" s="1"/>
  <c r="G139" i="78" s="1"/>
  <c r="C226" i="78"/>
  <c r="E226" i="78" s="1"/>
  <c r="G226" i="78" s="1"/>
  <c r="C213" i="78"/>
  <c r="E213" i="78" s="1"/>
  <c r="G213" i="78" s="1"/>
  <c r="C204" i="78"/>
  <c r="E204" i="78" s="1"/>
  <c r="G204" i="78" s="1"/>
  <c r="C82" i="78"/>
  <c r="E82" i="78" s="1"/>
  <c r="G82" i="78" s="1"/>
  <c r="C111" i="78"/>
  <c r="E111" i="78" s="1"/>
  <c r="G111" i="78" s="1"/>
  <c r="C238" i="78"/>
  <c r="E238" i="78" s="1"/>
  <c r="G238" i="78" s="1"/>
  <c r="C142" i="78"/>
  <c r="E142" i="78" s="1"/>
  <c r="G142" i="78" s="1"/>
  <c r="C73" i="78"/>
  <c r="E73" i="78" s="1"/>
  <c r="G73" i="78" s="1"/>
  <c r="C57" i="78"/>
  <c r="E57" i="78" s="1"/>
  <c r="G57" i="78" s="1"/>
  <c r="C118" i="78"/>
  <c r="E118" i="78" s="1"/>
  <c r="G118" i="78" s="1"/>
  <c r="C133" i="78"/>
  <c r="E133" i="78" s="1"/>
  <c r="G133" i="78" s="1"/>
  <c r="C177" i="78"/>
  <c r="E177" i="78" s="1"/>
  <c r="G177" i="78" s="1"/>
  <c r="C117" i="78"/>
  <c r="E117" i="78" s="1"/>
  <c r="G117" i="78" s="1"/>
  <c r="C123" i="78"/>
  <c r="E123" i="78" s="1"/>
  <c r="G123" i="78" s="1"/>
  <c r="C187" i="78"/>
  <c r="E187" i="78" s="1"/>
  <c r="G187" i="78" s="1"/>
  <c r="C221" i="78"/>
  <c r="E221" i="78" s="1"/>
  <c r="G221" i="78" s="1"/>
  <c r="C121" i="78"/>
  <c r="E121" i="78" s="1"/>
  <c r="G121" i="78" s="1"/>
  <c r="C175" i="78"/>
  <c r="E175" i="78" s="1"/>
  <c r="G175" i="78" s="1"/>
  <c r="C143" i="78"/>
  <c r="E143" i="78" s="1"/>
  <c r="G143" i="78" s="1"/>
  <c r="C178" i="78"/>
  <c r="E178" i="78" s="1"/>
  <c r="G178" i="78" s="1"/>
  <c r="C90" i="78"/>
  <c r="E90" i="78" s="1"/>
  <c r="G90" i="78" s="1"/>
  <c r="C132" i="78"/>
  <c r="E132" i="78" s="1"/>
  <c r="G132" i="78" s="1"/>
  <c r="C191" i="78"/>
  <c r="E191" i="78" s="1"/>
  <c r="G191" i="78" s="1"/>
  <c r="C26" i="78"/>
  <c r="E26" i="78" s="1"/>
  <c r="G26" i="78" s="1"/>
  <c r="C206" i="78"/>
  <c r="E206" i="78" s="1"/>
  <c r="G206" i="78" s="1"/>
  <c r="C198" i="78"/>
  <c r="E198" i="78" s="1"/>
  <c r="G198" i="78" s="1"/>
  <c r="C208" i="78"/>
  <c r="E208" i="78" s="1"/>
  <c r="G208" i="78" s="1"/>
  <c r="C45" i="78"/>
  <c r="E45" i="78" s="1"/>
  <c r="G45" i="78" s="1"/>
  <c r="C27" i="78"/>
  <c r="E27" i="78" s="1"/>
  <c r="G27" i="78" s="1"/>
  <c r="C196" i="78"/>
  <c r="E196" i="78" s="1"/>
  <c r="G196" i="78" s="1"/>
  <c r="C242" i="78"/>
  <c r="E242" i="78" s="1"/>
  <c r="G242" i="78" s="1"/>
  <c r="C163" i="78"/>
  <c r="E163" i="78" s="1"/>
  <c r="G163" i="78" s="1"/>
  <c r="C135" i="78"/>
  <c r="E135" i="78" s="1"/>
  <c r="G135" i="78" s="1"/>
  <c r="C207" i="78"/>
  <c r="E207" i="78" s="1"/>
  <c r="G207" i="78" s="1"/>
  <c r="C15" i="78"/>
  <c r="E15" i="78" s="1"/>
  <c r="G15" i="78" s="1"/>
  <c r="C220" i="78"/>
  <c r="E220" i="78" s="1"/>
  <c r="G220" i="78" s="1"/>
  <c r="C86" i="78"/>
  <c r="E86" i="78" s="1"/>
  <c r="G86" i="78" s="1"/>
  <c r="C84" i="78"/>
  <c r="E84" i="78" s="1"/>
  <c r="G84" i="78" s="1"/>
  <c r="C88" i="78"/>
  <c r="E88" i="78" s="1"/>
  <c r="G88" i="78" s="1"/>
  <c r="C22" i="69"/>
  <c r="E22" i="69" s="1"/>
  <c r="G22" i="69" s="1"/>
  <c r="C9" i="69"/>
  <c r="E9" i="69" s="1"/>
  <c r="G9" i="69" s="1"/>
  <c r="C11" i="69"/>
  <c r="E11" i="69" s="1"/>
  <c r="G11" i="69" s="1"/>
  <c r="C12" i="69"/>
  <c r="E12" i="69" s="1"/>
  <c r="G12" i="69" s="1"/>
  <c r="C10" i="69"/>
  <c r="E10" i="69" s="1"/>
  <c r="G10" i="69" s="1"/>
  <c r="C7" i="69"/>
  <c r="E7" i="69" s="1"/>
  <c r="G7" i="69" s="1"/>
  <c r="C5" i="69"/>
  <c r="E5" i="69" s="1"/>
  <c r="G5" i="69" s="1"/>
  <c r="C5" i="72" s="1"/>
  <c r="C8" i="69"/>
  <c r="E8" i="69" s="1"/>
  <c r="G8" i="69" s="1"/>
  <c r="C13" i="69"/>
  <c r="E13" i="69" s="1"/>
  <c r="G13" i="69" s="1"/>
  <c r="C6" i="69"/>
  <c r="E6" i="69" s="1"/>
  <c r="G6" i="69" s="1"/>
  <c r="E65" i="77"/>
  <c r="G65" i="77" s="1"/>
  <c r="E71" i="77"/>
  <c r="G71" i="77" s="1"/>
  <c r="C230" i="72"/>
  <c r="E230" i="72" s="1"/>
  <c r="G230" i="72" s="1"/>
  <c r="C231" i="72"/>
  <c r="E231" i="72" s="1"/>
  <c r="G231" i="72" s="1"/>
  <c r="E215" i="73"/>
  <c r="G215" i="73" s="1"/>
  <c r="C215" i="74" s="1"/>
  <c r="E250" i="73"/>
  <c r="G250" i="73" s="1"/>
  <c r="C250" i="74" s="1"/>
  <c r="E252" i="73"/>
  <c r="G252" i="73" s="1"/>
  <c r="C252" i="74" s="1"/>
  <c r="E228" i="73"/>
  <c r="G228" i="73" s="1"/>
  <c r="E89" i="73"/>
  <c r="G89" i="73" s="1"/>
  <c r="C89" i="74" s="1"/>
  <c r="E159" i="73"/>
  <c r="G159" i="73" s="1"/>
  <c r="C159" i="74" s="1"/>
  <c r="E131" i="73"/>
  <c r="G131" i="73" s="1"/>
  <c r="C131" i="74" s="1"/>
  <c r="E227" i="73"/>
  <c r="G227" i="73" s="1"/>
  <c r="E251" i="73"/>
  <c r="G251" i="73" s="1"/>
  <c r="C251" i="74" s="1"/>
  <c r="E229" i="73"/>
  <c r="G229" i="73" s="1"/>
  <c r="E80" i="73"/>
  <c r="G80" i="73" s="1"/>
  <c r="C80" i="74" s="1"/>
  <c r="E247" i="73"/>
  <c r="G247" i="73" s="1"/>
  <c r="C247" i="74" s="1"/>
  <c r="E125" i="73"/>
  <c r="G125" i="73" s="1"/>
  <c r="C125" i="74" s="1"/>
  <c r="E254" i="73"/>
  <c r="G254" i="73" s="1"/>
  <c r="C254" i="74" s="1"/>
  <c r="E249" i="73"/>
  <c r="G249" i="73" s="1"/>
  <c r="C249" i="74" s="1"/>
  <c r="E253" i="73"/>
  <c r="G253" i="73" s="1"/>
  <c r="C253" i="74" s="1"/>
  <c r="E248" i="73"/>
  <c r="G248" i="73" s="1"/>
  <c r="C248" i="74" s="1"/>
  <c r="E214" i="73"/>
  <c r="G214" i="73" s="1"/>
  <c r="C214" i="74" s="1"/>
  <c r="E78" i="69"/>
  <c r="G78" i="69" s="1"/>
  <c r="C78" i="72" s="1"/>
  <c r="K265" i="33"/>
  <c r="C123" i="79" l="1"/>
  <c r="E123" i="79" s="1"/>
  <c r="G123" i="79" s="1"/>
  <c r="C83" i="79"/>
  <c r="E83" i="79" s="1"/>
  <c r="G83" i="79" s="1"/>
  <c r="C155" i="79"/>
  <c r="E155" i="79" s="1"/>
  <c r="G155" i="79" s="1"/>
  <c r="C24" i="79"/>
  <c r="E24" i="79" s="1"/>
  <c r="G24" i="79" s="1"/>
  <c r="C160" i="79"/>
  <c r="E160" i="79" s="1"/>
  <c r="G160" i="79" s="1"/>
  <c r="C226" i="79"/>
  <c r="E226" i="79" s="1"/>
  <c r="G226" i="79" s="1"/>
  <c r="C140" i="79"/>
  <c r="E140" i="79" s="1"/>
  <c r="G140" i="79" s="1"/>
  <c r="C182" i="79"/>
  <c r="E182" i="79" s="1"/>
  <c r="G182" i="79" s="1"/>
  <c r="C41" i="79"/>
  <c r="E41" i="79" s="1"/>
  <c r="G41" i="79" s="1"/>
  <c r="C77" i="79"/>
  <c r="E77" i="79" s="1"/>
  <c r="G77" i="79" s="1"/>
  <c r="C26" i="79"/>
  <c r="E26" i="79" s="1"/>
  <c r="G26" i="79" s="1"/>
  <c r="C139" i="79"/>
  <c r="E139" i="79" s="1"/>
  <c r="G139" i="79" s="1"/>
  <c r="C200" i="79"/>
  <c r="E200" i="79" s="1"/>
  <c r="G200" i="79" s="1"/>
  <c r="C97" i="79"/>
  <c r="E97" i="79" s="1"/>
  <c r="G97" i="79" s="1"/>
  <c r="C164" i="79"/>
  <c r="E164" i="79" s="1"/>
  <c r="G164" i="79" s="1"/>
  <c r="C114" i="79"/>
  <c r="E114" i="79" s="1"/>
  <c r="G114" i="79" s="1"/>
  <c r="C62" i="79"/>
  <c r="E62" i="79" s="1"/>
  <c r="G62" i="79" s="1"/>
  <c r="C38" i="79"/>
  <c r="E38" i="79" s="1"/>
  <c r="G38" i="79" s="1"/>
  <c r="C126" i="79"/>
  <c r="E126" i="79" s="1"/>
  <c r="G126" i="79" s="1"/>
  <c r="C15" i="79"/>
  <c r="E15" i="79" s="1"/>
  <c r="G15" i="79" s="1"/>
  <c r="C133" i="79"/>
  <c r="E133" i="79" s="1"/>
  <c r="G133" i="79" s="1"/>
  <c r="C69" i="79"/>
  <c r="E69" i="79" s="1"/>
  <c r="G69" i="79" s="1"/>
  <c r="C151" i="79"/>
  <c r="E151" i="79" s="1"/>
  <c r="G151" i="79" s="1"/>
  <c r="C61" i="79"/>
  <c r="E61" i="79" s="1"/>
  <c r="G61" i="79" s="1"/>
  <c r="C176" i="79"/>
  <c r="E176" i="79" s="1"/>
  <c r="G176" i="79" s="1"/>
  <c r="C25" i="79"/>
  <c r="E25" i="79" s="1"/>
  <c r="G25" i="79" s="1"/>
  <c r="C246" i="79"/>
  <c r="E246" i="79" s="1"/>
  <c r="G246" i="79" s="1"/>
  <c r="C203" i="79"/>
  <c r="E203" i="79" s="1"/>
  <c r="G203" i="79" s="1"/>
  <c r="C166" i="79"/>
  <c r="E166" i="79" s="1"/>
  <c r="G166" i="79" s="1"/>
  <c r="C207" i="79"/>
  <c r="E207" i="79" s="1"/>
  <c r="G207" i="79" s="1"/>
  <c r="C118" i="79"/>
  <c r="E118" i="79" s="1"/>
  <c r="G118" i="79" s="1"/>
  <c r="C36" i="79"/>
  <c r="E36" i="79" s="1"/>
  <c r="G36" i="79" s="1"/>
  <c r="C91" i="79"/>
  <c r="E91" i="79" s="1"/>
  <c r="G91" i="79" s="1"/>
  <c r="C134" i="79"/>
  <c r="E134" i="79" s="1"/>
  <c r="G134" i="79" s="1"/>
  <c r="C37" i="79"/>
  <c r="E37" i="79" s="1"/>
  <c r="G37" i="79" s="1"/>
  <c r="C195" i="79"/>
  <c r="E195" i="79" s="1"/>
  <c r="G195" i="79" s="1"/>
  <c r="C95" i="79"/>
  <c r="E95" i="79" s="1"/>
  <c r="G95" i="79" s="1"/>
  <c r="C33" i="79"/>
  <c r="E33" i="79" s="1"/>
  <c r="G33" i="79" s="1"/>
  <c r="C90" i="79"/>
  <c r="E90" i="79" s="1"/>
  <c r="G90" i="79" s="1"/>
  <c r="C122" i="79"/>
  <c r="E122" i="79" s="1"/>
  <c r="G122" i="79" s="1"/>
  <c r="C183" i="79"/>
  <c r="E183" i="79" s="1"/>
  <c r="G183" i="79" s="1"/>
  <c r="C124" i="79"/>
  <c r="E124" i="79" s="1"/>
  <c r="G124" i="79" s="1"/>
  <c r="C87" i="79"/>
  <c r="E87" i="79" s="1"/>
  <c r="G87" i="79" s="1"/>
  <c r="C35" i="79"/>
  <c r="E35" i="79" s="1"/>
  <c r="G35" i="79" s="1"/>
  <c r="C104" i="79"/>
  <c r="E104" i="79" s="1"/>
  <c r="G104" i="79" s="1"/>
  <c r="C40" i="79"/>
  <c r="E40" i="79" s="1"/>
  <c r="G40" i="79" s="1"/>
  <c r="C99" i="79"/>
  <c r="E99" i="79" s="1"/>
  <c r="G99" i="79" s="1"/>
  <c r="C163" i="79"/>
  <c r="E163" i="79" s="1"/>
  <c r="G163" i="79" s="1"/>
  <c r="C178" i="79"/>
  <c r="E178" i="79" s="1"/>
  <c r="G178" i="79" s="1"/>
  <c r="C73" i="79"/>
  <c r="E73" i="79" s="1"/>
  <c r="G73" i="79" s="1"/>
  <c r="C28" i="79"/>
  <c r="E28" i="79" s="1"/>
  <c r="G28" i="79" s="1"/>
  <c r="C157" i="79"/>
  <c r="E157" i="79" s="1"/>
  <c r="G157" i="79" s="1"/>
  <c r="C205" i="79"/>
  <c r="E205" i="79" s="1"/>
  <c r="G205" i="79" s="1"/>
  <c r="C42" i="79"/>
  <c r="E42" i="79" s="1"/>
  <c r="G42" i="79" s="1"/>
  <c r="C17" i="79"/>
  <c r="E17" i="79" s="1"/>
  <c r="G17" i="79" s="1"/>
  <c r="C44" i="79"/>
  <c r="E44" i="79" s="1"/>
  <c r="G44" i="79" s="1"/>
  <c r="C119" i="79"/>
  <c r="E119" i="79" s="1"/>
  <c r="G119" i="79" s="1"/>
  <c r="C193" i="79"/>
  <c r="E193" i="79" s="1"/>
  <c r="G193" i="79" s="1"/>
  <c r="C47" i="79"/>
  <c r="E47" i="79" s="1"/>
  <c r="G47" i="79" s="1"/>
  <c r="C72" i="79"/>
  <c r="E72" i="79" s="1"/>
  <c r="G72" i="79" s="1"/>
  <c r="C48" i="79"/>
  <c r="E48" i="79" s="1"/>
  <c r="G48" i="79" s="1"/>
  <c r="C216" i="79"/>
  <c r="E216" i="79" s="1"/>
  <c r="G216" i="79" s="1"/>
  <c r="C52" i="79"/>
  <c r="E52" i="79" s="1"/>
  <c r="G52" i="79" s="1"/>
  <c r="C128" i="79"/>
  <c r="E128" i="79" s="1"/>
  <c r="G128" i="79" s="1"/>
  <c r="C209" i="79"/>
  <c r="E209" i="79" s="1"/>
  <c r="G209" i="79" s="1"/>
  <c r="C198" i="79"/>
  <c r="E198" i="79" s="1"/>
  <c r="G198" i="79" s="1"/>
  <c r="C189" i="79"/>
  <c r="E189" i="79" s="1"/>
  <c r="G189" i="79" s="1"/>
  <c r="C197" i="79"/>
  <c r="E197" i="79" s="1"/>
  <c r="G197" i="79" s="1"/>
  <c r="C112" i="79"/>
  <c r="E112" i="79" s="1"/>
  <c r="G112" i="79" s="1"/>
  <c r="C101" i="79"/>
  <c r="E101" i="79" s="1"/>
  <c r="G101" i="79" s="1"/>
  <c r="C206" i="79"/>
  <c r="E206" i="79" s="1"/>
  <c r="G206" i="79" s="1"/>
  <c r="C53" i="79"/>
  <c r="E53" i="79" s="1"/>
  <c r="G53" i="79" s="1"/>
  <c r="C167" i="79"/>
  <c r="E167" i="79" s="1"/>
  <c r="G167" i="79" s="1"/>
  <c r="C161" i="79"/>
  <c r="E161" i="79" s="1"/>
  <c r="G161" i="79" s="1"/>
  <c r="C115" i="79"/>
  <c r="E115" i="79" s="1"/>
  <c r="G115" i="79" s="1"/>
  <c r="C220" i="79"/>
  <c r="E220" i="79" s="1"/>
  <c r="G220" i="79" s="1"/>
  <c r="C177" i="79"/>
  <c r="E177" i="79" s="1"/>
  <c r="G177" i="79" s="1"/>
  <c r="C219" i="79"/>
  <c r="E219" i="79" s="1"/>
  <c r="G219" i="79" s="1"/>
  <c r="C56" i="79"/>
  <c r="E56" i="79" s="1"/>
  <c r="G56" i="79" s="1"/>
  <c r="C241" i="79"/>
  <c r="E241" i="79" s="1"/>
  <c r="G241" i="79" s="1"/>
  <c r="C108" i="79"/>
  <c r="E108" i="79" s="1"/>
  <c r="G108" i="79" s="1"/>
  <c r="C79" i="79"/>
  <c r="E79" i="79" s="1"/>
  <c r="G79" i="79" s="1"/>
  <c r="C81" i="79"/>
  <c r="E81" i="79" s="1"/>
  <c r="G81" i="79" s="1"/>
  <c r="C100" i="79"/>
  <c r="E100" i="79" s="1"/>
  <c r="G100" i="79" s="1"/>
  <c r="C191" i="79"/>
  <c r="E191" i="79" s="1"/>
  <c r="G191" i="79" s="1"/>
  <c r="C202" i="79"/>
  <c r="E202" i="79" s="1"/>
  <c r="G202" i="79" s="1"/>
  <c r="C194" i="79"/>
  <c r="E194" i="79" s="1"/>
  <c r="G194" i="79" s="1"/>
  <c r="C149" i="80"/>
  <c r="E149" i="80" s="1"/>
  <c r="G149" i="80" s="1"/>
  <c r="C149" i="81" s="1"/>
  <c r="E149" i="81" s="1"/>
  <c r="G149" i="81" s="1"/>
  <c r="C149" i="82" s="1"/>
  <c r="E149" i="82" s="1"/>
  <c r="G149" i="82" s="1"/>
  <c r="C138" i="79"/>
  <c r="E138" i="79" s="1"/>
  <c r="G138" i="79" s="1"/>
  <c r="C110" i="79"/>
  <c r="E110" i="79" s="1"/>
  <c r="G110" i="79" s="1"/>
  <c r="C23" i="79"/>
  <c r="E23" i="79" s="1"/>
  <c r="G23" i="79" s="1"/>
  <c r="C29" i="79"/>
  <c r="E29" i="79" s="1"/>
  <c r="G29" i="79" s="1"/>
  <c r="C132" i="79"/>
  <c r="E132" i="79" s="1"/>
  <c r="G132" i="79" s="1"/>
  <c r="C116" i="79"/>
  <c r="E116" i="79" s="1"/>
  <c r="G116" i="79" s="1"/>
  <c r="C49" i="79"/>
  <c r="E49" i="79" s="1"/>
  <c r="G49" i="79" s="1"/>
  <c r="C39" i="79"/>
  <c r="E39" i="79" s="1"/>
  <c r="G39" i="79" s="1"/>
  <c r="C237" i="79"/>
  <c r="E237" i="79" s="1"/>
  <c r="G237" i="79" s="1"/>
  <c r="C223" i="79"/>
  <c r="E223" i="79" s="1"/>
  <c r="G223" i="79" s="1"/>
  <c r="C169" i="79"/>
  <c r="E169" i="79" s="1"/>
  <c r="G169" i="79" s="1"/>
  <c r="C180" i="79"/>
  <c r="E180" i="79" s="1"/>
  <c r="G180" i="79" s="1"/>
  <c r="C19" i="79"/>
  <c r="E19" i="79" s="1"/>
  <c r="G19" i="79" s="1"/>
  <c r="C135" i="79"/>
  <c r="E135" i="79" s="1"/>
  <c r="G135" i="79" s="1"/>
  <c r="C57" i="79"/>
  <c r="E57" i="79" s="1"/>
  <c r="G57" i="79" s="1"/>
  <c r="C244" i="79"/>
  <c r="E244" i="79" s="1"/>
  <c r="G244" i="79" s="1"/>
  <c r="C174" i="79"/>
  <c r="E174" i="79" s="1"/>
  <c r="G174" i="79" s="1"/>
  <c r="C58" i="79"/>
  <c r="E58" i="79" s="1"/>
  <c r="G58" i="79" s="1"/>
  <c r="C210" i="79"/>
  <c r="E210" i="79" s="1"/>
  <c r="G210" i="79" s="1"/>
  <c r="C102" i="79"/>
  <c r="E102" i="79" s="1"/>
  <c r="G102" i="79" s="1"/>
  <c r="C154" i="79"/>
  <c r="E154" i="79" s="1"/>
  <c r="G154" i="79" s="1"/>
  <c r="C224" i="79"/>
  <c r="E224" i="79" s="1"/>
  <c r="G224" i="79" s="1"/>
  <c r="C242" i="79"/>
  <c r="E242" i="79" s="1"/>
  <c r="G242" i="79" s="1"/>
  <c r="C143" i="79"/>
  <c r="E143" i="79" s="1"/>
  <c r="G143" i="79" s="1"/>
  <c r="C142" i="79"/>
  <c r="E142" i="79" s="1"/>
  <c r="G142" i="79" s="1"/>
  <c r="C51" i="79"/>
  <c r="E51" i="79" s="1"/>
  <c r="G51" i="79" s="1"/>
  <c r="C232" i="79"/>
  <c r="E232" i="79" s="1"/>
  <c r="G232" i="79" s="1"/>
  <c r="C243" i="79"/>
  <c r="E243" i="79" s="1"/>
  <c r="G243" i="79" s="1"/>
  <c r="C186" i="79"/>
  <c r="E186" i="79" s="1"/>
  <c r="G186" i="79" s="1"/>
  <c r="C235" i="79"/>
  <c r="E235" i="79" s="1"/>
  <c r="G235" i="79" s="1"/>
  <c r="C218" i="79"/>
  <c r="E218" i="79" s="1"/>
  <c r="G218" i="79" s="1"/>
  <c r="C188" i="79"/>
  <c r="E188" i="79" s="1"/>
  <c r="G188" i="79" s="1"/>
  <c r="C31" i="79"/>
  <c r="E31" i="79" s="1"/>
  <c r="G31" i="79" s="1"/>
  <c r="C55" i="79"/>
  <c r="E55" i="79" s="1"/>
  <c r="G55" i="79" s="1"/>
  <c r="C16" i="79"/>
  <c r="E16" i="79" s="1"/>
  <c r="G16" i="79" s="1"/>
  <c r="C130" i="79"/>
  <c r="E130" i="79" s="1"/>
  <c r="G130" i="79" s="1"/>
  <c r="C64" i="79"/>
  <c r="E64" i="79" s="1"/>
  <c r="G64" i="79" s="1"/>
  <c r="C225" i="79"/>
  <c r="E225" i="79" s="1"/>
  <c r="G225" i="79" s="1"/>
  <c r="C20" i="79"/>
  <c r="E20" i="79" s="1"/>
  <c r="G20" i="79" s="1"/>
  <c r="C109" i="79"/>
  <c r="E109" i="79" s="1"/>
  <c r="G109" i="79" s="1"/>
  <c r="C213" i="79"/>
  <c r="E213" i="79" s="1"/>
  <c r="G213" i="79" s="1"/>
  <c r="C236" i="79"/>
  <c r="E236" i="79" s="1"/>
  <c r="G236" i="79" s="1"/>
  <c r="C245" i="79"/>
  <c r="E245" i="79" s="1"/>
  <c r="G245" i="79" s="1"/>
  <c r="C76" i="79"/>
  <c r="E76" i="79" s="1"/>
  <c r="G76" i="79" s="1"/>
  <c r="C181" i="79"/>
  <c r="E181" i="79" s="1"/>
  <c r="G181" i="79" s="1"/>
  <c r="C127" i="79"/>
  <c r="E127" i="79" s="1"/>
  <c r="G127" i="79" s="1"/>
  <c r="C106" i="79"/>
  <c r="E106" i="79" s="1"/>
  <c r="G106" i="79" s="1"/>
  <c r="C117" i="79"/>
  <c r="E117" i="79" s="1"/>
  <c r="G117" i="79" s="1"/>
  <c r="C107" i="79"/>
  <c r="E107" i="79" s="1"/>
  <c r="G107" i="79" s="1"/>
  <c r="C96" i="79"/>
  <c r="E96" i="79" s="1"/>
  <c r="G96" i="79" s="1"/>
  <c r="C32" i="79"/>
  <c r="E32" i="79" s="1"/>
  <c r="G32" i="79" s="1"/>
  <c r="C179" i="79"/>
  <c r="E179" i="79" s="1"/>
  <c r="G179" i="79" s="1"/>
  <c r="C217" i="79"/>
  <c r="E217" i="79" s="1"/>
  <c r="G217" i="79" s="1"/>
  <c r="C148" i="79"/>
  <c r="E148" i="79" s="1"/>
  <c r="G148" i="79" s="1"/>
  <c r="C196" i="79"/>
  <c r="E196" i="79" s="1"/>
  <c r="G196" i="79" s="1"/>
  <c r="C175" i="79"/>
  <c r="E175" i="79" s="1"/>
  <c r="G175" i="79" s="1"/>
  <c r="C238" i="79"/>
  <c r="E238" i="79" s="1"/>
  <c r="G238" i="79" s="1"/>
  <c r="C103" i="79"/>
  <c r="E103" i="79" s="1"/>
  <c r="G103" i="79" s="1"/>
  <c r="C43" i="79"/>
  <c r="E43" i="79" s="1"/>
  <c r="G43" i="79" s="1"/>
  <c r="C211" i="79"/>
  <c r="E211" i="79" s="1"/>
  <c r="G211" i="79" s="1"/>
  <c r="C66" i="79"/>
  <c r="E66" i="79" s="1"/>
  <c r="G66" i="79" s="1"/>
  <c r="C30" i="79"/>
  <c r="E30" i="79" s="1"/>
  <c r="G30" i="79" s="1"/>
  <c r="C170" i="79"/>
  <c r="E170" i="79" s="1"/>
  <c r="G170" i="79" s="1"/>
  <c r="C67" i="79"/>
  <c r="E67" i="79" s="1"/>
  <c r="G67" i="79" s="1"/>
  <c r="C141" i="79"/>
  <c r="E141" i="79" s="1"/>
  <c r="G141" i="79" s="1"/>
  <c r="C18" i="79"/>
  <c r="E18" i="79" s="1"/>
  <c r="G18" i="79" s="1"/>
  <c r="C240" i="79"/>
  <c r="E240" i="79" s="1"/>
  <c r="G240" i="79" s="1"/>
  <c r="C233" i="79"/>
  <c r="E233" i="79" s="1"/>
  <c r="G233" i="79" s="1"/>
  <c r="C113" i="79"/>
  <c r="E113" i="79" s="1"/>
  <c r="G113" i="79" s="1"/>
  <c r="C153" i="80"/>
  <c r="E153" i="80" s="1"/>
  <c r="G153" i="80" s="1"/>
  <c r="C153" i="81" s="1"/>
  <c r="E153" i="81" s="1"/>
  <c r="G153" i="81" s="1"/>
  <c r="C153" i="82" s="1"/>
  <c r="E153" i="82" s="1"/>
  <c r="G153" i="82" s="1"/>
  <c r="C165" i="79"/>
  <c r="E165" i="79" s="1"/>
  <c r="G165" i="79" s="1"/>
  <c r="C152" i="79"/>
  <c r="E152" i="79" s="1"/>
  <c r="G152" i="79" s="1"/>
  <c r="C27" i="79"/>
  <c r="E27" i="79" s="1"/>
  <c r="G27" i="79" s="1"/>
  <c r="C121" i="79"/>
  <c r="E121" i="79" s="1"/>
  <c r="G121" i="79" s="1"/>
  <c r="C111" i="79"/>
  <c r="E111" i="79" s="1"/>
  <c r="G111" i="79" s="1"/>
  <c r="C136" i="79"/>
  <c r="E136" i="79" s="1"/>
  <c r="G136" i="79" s="1"/>
  <c r="C46" i="79"/>
  <c r="E46" i="79" s="1"/>
  <c r="G46" i="79" s="1"/>
  <c r="C85" i="80"/>
  <c r="E85" i="80" s="1"/>
  <c r="G85" i="80" s="1"/>
  <c r="C85" i="81" s="1"/>
  <c r="E85" i="81" s="1"/>
  <c r="G85" i="81" s="1"/>
  <c r="C85" i="82" s="1"/>
  <c r="E85" i="82" s="1"/>
  <c r="G85" i="82" s="1"/>
  <c r="C129" i="79"/>
  <c r="E129" i="79" s="1"/>
  <c r="G129" i="79" s="1"/>
  <c r="C234" i="79"/>
  <c r="E234" i="79" s="1"/>
  <c r="G234" i="79" s="1"/>
  <c r="C171" i="79"/>
  <c r="E171" i="79" s="1"/>
  <c r="G171" i="79" s="1"/>
  <c r="C156" i="79"/>
  <c r="E156" i="79" s="1"/>
  <c r="G156" i="79" s="1"/>
  <c r="C93" i="79"/>
  <c r="E93" i="79" s="1"/>
  <c r="G93" i="79" s="1"/>
  <c r="C145" i="79"/>
  <c r="E145" i="79" s="1"/>
  <c r="G145" i="79" s="1"/>
  <c r="C98" i="79"/>
  <c r="E98" i="79" s="1"/>
  <c r="G98" i="79" s="1"/>
  <c r="C63" i="79"/>
  <c r="E63" i="79" s="1"/>
  <c r="G63" i="79" s="1"/>
  <c r="C146" i="79"/>
  <c r="E146" i="79" s="1"/>
  <c r="G146" i="79" s="1"/>
  <c r="C94" i="79"/>
  <c r="E94" i="79" s="1"/>
  <c r="G94" i="79" s="1"/>
  <c r="C190" i="79"/>
  <c r="E190" i="79" s="1"/>
  <c r="G190" i="79" s="1"/>
  <c r="C137" i="79"/>
  <c r="E137" i="79" s="1"/>
  <c r="G137" i="79" s="1"/>
  <c r="C45" i="79"/>
  <c r="E45" i="79" s="1"/>
  <c r="G45" i="79" s="1"/>
  <c r="C221" i="79"/>
  <c r="E221" i="79" s="1"/>
  <c r="G221" i="79" s="1"/>
  <c r="C82" i="79"/>
  <c r="E82" i="79" s="1"/>
  <c r="G82" i="79" s="1"/>
  <c r="C68" i="79"/>
  <c r="E68" i="79" s="1"/>
  <c r="G68" i="79" s="1"/>
  <c r="C70" i="79"/>
  <c r="E70" i="79" s="1"/>
  <c r="G70" i="79" s="1"/>
  <c r="C74" i="79"/>
  <c r="E74" i="79" s="1"/>
  <c r="G74" i="79" s="1"/>
  <c r="C158" i="80"/>
  <c r="E158" i="80" s="1"/>
  <c r="G158" i="80" s="1"/>
  <c r="C158" i="81" s="1"/>
  <c r="E158" i="81" s="1"/>
  <c r="G158" i="81" s="1"/>
  <c r="C158" i="82" s="1"/>
  <c r="E158" i="82" s="1"/>
  <c r="G158" i="82" s="1"/>
  <c r="C50" i="79"/>
  <c r="E50" i="79" s="1"/>
  <c r="G50" i="79" s="1"/>
  <c r="C199" i="79"/>
  <c r="E199" i="79" s="1"/>
  <c r="G199" i="79" s="1"/>
  <c r="C34" i="79"/>
  <c r="E34" i="79" s="1"/>
  <c r="G34" i="79" s="1"/>
  <c r="C168" i="79"/>
  <c r="E168" i="79" s="1"/>
  <c r="G168" i="79" s="1"/>
  <c r="C92" i="79"/>
  <c r="E92" i="79" s="1"/>
  <c r="G92" i="79" s="1"/>
  <c r="C14" i="79"/>
  <c r="E14" i="79" s="1"/>
  <c r="G14" i="79" s="1"/>
  <c r="C212" i="79"/>
  <c r="E212" i="79" s="1"/>
  <c r="G212" i="79" s="1"/>
  <c r="C201" i="79"/>
  <c r="E201" i="79" s="1"/>
  <c r="G201" i="79" s="1"/>
  <c r="C162" i="79"/>
  <c r="E162" i="79" s="1"/>
  <c r="G162" i="79" s="1"/>
  <c r="C120" i="79"/>
  <c r="E120" i="79" s="1"/>
  <c r="G120" i="79" s="1"/>
  <c r="C150" i="79"/>
  <c r="E150" i="79" s="1"/>
  <c r="G150" i="79" s="1"/>
  <c r="C208" i="79"/>
  <c r="E208" i="79" s="1"/>
  <c r="G208" i="79" s="1"/>
  <c r="C187" i="79"/>
  <c r="E187" i="79" s="1"/>
  <c r="G187" i="79" s="1"/>
  <c r="C204" i="79"/>
  <c r="E204" i="79" s="1"/>
  <c r="G204" i="79" s="1"/>
  <c r="C184" i="79"/>
  <c r="E184" i="79" s="1"/>
  <c r="G184" i="79" s="1"/>
  <c r="C60" i="79"/>
  <c r="E60" i="79" s="1"/>
  <c r="G60" i="79" s="1"/>
  <c r="C172" i="79"/>
  <c r="E172" i="79" s="1"/>
  <c r="G172" i="79" s="1"/>
  <c r="C144" i="79"/>
  <c r="E144" i="79" s="1"/>
  <c r="G144" i="79" s="1"/>
  <c r="C239" i="79"/>
  <c r="E239" i="79" s="1"/>
  <c r="G239" i="79" s="1"/>
  <c r="C173" i="79"/>
  <c r="E173" i="79" s="1"/>
  <c r="G173" i="79" s="1"/>
  <c r="C147" i="79"/>
  <c r="E147" i="79" s="1"/>
  <c r="G147" i="79" s="1"/>
  <c r="C75" i="79"/>
  <c r="E75" i="79" s="1"/>
  <c r="G75" i="79" s="1"/>
  <c r="C54" i="79"/>
  <c r="E54" i="79" s="1"/>
  <c r="G54" i="79" s="1"/>
  <c r="C21" i="79"/>
  <c r="E21" i="79" s="1"/>
  <c r="G21" i="79" s="1"/>
  <c r="C59" i="79"/>
  <c r="E59" i="79" s="1"/>
  <c r="G59" i="79" s="1"/>
  <c r="C105" i="79"/>
  <c r="E105" i="79" s="1"/>
  <c r="G105" i="79" s="1"/>
  <c r="C185" i="79"/>
  <c r="E185" i="79" s="1"/>
  <c r="G185" i="79" s="1"/>
  <c r="C192" i="79"/>
  <c r="E192" i="79" s="1"/>
  <c r="G192" i="79" s="1"/>
  <c r="C222" i="79"/>
  <c r="E222" i="79" s="1"/>
  <c r="G222" i="79" s="1"/>
  <c r="C65" i="78"/>
  <c r="E65" i="78" s="1"/>
  <c r="G65" i="78" s="1"/>
  <c r="C88" i="79"/>
  <c r="E88" i="79" s="1"/>
  <c r="G88" i="79" s="1"/>
  <c r="C71" i="78"/>
  <c r="E71" i="78" s="1"/>
  <c r="G71" i="78" s="1"/>
  <c r="C86" i="79"/>
  <c r="E86" i="79" s="1"/>
  <c r="G86" i="79" s="1"/>
  <c r="C84" i="79"/>
  <c r="E84" i="79" s="1"/>
  <c r="G84" i="79" s="1"/>
  <c r="C11" i="72"/>
  <c r="E11" i="72" s="1"/>
  <c r="G11" i="72" s="1"/>
  <c r="C7" i="72"/>
  <c r="E7" i="72" s="1"/>
  <c r="G7" i="72" s="1"/>
  <c r="C12" i="72"/>
  <c r="E12" i="72" s="1"/>
  <c r="G12" i="72" s="1"/>
  <c r="C9" i="72"/>
  <c r="E9" i="72" s="1"/>
  <c r="G9" i="72" s="1"/>
  <c r="C6" i="72"/>
  <c r="E6" i="72" s="1"/>
  <c r="G6" i="72" s="1"/>
  <c r="C8" i="72"/>
  <c r="E8" i="72" s="1"/>
  <c r="G8" i="72" s="1"/>
  <c r="C13" i="72"/>
  <c r="E13" i="72" s="1"/>
  <c r="G13" i="72" s="1"/>
  <c r="C10" i="72"/>
  <c r="E10" i="72" s="1"/>
  <c r="G10" i="72" s="1"/>
  <c r="C22" i="72"/>
  <c r="E22" i="72" s="1"/>
  <c r="G22" i="72" s="1"/>
  <c r="C230" i="73"/>
  <c r="E230" i="73" s="1"/>
  <c r="G230" i="73" s="1"/>
  <c r="C230" i="74" s="1"/>
  <c r="E230" i="74" s="1"/>
  <c r="G230" i="74" s="1"/>
  <c r="C230" i="75" s="1"/>
  <c r="E230" i="75" s="1"/>
  <c r="G230" i="75" s="1"/>
  <c r="C231" i="73"/>
  <c r="E231" i="73" s="1"/>
  <c r="G231" i="73" s="1"/>
  <c r="C231" i="74" s="1"/>
  <c r="E231" i="74" s="1"/>
  <c r="G231" i="74" s="1"/>
  <c r="C231" i="75" s="1"/>
  <c r="E231" i="75" s="1"/>
  <c r="G231" i="75" s="1"/>
  <c r="E215" i="74"/>
  <c r="G215" i="74" s="1"/>
  <c r="C215" i="75" s="1"/>
  <c r="E247" i="74"/>
  <c r="G247" i="74" s="1"/>
  <c r="C247" i="75" s="1"/>
  <c r="E80" i="74"/>
  <c r="G80" i="74" s="1"/>
  <c r="C80" i="75" s="1"/>
  <c r="E214" i="74"/>
  <c r="G214" i="74" s="1"/>
  <c r="C214" i="75" s="1"/>
  <c r="E248" i="74"/>
  <c r="G248" i="74" s="1"/>
  <c r="C248" i="75" s="1"/>
  <c r="E228" i="74"/>
  <c r="G228" i="74" s="1"/>
  <c r="C228" i="75" s="1"/>
  <c r="E249" i="74"/>
  <c r="G249" i="74" s="1"/>
  <c r="C249" i="75" s="1"/>
  <c r="E252" i="74"/>
  <c r="G252" i="74" s="1"/>
  <c r="C252" i="75" s="1"/>
  <c r="E125" i="74"/>
  <c r="G125" i="74" s="1"/>
  <c r="C125" i="75" s="1"/>
  <c r="E229" i="74"/>
  <c r="G229" i="74" s="1"/>
  <c r="C229" i="75" s="1"/>
  <c r="E251" i="74"/>
  <c r="G251" i="74" s="1"/>
  <c r="C251" i="75" s="1"/>
  <c r="E227" i="74"/>
  <c r="G227" i="74" s="1"/>
  <c r="C227" i="75" s="1"/>
  <c r="E131" i="74"/>
  <c r="G131" i="74" s="1"/>
  <c r="C131" i="75" s="1"/>
  <c r="E159" i="74"/>
  <c r="G159" i="74" s="1"/>
  <c r="C159" i="75" s="1"/>
  <c r="E89" i="74"/>
  <c r="G89" i="74" s="1"/>
  <c r="C89" i="75" s="1"/>
  <c r="E253" i="74"/>
  <c r="G253" i="74" s="1"/>
  <c r="C253" i="75" s="1"/>
  <c r="E254" i="74"/>
  <c r="G254" i="74" s="1"/>
  <c r="C254" i="75" s="1"/>
  <c r="E250" i="74"/>
  <c r="G250" i="74" s="1"/>
  <c r="C250" i="75" s="1"/>
  <c r="E78" i="72"/>
  <c r="G78" i="72" s="1"/>
  <c r="C78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54" i="80" l="1"/>
  <c r="E54" i="80" s="1"/>
  <c r="G54" i="80" s="1"/>
  <c r="C54" i="81" s="1"/>
  <c r="E54" i="81" s="1"/>
  <c r="G54" i="81" s="1"/>
  <c r="C54" i="82" s="1"/>
  <c r="E54" i="82" s="1"/>
  <c r="G54" i="82" s="1"/>
  <c r="C233" i="80"/>
  <c r="E233" i="80" s="1"/>
  <c r="G233" i="80" s="1"/>
  <c r="C233" i="81" s="1"/>
  <c r="E233" i="81" s="1"/>
  <c r="G233" i="81" s="1"/>
  <c r="C233" i="82" s="1"/>
  <c r="E233" i="82" s="1"/>
  <c r="G233" i="82" s="1"/>
  <c r="C102" i="80"/>
  <c r="E102" i="80" s="1"/>
  <c r="G102" i="80" s="1"/>
  <c r="C102" i="81" s="1"/>
  <c r="E102" i="81" s="1"/>
  <c r="G102" i="81" s="1"/>
  <c r="C102" i="82" s="1"/>
  <c r="E102" i="82" s="1"/>
  <c r="G102" i="82" s="1"/>
  <c r="C53" i="80"/>
  <c r="E53" i="80" s="1"/>
  <c r="G53" i="80" s="1"/>
  <c r="C53" i="81" s="1"/>
  <c r="E53" i="81" s="1"/>
  <c r="G53" i="81" s="1"/>
  <c r="C53" i="82" s="1"/>
  <c r="E53" i="82" s="1"/>
  <c r="G53" i="82" s="1"/>
  <c r="C61" i="80"/>
  <c r="E61" i="80" s="1"/>
  <c r="G61" i="80" s="1"/>
  <c r="C61" i="81" s="1"/>
  <c r="E61" i="81" s="1"/>
  <c r="G61" i="81" s="1"/>
  <c r="C61" i="82" s="1"/>
  <c r="E61" i="82" s="1"/>
  <c r="G61" i="82" s="1"/>
  <c r="C208" i="80"/>
  <c r="E208" i="80" s="1"/>
  <c r="G208" i="80" s="1"/>
  <c r="C208" i="81" s="1"/>
  <c r="E208" i="81" s="1"/>
  <c r="G208" i="81" s="1"/>
  <c r="C208" i="82" s="1"/>
  <c r="E208" i="82" s="1"/>
  <c r="G208" i="82" s="1"/>
  <c r="C240" i="80"/>
  <c r="E240" i="80" s="1"/>
  <c r="G240" i="80" s="1"/>
  <c r="C240" i="81" s="1"/>
  <c r="E240" i="81" s="1"/>
  <c r="G240" i="81" s="1"/>
  <c r="C240" i="82" s="1"/>
  <c r="E240" i="82" s="1"/>
  <c r="G240" i="82" s="1"/>
  <c r="C210" i="80"/>
  <c r="E210" i="80" s="1"/>
  <c r="G210" i="80" s="1"/>
  <c r="C210" i="81" s="1"/>
  <c r="E210" i="81" s="1"/>
  <c r="G210" i="81" s="1"/>
  <c r="C210" i="82" s="1"/>
  <c r="E210" i="82" s="1"/>
  <c r="G210" i="82" s="1"/>
  <c r="C81" i="80"/>
  <c r="E81" i="80" s="1"/>
  <c r="G81" i="80" s="1"/>
  <c r="C81" i="81" s="1"/>
  <c r="E81" i="81" s="1"/>
  <c r="G81" i="81" s="1"/>
  <c r="C81" i="82" s="1"/>
  <c r="E81" i="82" s="1"/>
  <c r="G81" i="82" s="1"/>
  <c r="C151" i="80"/>
  <c r="E151" i="80" s="1"/>
  <c r="G151" i="80" s="1"/>
  <c r="C151" i="81" s="1"/>
  <c r="E151" i="81" s="1"/>
  <c r="G151" i="81" s="1"/>
  <c r="C151" i="82" s="1"/>
  <c r="E151" i="82" s="1"/>
  <c r="G151" i="82" s="1"/>
  <c r="E151" i="83" s="1"/>
  <c r="G151" i="83" s="1"/>
  <c r="C151" i="84" s="1"/>
  <c r="E151" i="84" s="1"/>
  <c r="G151" i="84" s="1"/>
  <c r="C50" i="80"/>
  <c r="E50" i="80" s="1"/>
  <c r="G50" i="80" s="1"/>
  <c r="C50" i="81" s="1"/>
  <c r="E50" i="81" s="1"/>
  <c r="G50" i="81" s="1"/>
  <c r="C50" i="82" s="1"/>
  <c r="E50" i="82" s="1"/>
  <c r="G50" i="82" s="1"/>
  <c r="C18" i="80"/>
  <c r="E18" i="80" s="1"/>
  <c r="G18" i="80" s="1"/>
  <c r="C18" i="81" s="1"/>
  <c r="E18" i="81" s="1"/>
  <c r="G18" i="81" s="1"/>
  <c r="C18" i="82" s="1"/>
  <c r="E18" i="82" s="1"/>
  <c r="G18" i="82" s="1"/>
  <c r="C236" i="80"/>
  <c r="E236" i="80" s="1"/>
  <c r="G236" i="80" s="1"/>
  <c r="C236" i="81" s="1"/>
  <c r="E236" i="81" s="1"/>
  <c r="G236" i="81" s="1"/>
  <c r="C236" i="82" s="1"/>
  <c r="E236" i="82" s="1"/>
  <c r="G236" i="82" s="1"/>
  <c r="C58" i="80"/>
  <c r="E58" i="80" s="1"/>
  <c r="G58" i="80" s="1"/>
  <c r="C58" i="81" s="1"/>
  <c r="E58" i="81" s="1"/>
  <c r="G58" i="81" s="1"/>
  <c r="C58" i="82" s="1"/>
  <c r="E58" i="82" s="1"/>
  <c r="G58" i="82" s="1"/>
  <c r="C116" i="80"/>
  <c r="E116" i="80" s="1"/>
  <c r="G116" i="80" s="1"/>
  <c r="C116" i="81" s="1"/>
  <c r="E116" i="81" s="1"/>
  <c r="G116" i="81" s="1"/>
  <c r="C116" i="82" s="1"/>
  <c r="E116" i="82" s="1"/>
  <c r="G116" i="82" s="1"/>
  <c r="C79" i="80"/>
  <c r="E79" i="80" s="1"/>
  <c r="G79" i="80" s="1"/>
  <c r="C79" i="81" s="1"/>
  <c r="E79" i="81" s="1"/>
  <c r="G79" i="81" s="1"/>
  <c r="C79" i="82" s="1"/>
  <c r="E79" i="82" s="1"/>
  <c r="G79" i="82" s="1"/>
  <c r="C101" i="80"/>
  <c r="E101" i="80" s="1"/>
  <c r="G101" i="80" s="1"/>
  <c r="C101" i="81" s="1"/>
  <c r="E101" i="81" s="1"/>
  <c r="G101" i="81" s="1"/>
  <c r="C101" i="82" s="1"/>
  <c r="E101" i="82" s="1"/>
  <c r="G101" i="82" s="1"/>
  <c r="C193" i="80"/>
  <c r="E193" i="80" s="1"/>
  <c r="G193" i="80" s="1"/>
  <c r="C193" i="81" s="1"/>
  <c r="E193" i="81" s="1"/>
  <c r="G193" i="81" s="1"/>
  <c r="C193" i="82" s="1"/>
  <c r="E193" i="82" s="1"/>
  <c r="G193" i="82" s="1"/>
  <c r="C40" i="80"/>
  <c r="E40" i="80" s="1"/>
  <c r="G40" i="80" s="1"/>
  <c r="C40" i="81" s="1"/>
  <c r="E40" i="81" s="1"/>
  <c r="G40" i="81" s="1"/>
  <c r="C40" i="82" s="1"/>
  <c r="E40" i="82" s="1"/>
  <c r="G40" i="82" s="1"/>
  <c r="C69" i="80"/>
  <c r="E69" i="80" s="1"/>
  <c r="G69" i="80" s="1"/>
  <c r="C69" i="81" s="1"/>
  <c r="E69" i="81" s="1"/>
  <c r="G69" i="81" s="1"/>
  <c r="C69" i="82" s="1"/>
  <c r="E69" i="82" s="1"/>
  <c r="G69" i="82" s="1"/>
  <c r="C77" i="80"/>
  <c r="E77" i="80" s="1"/>
  <c r="G77" i="80" s="1"/>
  <c r="C77" i="81" s="1"/>
  <c r="E77" i="81" s="1"/>
  <c r="G77" i="81" s="1"/>
  <c r="C77" i="82" s="1"/>
  <c r="E77" i="82" s="1"/>
  <c r="G77" i="82" s="1"/>
  <c r="C147" i="80"/>
  <c r="E147" i="80" s="1"/>
  <c r="G147" i="80" s="1"/>
  <c r="C147" i="81" s="1"/>
  <c r="E147" i="81" s="1"/>
  <c r="G147" i="81" s="1"/>
  <c r="C147" i="82" s="1"/>
  <c r="E147" i="82" s="1"/>
  <c r="G147" i="82" s="1"/>
  <c r="C217" i="80"/>
  <c r="E217" i="80" s="1"/>
  <c r="G217" i="80" s="1"/>
  <c r="C217" i="81" s="1"/>
  <c r="E217" i="81" s="1"/>
  <c r="G217" i="81" s="1"/>
  <c r="C217" i="82" s="1"/>
  <c r="E217" i="82" s="1"/>
  <c r="G217" i="82" s="1"/>
  <c r="C132" i="80"/>
  <c r="E132" i="80" s="1"/>
  <c r="G132" i="80" s="1"/>
  <c r="C132" i="81" s="1"/>
  <c r="E132" i="81" s="1"/>
  <c r="G132" i="81" s="1"/>
  <c r="C132" i="82" s="1"/>
  <c r="E132" i="82" s="1"/>
  <c r="G132" i="82" s="1"/>
  <c r="C119" i="80"/>
  <c r="E119" i="80" s="1"/>
  <c r="G119" i="80" s="1"/>
  <c r="C119" i="81" s="1"/>
  <c r="E119" i="81" s="1"/>
  <c r="G119" i="81" s="1"/>
  <c r="C119" i="82" s="1"/>
  <c r="E119" i="82" s="1"/>
  <c r="G119" i="82" s="1"/>
  <c r="C41" i="80"/>
  <c r="E41" i="80" s="1"/>
  <c r="G41" i="80" s="1"/>
  <c r="C41" i="81" s="1"/>
  <c r="E41" i="81" s="1"/>
  <c r="G41" i="81" s="1"/>
  <c r="C41" i="82" s="1"/>
  <c r="E41" i="82" s="1"/>
  <c r="G41" i="82" s="1"/>
  <c r="C65" i="79"/>
  <c r="E65" i="79" s="1"/>
  <c r="G65" i="79" s="1"/>
  <c r="C173" i="80"/>
  <c r="E173" i="80" s="1"/>
  <c r="G173" i="80" s="1"/>
  <c r="C173" i="81" s="1"/>
  <c r="E173" i="81" s="1"/>
  <c r="G173" i="81" s="1"/>
  <c r="C173" i="82" s="1"/>
  <c r="E173" i="82" s="1"/>
  <c r="G173" i="82" s="1"/>
  <c r="C74" i="80"/>
  <c r="E74" i="80" s="1"/>
  <c r="G74" i="80" s="1"/>
  <c r="C74" i="81" s="1"/>
  <c r="E74" i="81" s="1"/>
  <c r="G74" i="81" s="1"/>
  <c r="C74" i="82" s="1"/>
  <c r="E74" i="82" s="1"/>
  <c r="G74" i="82" s="1"/>
  <c r="C63" i="80"/>
  <c r="E63" i="80" s="1"/>
  <c r="G63" i="80" s="1"/>
  <c r="C63" i="81" s="1"/>
  <c r="E63" i="81" s="1"/>
  <c r="G63" i="81" s="1"/>
  <c r="C63" i="82" s="1"/>
  <c r="E63" i="82" s="1"/>
  <c r="G63" i="82" s="1"/>
  <c r="C136" i="80"/>
  <c r="E136" i="80" s="1"/>
  <c r="G136" i="80" s="1"/>
  <c r="C136" i="81" s="1"/>
  <c r="E136" i="81" s="1"/>
  <c r="G136" i="81" s="1"/>
  <c r="C136" i="82" s="1"/>
  <c r="E136" i="82" s="1"/>
  <c r="G136" i="82" s="1"/>
  <c r="C67" i="80"/>
  <c r="E67" i="80" s="1"/>
  <c r="G67" i="80" s="1"/>
  <c r="C67" i="81" s="1"/>
  <c r="E67" i="81" s="1"/>
  <c r="G67" i="81" s="1"/>
  <c r="C67" i="82" s="1"/>
  <c r="E67" i="82" s="1"/>
  <c r="G67" i="82" s="1"/>
  <c r="C179" i="80"/>
  <c r="E179" i="80" s="1"/>
  <c r="G179" i="80" s="1"/>
  <c r="C179" i="81" s="1"/>
  <c r="E179" i="81" s="1"/>
  <c r="G179" i="81" s="1"/>
  <c r="C179" i="82" s="1"/>
  <c r="E179" i="82" s="1"/>
  <c r="G179" i="82" s="1"/>
  <c r="C109" i="80"/>
  <c r="E109" i="80" s="1"/>
  <c r="G109" i="80" s="1"/>
  <c r="C109" i="81" s="1"/>
  <c r="E109" i="81" s="1"/>
  <c r="G109" i="81" s="1"/>
  <c r="C109" i="82" s="1"/>
  <c r="E109" i="82" s="1"/>
  <c r="G109" i="82" s="1"/>
  <c r="C243" i="80"/>
  <c r="E243" i="80" s="1"/>
  <c r="G243" i="80" s="1"/>
  <c r="C243" i="81" s="1"/>
  <c r="E243" i="81" s="1"/>
  <c r="G243" i="81" s="1"/>
  <c r="C243" i="82" s="1"/>
  <c r="E243" i="82" s="1"/>
  <c r="G243" i="82" s="1"/>
  <c r="C244" i="80"/>
  <c r="E244" i="80" s="1"/>
  <c r="G244" i="80" s="1"/>
  <c r="C244" i="81" s="1"/>
  <c r="E244" i="81" s="1"/>
  <c r="G244" i="81" s="1"/>
  <c r="C244" i="82" s="1"/>
  <c r="E244" i="82" s="1"/>
  <c r="G244" i="82" s="1"/>
  <c r="C29" i="80"/>
  <c r="E29" i="80" s="1"/>
  <c r="G29" i="80" s="1"/>
  <c r="C29" i="81" s="1"/>
  <c r="E29" i="81" s="1"/>
  <c r="G29" i="81" s="1"/>
  <c r="C29" i="82" s="1"/>
  <c r="E29" i="82" s="1"/>
  <c r="G29" i="82" s="1"/>
  <c r="C241" i="80"/>
  <c r="E241" i="80" s="1"/>
  <c r="G241" i="80" s="1"/>
  <c r="C241" i="81" s="1"/>
  <c r="E241" i="81" s="1"/>
  <c r="G241" i="81" s="1"/>
  <c r="C241" i="82" s="1"/>
  <c r="E241" i="82" s="1"/>
  <c r="G241" i="82" s="1"/>
  <c r="C197" i="80"/>
  <c r="E197" i="80" s="1"/>
  <c r="G197" i="80" s="1"/>
  <c r="C197" i="81" s="1"/>
  <c r="E197" i="81" s="1"/>
  <c r="G197" i="81" s="1"/>
  <c r="C197" i="82" s="1"/>
  <c r="E197" i="82" s="1"/>
  <c r="G197" i="82" s="1"/>
  <c r="C44" i="80"/>
  <c r="E44" i="80" s="1"/>
  <c r="G44" i="80" s="1"/>
  <c r="C44" i="81" s="1"/>
  <c r="E44" i="81" s="1"/>
  <c r="G44" i="81" s="1"/>
  <c r="C44" i="82" s="1"/>
  <c r="E44" i="82" s="1"/>
  <c r="G44" i="82" s="1"/>
  <c r="C35" i="80"/>
  <c r="E35" i="80" s="1"/>
  <c r="G35" i="80" s="1"/>
  <c r="C35" i="81" s="1"/>
  <c r="E35" i="81" s="1"/>
  <c r="G35" i="81" s="1"/>
  <c r="C35" i="82" s="1"/>
  <c r="E35" i="82" s="1"/>
  <c r="G35" i="82" s="1"/>
  <c r="C36" i="80"/>
  <c r="E36" i="80" s="1"/>
  <c r="G36" i="80" s="1"/>
  <c r="C36" i="81" s="1"/>
  <c r="E36" i="81" s="1"/>
  <c r="G36" i="81" s="1"/>
  <c r="C36" i="82" s="1"/>
  <c r="E36" i="82" s="1"/>
  <c r="G36" i="82" s="1"/>
  <c r="C15" i="80"/>
  <c r="E15" i="80" s="1"/>
  <c r="G15" i="80" s="1"/>
  <c r="C15" i="81" s="1"/>
  <c r="E15" i="81" s="1"/>
  <c r="G15" i="81" s="1"/>
  <c r="C15" i="82" s="1"/>
  <c r="E15" i="82" s="1"/>
  <c r="G15" i="82" s="1"/>
  <c r="C182" i="80"/>
  <c r="E182" i="80" s="1"/>
  <c r="G182" i="80" s="1"/>
  <c r="C182" i="81" s="1"/>
  <c r="E182" i="81" s="1"/>
  <c r="G182" i="81" s="1"/>
  <c r="C182" i="82" s="1"/>
  <c r="E182" i="82" s="1"/>
  <c r="G182" i="82" s="1"/>
  <c r="C222" i="80"/>
  <c r="E222" i="80" s="1"/>
  <c r="G222" i="80" s="1"/>
  <c r="C222" i="81" s="1"/>
  <c r="E222" i="81" s="1"/>
  <c r="G222" i="81" s="1"/>
  <c r="C222" i="82" s="1"/>
  <c r="E222" i="82" s="1"/>
  <c r="G222" i="82" s="1"/>
  <c r="C239" i="80"/>
  <c r="E239" i="80" s="1"/>
  <c r="G239" i="80" s="1"/>
  <c r="C239" i="81" s="1"/>
  <c r="E239" i="81" s="1"/>
  <c r="G239" i="81" s="1"/>
  <c r="C239" i="82" s="1"/>
  <c r="E239" i="82" s="1"/>
  <c r="G239" i="82" s="1"/>
  <c r="C162" i="80"/>
  <c r="E162" i="80" s="1"/>
  <c r="G162" i="80" s="1"/>
  <c r="C162" i="81" s="1"/>
  <c r="E162" i="81" s="1"/>
  <c r="G162" i="81" s="1"/>
  <c r="C162" i="82" s="1"/>
  <c r="E162" i="82" s="1"/>
  <c r="G162" i="82" s="1"/>
  <c r="C98" i="80"/>
  <c r="E98" i="80" s="1"/>
  <c r="G98" i="80" s="1"/>
  <c r="C98" i="81" s="1"/>
  <c r="E98" i="81" s="1"/>
  <c r="G98" i="81" s="1"/>
  <c r="C98" i="82" s="1"/>
  <c r="E98" i="82" s="1"/>
  <c r="G98" i="82" s="1"/>
  <c r="C111" i="80"/>
  <c r="E111" i="80" s="1"/>
  <c r="G111" i="80" s="1"/>
  <c r="C111" i="81" s="1"/>
  <c r="E111" i="81" s="1"/>
  <c r="G111" i="81" s="1"/>
  <c r="C111" i="82" s="1"/>
  <c r="E111" i="82" s="1"/>
  <c r="G111" i="82" s="1"/>
  <c r="C170" i="80"/>
  <c r="E170" i="80" s="1"/>
  <c r="G170" i="80" s="1"/>
  <c r="C170" i="81" s="1"/>
  <c r="E170" i="81" s="1"/>
  <c r="G170" i="81" s="1"/>
  <c r="C170" i="82" s="1"/>
  <c r="E170" i="82" s="1"/>
  <c r="G170" i="82" s="1"/>
  <c r="C32" i="80"/>
  <c r="E32" i="80" s="1"/>
  <c r="G32" i="80" s="1"/>
  <c r="C32" i="81" s="1"/>
  <c r="E32" i="81" s="1"/>
  <c r="G32" i="81" s="1"/>
  <c r="C32" i="82" s="1"/>
  <c r="E32" i="82" s="1"/>
  <c r="G32" i="82" s="1"/>
  <c r="C20" i="80"/>
  <c r="E20" i="80" s="1"/>
  <c r="G20" i="80" s="1"/>
  <c r="C20" i="81" s="1"/>
  <c r="E20" i="81" s="1"/>
  <c r="G20" i="81" s="1"/>
  <c r="C20" i="82" s="1"/>
  <c r="E20" i="82" s="1"/>
  <c r="G20" i="82" s="1"/>
  <c r="C232" i="80"/>
  <c r="E232" i="80" s="1"/>
  <c r="G232" i="80" s="1"/>
  <c r="C232" i="81" s="1"/>
  <c r="E232" i="81" s="1"/>
  <c r="G232" i="81" s="1"/>
  <c r="C232" i="82" s="1"/>
  <c r="E232" i="82" s="1"/>
  <c r="G232" i="82" s="1"/>
  <c r="C57" i="80"/>
  <c r="E57" i="80" s="1"/>
  <c r="G57" i="80" s="1"/>
  <c r="C57" i="81" s="1"/>
  <c r="E57" i="81" s="1"/>
  <c r="G57" i="81" s="1"/>
  <c r="C57" i="82" s="1"/>
  <c r="E57" i="82" s="1"/>
  <c r="G57" i="82" s="1"/>
  <c r="C23" i="80"/>
  <c r="E23" i="80" s="1"/>
  <c r="G23" i="80" s="1"/>
  <c r="C23" i="81" s="1"/>
  <c r="E23" i="81" s="1"/>
  <c r="G23" i="81" s="1"/>
  <c r="C23" i="82" s="1"/>
  <c r="E23" i="82" s="1"/>
  <c r="G23" i="82" s="1"/>
  <c r="C56" i="80"/>
  <c r="E56" i="80" s="1"/>
  <c r="G56" i="80" s="1"/>
  <c r="C56" i="81" s="1"/>
  <c r="E56" i="81" s="1"/>
  <c r="G56" i="81" s="1"/>
  <c r="E56" i="82" s="1"/>
  <c r="G56" i="82" s="1"/>
  <c r="C189" i="80"/>
  <c r="E189" i="80" s="1"/>
  <c r="G189" i="80" s="1"/>
  <c r="C189" i="81" s="1"/>
  <c r="E189" i="81" s="1"/>
  <c r="G189" i="81" s="1"/>
  <c r="C189" i="82" s="1"/>
  <c r="E189" i="82" s="1"/>
  <c r="G189" i="82" s="1"/>
  <c r="C17" i="80"/>
  <c r="E17" i="80" s="1"/>
  <c r="G17" i="80" s="1"/>
  <c r="C17" i="81" s="1"/>
  <c r="E17" i="81" s="1"/>
  <c r="G17" i="81" s="1"/>
  <c r="C17" i="82" s="1"/>
  <c r="E17" i="82" s="1"/>
  <c r="G17" i="82" s="1"/>
  <c r="C87" i="80"/>
  <c r="E87" i="80" s="1"/>
  <c r="G87" i="80" s="1"/>
  <c r="C87" i="81" s="1"/>
  <c r="E87" i="81" s="1"/>
  <c r="G87" i="81" s="1"/>
  <c r="C87" i="82" s="1"/>
  <c r="E87" i="82" s="1"/>
  <c r="G87" i="82" s="1"/>
  <c r="C118" i="80"/>
  <c r="E118" i="80" s="1"/>
  <c r="G118" i="80" s="1"/>
  <c r="C118" i="81" s="1"/>
  <c r="E118" i="81" s="1"/>
  <c r="G118" i="81" s="1"/>
  <c r="C118" i="82" s="1"/>
  <c r="E118" i="82" s="1"/>
  <c r="G118" i="82" s="1"/>
  <c r="C126" i="80"/>
  <c r="E126" i="80" s="1"/>
  <c r="G126" i="80" s="1"/>
  <c r="C126" i="81" s="1"/>
  <c r="E126" i="81" s="1"/>
  <c r="G126" i="81" s="1"/>
  <c r="C126" i="82" s="1"/>
  <c r="E126" i="82" s="1"/>
  <c r="G126" i="82" s="1"/>
  <c r="C140" i="80"/>
  <c r="E140" i="80" s="1"/>
  <c r="G140" i="80" s="1"/>
  <c r="C140" i="81" s="1"/>
  <c r="E140" i="81" s="1"/>
  <c r="G140" i="81" s="1"/>
  <c r="C140" i="82" s="1"/>
  <c r="E140" i="82" s="1"/>
  <c r="G140" i="82" s="1"/>
  <c r="C144" i="80"/>
  <c r="E144" i="80" s="1"/>
  <c r="G144" i="80" s="1"/>
  <c r="C144" i="81" s="1"/>
  <c r="E144" i="81" s="1"/>
  <c r="G144" i="81" s="1"/>
  <c r="C144" i="82" s="1"/>
  <c r="E144" i="82" s="1"/>
  <c r="G144" i="82" s="1"/>
  <c r="C201" i="80"/>
  <c r="E201" i="80" s="1"/>
  <c r="G201" i="80" s="1"/>
  <c r="C201" i="81" s="1"/>
  <c r="E201" i="81" s="1"/>
  <c r="G201" i="81" s="1"/>
  <c r="C201" i="82" s="1"/>
  <c r="E201" i="82" s="1"/>
  <c r="G201" i="82" s="1"/>
  <c r="C145" i="80"/>
  <c r="E145" i="80" s="1"/>
  <c r="G145" i="80" s="1"/>
  <c r="C145" i="81" s="1"/>
  <c r="E145" i="81" s="1"/>
  <c r="G145" i="81" s="1"/>
  <c r="C145" i="82" s="1"/>
  <c r="E145" i="82" s="1"/>
  <c r="G145" i="82" s="1"/>
  <c r="C121" i="80"/>
  <c r="E121" i="80" s="1"/>
  <c r="G121" i="80" s="1"/>
  <c r="C121" i="81" s="1"/>
  <c r="E121" i="81" s="1"/>
  <c r="G121" i="81" s="1"/>
  <c r="C121" i="82" s="1"/>
  <c r="E121" i="82" s="1"/>
  <c r="G121" i="82" s="1"/>
  <c r="C30" i="80"/>
  <c r="E30" i="80" s="1"/>
  <c r="G30" i="80" s="1"/>
  <c r="C30" i="81" s="1"/>
  <c r="E30" i="81" s="1"/>
  <c r="G30" i="81" s="1"/>
  <c r="C30" i="82" s="1"/>
  <c r="E30" i="82" s="1"/>
  <c r="G30" i="82" s="1"/>
  <c r="C96" i="80"/>
  <c r="E96" i="80" s="1"/>
  <c r="G96" i="80" s="1"/>
  <c r="C96" i="81" s="1"/>
  <c r="E96" i="81" s="1"/>
  <c r="G96" i="81" s="1"/>
  <c r="C96" i="82" s="1"/>
  <c r="E96" i="82" s="1"/>
  <c r="G96" i="82" s="1"/>
  <c r="C225" i="80"/>
  <c r="E225" i="80" s="1"/>
  <c r="G225" i="80" s="1"/>
  <c r="C225" i="81" s="1"/>
  <c r="E225" i="81" s="1"/>
  <c r="G225" i="81" s="1"/>
  <c r="C225" i="82" s="1"/>
  <c r="E225" i="82" s="1"/>
  <c r="G225" i="82" s="1"/>
  <c r="C51" i="80"/>
  <c r="E51" i="80" s="1"/>
  <c r="G51" i="80" s="1"/>
  <c r="C51" i="81" s="1"/>
  <c r="E51" i="81" s="1"/>
  <c r="G51" i="81" s="1"/>
  <c r="C51" i="82" s="1"/>
  <c r="E51" i="82" s="1"/>
  <c r="G51" i="82" s="1"/>
  <c r="C135" i="80"/>
  <c r="E135" i="80" s="1"/>
  <c r="G135" i="80" s="1"/>
  <c r="C135" i="81" s="1"/>
  <c r="E135" i="81" s="1"/>
  <c r="G135" i="81" s="1"/>
  <c r="C135" i="82" s="1"/>
  <c r="E135" i="82" s="1"/>
  <c r="G135" i="82" s="1"/>
  <c r="C110" i="80"/>
  <c r="E110" i="80" s="1"/>
  <c r="G110" i="80" s="1"/>
  <c r="C110" i="81" s="1"/>
  <c r="E110" i="81" s="1"/>
  <c r="G110" i="81" s="1"/>
  <c r="C110" i="82" s="1"/>
  <c r="E110" i="82" s="1"/>
  <c r="G110" i="82" s="1"/>
  <c r="C219" i="80"/>
  <c r="E219" i="80" s="1"/>
  <c r="G219" i="80" s="1"/>
  <c r="C219" i="81" s="1"/>
  <c r="E219" i="81" s="1"/>
  <c r="G219" i="81" s="1"/>
  <c r="C219" i="82" s="1"/>
  <c r="E219" i="82" s="1"/>
  <c r="G219" i="82" s="1"/>
  <c r="C198" i="80"/>
  <c r="E198" i="80" s="1"/>
  <c r="G198" i="80" s="1"/>
  <c r="C198" i="81" s="1"/>
  <c r="E198" i="81" s="1"/>
  <c r="G198" i="81" s="1"/>
  <c r="C198" i="82" s="1"/>
  <c r="E198" i="82" s="1"/>
  <c r="G198" i="82" s="1"/>
  <c r="C42" i="80"/>
  <c r="E42" i="80" s="1"/>
  <c r="G42" i="80" s="1"/>
  <c r="C42" i="81" s="1"/>
  <c r="E42" i="81" s="1"/>
  <c r="G42" i="81" s="1"/>
  <c r="C42" i="82" s="1"/>
  <c r="E42" i="82" s="1"/>
  <c r="G42" i="82" s="1"/>
  <c r="E42" i="83" s="1"/>
  <c r="G42" i="83" s="1"/>
  <c r="C42" i="84" s="1"/>
  <c r="E42" i="84" s="1"/>
  <c r="G42" i="84" s="1"/>
  <c r="E42" i="85" s="1"/>
  <c r="G42" i="85" s="1"/>
  <c r="C42" i="86" s="1"/>
  <c r="E42" i="86" s="1"/>
  <c r="G42" i="86" s="1"/>
  <c r="C124" i="80"/>
  <c r="E124" i="80" s="1"/>
  <c r="G124" i="80" s="1"/>
  <c r="C124" i="81" s="1"/>
  <c r="E124" i="81" s="1"/>
  <c r="G124" i="81" s="1"/>
  <c r="C124" i="82" s="1"/>
  <c r="E124" i="82" s="1"/>
  <c r="G124" i="82" s="1"/>
  <c r="C207" i="80"/>
  <c r="E207" i="80" s="1"/>
  <c r="G207" i="80" s="1"/>
  <c r="C207" i="81" s="1"/>
  <c r="E207" i="81" s="1"/>
  <c r="G207" i="81" s="1"/>
  <c r="C207" i="82" s="1"/>
  <c r="E207" i="82" s="1"/>
  <c r="G207" i="82" s="1"/>
  <c r="C38" i="80"/>
  <c r="E38" i="80" s="1"/>
  <c r="G38" i="80" s="1"/>
  <c r="C38" i="81" s="1"/>
  <c r="E38" i="81" s="1"/>
  <c r="G38" i="81" s="1"/>
  <c r="C38" i="82" s="1"/>
  <c r="E38" i="82" s="1"/>
  <c r="G38" i="82" s="1"/>
  <c r="C226" i="80"/>
  <c r="E226" i="80" s="1"/>
  <c r="G226" i="80" s="1"/>
  <c r="C226" i="81" s="1"/>
  <c r="E226" i="81" s="1"/>
  <c r="G226" i="81" s="1"/>
  <c r="C226" i="82" s="1"/>
  <c r="E226" i="82" s="1"/>
  <c r="G226" i="82" s="1"/>
  <c r="C172" i="80"/>
  <c r="E172" i="80" s="1"/>
  <c r="G172" i="80" s="1"/>
  <c r="C172" i="81" s="1"/>
  <c r="E172" i="81" s="1"/>
  <c r="G172" i="81" s="1"/>
  <c r="C172" i="82" s="1"/>
  <c r="E172" i="82" s="1"/>
  <c r="G172" i="82" s="1"/>
  <c r="C212" i="80"/>
  <c r="E212" i="80" s="1"/>
  <c r="G212" i="80" s="1"/>
  <c r="C212" i="81" s="1"/>
  <c r="E212" i="81" s="1"/>
  <c r="G212" i="81" s="1"/>
  <c r="C212" i="82" s="1"/>
  <c r="E212" i="82" s="1"/>
  <c r="G212" i="82" s="1"/>
  <c r="C68" i="80"/>
  <c r="E68" i="80" s="1"/>
  <c r="G68" i="80" s="1"/>
  <c r="C68" i="81" s="1"/>
  <c r="E68" i="81" s="1"/>
  <c r="G68" i="81" s="1"/>
  <c r="C68" i="82" s="1"/>
  <c r="E68" i="82" s="1"/>
  <c r="G68" i="82" s="1"/>
  <c r="C27" i="80"/>
  <c r="E27" i="80" s="1"/>
  <c r="G27" i="80" s="1"/>
  <c r="C27" i="81" s="1"/>
  <c r="E27" i="81" s="1"/>
  <c r="G27" i="81" s="1"/>
  <c r="C27" i="82" s="1"/>
  <c r="E27" i="82" s="1"/>
  <c r="G27" i="82" s="1"/>
  <c r="C66" i="80"/>
  <c r="E66" i="80" s="1"/>
  <c r="G66" i="80" s="1"/>
  <c r="C66" i="81" s="1"/>
  <c r="E66" i="81" s="1"/>
  <c r="G66" i="81" s="1"/>
  <c r="C66" i="82" s="1"/>
  <c r="E66" i="82" s="1"/>
  <c r="G66" i="82" s="1"/>
  <c r="C107" i="80"/>
  <c r="E107" i="80" s="1"/>
  <c r="G107" i="80" s="1"/>
  <c r="C107" i="81" s="1"/>
  <c r="E107" i="81" s="1"/>
  <c r="G107" i="81" s="1"/>
  <c r="C107" i="82" s="1"/>
  <c r="E107" i="82" s="1"/>
  <c r="G107" i="82" s="1"/>
  <c r="C64" i="80"/>
  <c r="E64" i="80" s="1"/>
  <c r="G64" i="80" s="1"/>
  <c r="C64" i="81" s="1"/>
  <c r="E64" i="81" s="1"/>
  <c r="G64" i="81" s="1"/>
  <c r="C64" i="82" s="1"/>
  <c r="E64" i="82" s="1"/>
  <c r="G64" i="82" s="1"/>
  <c r="C142" i="80"/>
  <c r="E142" i="80" s="1"/>
  <c r="G142" i="80" s="1"/>
  <c r="C142" i="81" s="1"/>
  <c r="E142" i="81" s="1"/>
  <c r="G142" i="81" s="1"/>
  <c r="C142" i="82" s="1"/>
  <c r="E142" i="82" s="1"/>
  <c r="G142" i="82" s="1"/>
  <c r="C19" i="80"/>
  <c r="E19" i="80" s="1"/>
  <c r="G19" i="80" s="1"/>
  <c r="C19" i="81" s="1"/>
  <c r="E19" i="81" s="1"/>
  <c r="G19" i="81" s="1"/>
  <c r="C19" i="82" s="1"/>
  <c r="E19" i="82" s="1"/>
  <c r="G19" i="82" s="1"/>
  <c r="C138" i="80"/>
  <c r="E138" i="80" s="1"/>
  <c r="G138" i="80" s="1"/>
  <c r="C138" i="81" s="1"/>
  <c r="E138" i="81" s="1"/>
  <c r="G138" i="81" s="1"/>
  <c r="C138" i="82" s="1"/>
  <c r="E138" i="82" s="1"/>
  <c r="G138" i="82" s="1"/>
  <c r="C177" i="80"/>
  <c r="E177" i="80" s="1"/>
  <c r="G177" i="80" s="1"/>
  <c r="C177" i="81" s="1"/>
  <c r="E177" i="81" s="1"/>
  <c r="G177" i="81" s="1"/>
  <c r="C177" i="82" s="1"/>
  <c r="E177" i="82" s="1"/>
  <c r="G177" i="82" s="1"/>
  <c r="C209" i="80"/>
  <c r="E209" i="80" s="1"/>
  <c r="G209" i="80" s="1"/>
  <c r="C209" i="81" s="1"/>
  <c r="E209" i="81" s="1"/>
  <c r="G209" i="81" s="1"/>
  <c r="C209" i="82" s="1"/>
  <c r="E209" i="82" s="1"/>
  <c r="G209" i="82" s="1"/>
  <c r="C205" i="80"/>
  <c r="E205" i="80" s="1"/>
  <c r="G205" i="80" s="1"/>
  <c r="C205" i="81" s="1"/>
  <c r="E205" i="81" s="1"/>
  <c r="G205" i="81" s="1"/>
  <c r="C205" i="82" s="1"/>
  <c r="E205" i="82" s="1"/>
  <c r="G205" i="82" s="1"/>
  <c r="C183" i="80"/>
  <c r="E183" i="80" s="1"/>
  <c r="G183" i="80" s="1"/>
  <c r="C183" i="81" s="1"/>
  <c r="E183" i="81" s="1"/>
  <c r="G183" i="81" s="1"/>
  <c r="C183" i="82" s="1"/>
  <c r="E183" i="82" s="1"/>
  <c r="G183" i="82" s="1"/>
  <c r="C166" i="80"/>
  <c r="E166" i="80" s="1"/>
  <c r="G166" i="80" s="1"/>
  <c r="C166" i="81" s="1"/>
  <c r="E166" i="81" s="1"/>
  <c r="G166" i="81" s="1"/>
  <c r="C166" i="82" s="1"/>
  <c r="E166" i="82" s="1"/>
  <c r="G166" i="82" s="1"/>
  <c r="C62" i="80"/>
  <c r="E62" i="80" s="1"/>
  <c r="G62" i="80" s="1"/>
  <c r="C62" i="81" s="1"/>
  <c r="E62" i="81" s="1"/>
  <c r="G62" i="81" s="1"/>
  <c r="C62" i="82" s="1"/>
  <c r="E62" i="82" s="1"/>
  <c r="G62" i="82" s="1"/>
  <c r="C160" i="80"/>
  <c r="E160" i="80" s="1"/>
  <c r="G160" i="80" s="1"/>
  <c r="C160" i="81" s="1"/>
  <c r="E160" i="81" s="1"/>
  <c r="G160" i="81" s="1"/>
  <c r="C160" i="82" s="1"/>
  <c r="E160" i="82" s="1"/>
  <c r="G160" i="82" s="1"/>
  <c r="C34" i="80"/>
  <c r="E34" i="80" s="1"/>
  <c r="G34" i="80" s="1"/>
  <c r="C34" i="81" s="1"/>
  <c r="E34" i="81" s="1"/>
  <c r="G34" i="81" s="1"/>
  <c r="C34" i="82" s="1"/>
  <c r="E34" i="82" s="1"/>
  <c r="G34" i="82" s="1"/>
  <c r="C129" i="80"/>
  <c r="E129" i="80" s="1"/>
  <c r="G129" i="80" s="1"/>
  <c r="C129" i="81" s="1"/>
  <c r="E129" i="81" s="1"/>
  <c r="G129" i="81" s="1"/>
  <c r="C129" i="82" s="1"/>
  <c r="E129" i="82" s="1"/>
  <c r="G129" i="82" s="1"/>
  <c r="C175" i="80"/>
  <c r="E175" i="80" s="1"/>
  <c r="G175" i="80" s="1"/>
  <c r="C175" i="81" s="1"/>
  <c r="E175" i="81" s="1"/>
  <c r="G175" i="81" s="1"/>
  <c r="C175" i="82" s="1"/>
  <c r="E175" i="82" s="1"/>
  <c r="G175" i="82" s="1"/>
  <c r="C188" i="80"/>
  <c r="E188" i="80" s="1"/>
  <c r="G188" i="80" s="1"/>
  <c r="C188" i="81" s="1"/>
  <c r="E188" i="81" s="1"/>
  <c r="G188" i="81" s="1"/>
  <c r="C188" i="82" s="1"/>
  <c r="E188" i="82" s="1"/>
  <c r="G188" i="82" s="1"/>
  <c r="C39" i="80"/>
  <c r="E39" i="80" s="1"/>
  <c r="G39" i="80" s="1"/>
  <c r="C39" i="81" s="1"/>
  <c r="E39" i="81" s="1"/>
  <c r="G39" i="81" s="1"/>
  <c r="C39" i="82" s="1"/>
  <c r="E39" i="82" s="1"/>
  <c r="G39" i="82" s="1"/>
  <c r="C100" i="80"/>
  <c r="E100" i="80" s="1"/>
  <c r="G100" i="80" s="1"/>
  <c r="C100" i="81" s="1"/>
  <c r="E100" i="81" s="1"/>
  <c r="G100" i="81" s="1"/>
  <c r="C100" i="82" s="1"/>
  <c r="E100" i="82" s="1"/>
  <c r="G100" i="82" s="1"/>
  <c r="C72" i="80"/>
  <c r="E72" i="80" s="1"/>
  <c r="G72" i="80" s="1"/>
  <c r="C72" i="81" s="1"/>
  <c r="E72" i="81" s="1"/>
  <c r="G72" i="81" s="1"/>
  <c r="C72" i="82" s="1"/>
  <c r="E72" i="82" s="1"/>
  <c r="G72" i="82" s="1"/>
  <c r="C163" i="80"/>
  <c r="E163" i="80" s="1"/>
  <c r="G163" i="80" s="1"/>
  <c r="C163" i="81" s="1"/>
  <c r="E163" i="81" s="1"/>
  <c r="G163" i="81" s="1"/>
  <c r="C163" i="82" s="1"/>
  <c r="E163" i="82" s="1"/>
  <c r="G163" i="82" s="1"/>
  <c r="C139" i="80"/>
  <c r="E139" i="80" s="1"/>
  <c r="G139" i="80" s="1"/>
  <c r="C139" i="81" s="1"/>
  <c r="E139" i="81" s="1"/>
  <c r="G139" i="81" s="1"/>
  <c r="C139" i="82" s="1"/>
  <c r="E139" i="82" s="1"/>
  <c r="G139" i="82" s="1"/>
  <c r="C199" i="80"/>
  <c r="E199" i="80" s="1"/>
  <c r="G199" i="80" s="1"/>
  <c r="C199" i="81" s="1"/>
  <c r="E199" i="81" s="1"/>
  <c r="G199" i="81" s="1"/>
  <c r="C199" i="82" s="1"/>
  <c r="E199" i="82" s="1"/>
  <c r="G199" i="82" s="1"/>
  <c r="C196" i="80"/>
  <c r="E196" i="80" s="1"/>
  <c r="G196" i="80" s="1"/>
  <c r="C196" i="81" s="1"/>
  <c r="E196" i="81" s="1"/>
  <c r="G196" i="81" s="1"/>
  <c r="C196" i="82" s="1"/>
  <c r="E196" i="82" s="1"/>
  <c r="G196" i="82" s="1"/>
  <c r="C245" i="80"/>
  <c r="E245" i="80" s="1"/>
  <c r="G245" i="80" s="1"/>
  <c r="C245" i="81" s="1"/>
  <c r="E245" i="81" s="1"/>
  <c r="G245" i="81" s="1"/>
  <c r="C245" i="82" s="1"/>
  <c r="E245" i="82" s="1"/>
  <c r="G245" i="82" s="1"/>
  <c r="C49" i="80"/>
  <c r="E49" i="80" s="1"/>
  <c r="G49" i="80" s="1"/>
  <c r="C49" i="81" s="1"/>
  <c r="E49" i="81" s="1"/>
  <c r="G49" i="81" s="1"/>
  <c r="C49" i="82" s="1"/>
  <c r="E49" i="82" s="1"/>
  <c r="G49" i="82" s="1"/>
  <c r="C47" i="80"/>
  <c r="E47" i="80" s="1"/>
  <c r="G47" i="80" s="1"/>
  <c r="C47" i="81" s="1"/>
  <c r="E47" i="81" s="1"/>
  <c r="G47" i="81" s="1"/>
  <c r="E47" i="82" s="1"/>
  <c r="G47" i="82" s="1"/>
  <c r="C99" i="80"/>
  <c r="E99" i="80" s="1"/>
  <c r="G99" i="80" s="1"/>
  <c r="C99" i="81" s="1"/>
  <c r="E99" i="81" s="1"/>
  <c r="G99" i="81" s="1"/>
  <c r="C99" i="82" s="1"/>
  <c r="E99" i="82" s="1"/>
  <c r="G99" i="82" s="1"/>
  <c r="C26" i="80"/>
  <c r="E26" i="80" s="1"/>
  <c r="G26" i="80" s="1"/>
  <c r="C26" i="81" s="1"/>
  <c r="E26" i="81" s="1"/>
  <c r="G26" i="81" s="1"/>
  <c r="C26" i="82" s="1"/>
  <c r="E26" i="82" s="1"/>
  <c r="G26" i="82" s="1"/>
  <c r="C71" i="79"/>
  <c r="E71" i="79" s="1"/>
  <c r="G71" i="79" s="1"/>
  <c r="C150" i="80"/>
  <c r="E150" i="80" s="1"/>
  <c r="G150" i="80" s="1"/>
  <c r="C150" i="81" s="1"/>
  <c r="E150" i="81" s="1"/>
  <c r="G150" i="81" s="1"/>
  <c r="C150" i="82" s="1"/>
  <c r="E150" i="82" s="1"/>
  <c r="G150" i="82" s="1"/>
  <c r="C94" i="80"/>
  <c r="E94" i="80" s="1"/>
  <c r="G94" i="80" s="1"/>
  <c r="C94" i="81" s="1"/>
  <c r="E94" i="81" s="1"/>
  <c r="G94" i="81" s="1"/>
  <c r="C94" i="82" s="1"/>
  <c r="E94" i="82" s="1"/>
  <c r="G94" i="82" s="1"/>
  <c r="C148" i="80"/>
  <c r="E148" i="80" s="1"/>
  <c r="G148" i="80" s="1"/>
  <c r="C148" i="81" s="1"/>
  <c r="E148" i="81" s="1"/>
  <c r="G148" i="81" s="1"/>
  <c r="C148" i="82" s="1"/>
  <c r="E148" i="82" s="1"/>
  <c r="G148" i="82" s="1"/>
  <c r="C235" i="80"/>
  <c r="E235" i="80" s="1"/>
  <c r="G235" i="80" s="1"/>
  <c r="C235" i="81" s="1"/>
  <c r="E235" i="81" s="1"/>
  <c r="G235" i="81" s="1"/>
  <c r="C235" i="82" s="1"/>
  <c r="E235" i="82" s="1"/>
  <c r="G235" i="82" s="1"/>
  <c r="C134" i="80"/>
  <c r="E134" i="80" s="1"/>
  <c r="G134" i="80" s="1"/>
  <c r="C134" i="81" s="1"/>
  <c r="E134" i="81" s="1"/>
  <c r="G134" i="81" s="1"/>
  <c r="C134" i="82" s="1"/>
  <c r="E134" i="82" s="1"/>
  <c r="G134" i="82" s="1"/>
  <c r="C158" i="83"/>
  <c r="E158" i="83" s="1"/>
  <c r="G158" i="83" s="1"/>
  <c r="C158" i="84" s="1"/>
  <c r="E158" i="84" s="1"/>
  <c r="G158" i="84" s="1"/>
  <c r="C141" i="80"/>
  <c r="E141" i="80" s="1"/>
  <c r="G141" i="80" s="1"/>
  <c r="C141" i="81" s="1"/>
  <c r="E141" i="81" s="1"/>
  <c r="G141" i="81" s="1"/>
  <c r="C141" i="82" s="1"/>
  <c r="E141" i="82" s="1"/>
  <c r="G141" i="82" s="1"/>
  <c r="C213" i="80"/>
  <c r="E213" i="80" s="1"/>
  <c r="G213" i="80" s="1"/>
  <c r="C213" i="81" s="1"/>
  <c r="E213" i="81" s="1"/>
  <c r="G213" i="81" s="1"/>
  <c r="C213" i="82" s="1"/>
  <c r="E213" i="82" s="1"/>
  <c r="G213" i="82" s="1"/>
  <c r="C174" i="80"/>
  <c r="E174" i="80" s="1"/>
  <c r="G174" i="80" s="1"/>
  <c r="C174" i="81" s="1"/>
  <c r="E174" i="81" s="1"/>
  <c r="G174" i="81" s="1"/>
  <c r="C174" i="82" s="1"/>
  <c r="E174" i="82" s="1"/>
  <c r="G174" i="82" s="1"/>
  <c r="C112" i="80"/>
  <c r="E112" i="80" s="1"/>
  <c r="G112" i="80" s="1"/>
  <c r="C112" i="81" s="1"/>
  <c r="E112" i="81" s="1"/>
  <c r="G112" i="81" s="1"/>
  <c r="C112" i="82" s="1"/>
  <c r="E112" i="82" s="1"/>
  <c r="G112" i="82" s="1"/>
  <c r="C91" i="80"/>
  <c r="E91" i="80" s="1"/>
  <c r="G91" i="80" s="1"/>
  <c r="C91" i="81" s="1"/>
  <c r="E91" i="81" s="1"/>
  <c r="G91" i="81" s="1"/>
  <c r="C91" i="82" s="1"/>
  <c r="E91" i="82" s="1"/>
  <c r="G91" i="82" s="1"/>
  <c r="C185" i="80"/>
  <c r="E185" i="80" s="1"/>
  <c r="G185" i="80" s="1"/>
  <c r="C185" i="81" s="1"/>
  <c r="E185" i="81" s="1"/>
  <c r="G185" i="81" s="1"/>
  <c r="C185" i="82" s="1"/>
  <c r="E185" i="82" s="1"/>
  <c r="G185" i="82" s="1"/>
  <c r="C14" i="80"/>
  <c r="E14" i="80" s="1"/>
  <c r="G14" i="80" s="1"/>
  <c r="C14" i="81" s="1"/>
  <c r="E14" i="81" s="1"/>
  <c r="G14" i="81" s="1"/>
  <c r="C14" i="82" s="1"/>
  <c r="E14" i="82" s="1"/>
  <c r="G14" i="82" s="1"/>
  <c r="C82" i="80"/>
  <c r="E82" i="80" s="1"/>
  <c r="G82" i="80" s="1"/>
  <c r="C82" i="81" s="1"/>
  <c r="E82" i="81" s="1"/>
  <c r="G82" i="81" s="1"/>
  <c r="C82" i="82" s="1"/>
  <c r="E82" i="82" s="1"/>
  <c r="G82" i="82" s="1"/>
  <c r="C152" i="80"/>
  <c r="E152" i="80" s="1"/>
  <c r="G152" i="80" s="1"/>
  <c r="C152" i="81" s="1"/>
  <c r="E152" i="81" s="1"/>
  <c r="G152" i="81" s="1"/>
  <c r="C152" i="82" s="1"/>
  <c r="E152" i="82" s="1"/>
  <c r="G152" i="82" s="1"/>
  <c r="C211" i="80"/>
  <c r="E211" i="80" s="1"/>
  <c r="G211" i="80" s="1"/>
  <c r="C211" i="81" s="1"/>
  <c r="E211" i="81" s="1"/>
  <c r="G211" i="81" s="1"/>
  <c r="C211" i="82" s="1"/>
  <c r="E211" i="82" s="1"/>
  <c r="G211" i="82" s="1"/>
  <c r="C117" i="80"/>
  <c r="E117" i="80" s="1"/>
  <c r="G117" i="80" s="1"/>
  <c r="C117" i="81" s="1"/>
  <c r="E117" i="81" s="1"/>
  <c r="G117" i="81" s="1"/>
  <c r="C117" i="82" s="1"/>
  <c r="E117" i="82" s="1"/>
  <c r="G117" i="82" s="1"/>
  <c r="C130" i="80"/>
  <c r="E130" i="80" s="1"/>
  <c r="G130" i="80" s="1"/>
  <c r="C130" i="81" s="1"/>
  <c r="E130" i="81" s="1"/>
  <c r="G130" i="81" s="1"/>
  <c r="C130" i="82" s="1"/>
  <c r="E130" i="82" s="1"/>
  <c r="G130" i="82" s="1"/>
  <c r="C143" i="80"/>
  <c r="E143" i="80" s="1"/>
  <c r="G143" i="80" s="1"/>
  <c r="C143" i="81" s="1"/>
  <c r="E143" i="81" s="1"/>
  <c r="G143" i="81" s="1"/>
  <c r="C143" i="82" s="1"/>
  <c r="E143" i="82" s="1"/>
  <c r="G143" i="82" s="1"/>
  <c r="C180" i="80"/>
  <c r="E180" i="80" s="1"/>
  <c r="G180" i="80" s="1"/>
  <c r="C180" i="81" s="1"/>
  <c r="E180" i="81" s="1"/>
  <c r="G180" i="81" s="1"/>
  <c r="C180" i="82" s="1"/>
  <c r="E180" i="82" s="1"/>
  <c r="G180" i="82" s="1"/>
  <c r="C220" i="80"/>
  <c r="E220" i="80" s="1"/>
  <c r="G220" i="80" s="1"/>
  <c r="C220" i="81" s="1"/>
  <c r="E220" i="81" s="1"/>
  <c r="G220" i="81" s="1"/>
  <c r="C220" i="82" s="1"/>
  <c r="E220" i="82" s="1"/>
  <c r="G220" i="82" s="1"/>
  <c r="C128" i="80"/>
  <c r="E128" i="80" s="1"/>
  <c r="G128" i="80" s="1"/>
  <c r="C128" i="81" s="1"/>
  <c r="E128" i="81" s="1"/>
  <c r="G128" i="81" s="1"/>
  <c r="C128" i="82" s="1"/>
  <c r="E128" i="82" s="1"/>
  <c r="G128" i="82" s="1"/>
  <c r="C122" i="80"/>
  <c r="E122" i="80" s="1"/>
  <c r="G122" i="80" s="1"/>
  <c r="C122" i="81" s="1"/>
  <c r="E122" i="81" s="1"/>
  <c r="G122" i="81" s="1"/>
  <c r="C122" i="82" s="1"/>
  <c r="E122" i="82" s="1"/>
  <c r="G122" i="82" s="1"/>
  <c r="C203" i="80"/>
  <c r="E203" i="80" s="1"/>
  <c r="G203" i="80" s="1"/>
  <c r="C203" i="81" s="1"/>
  <c r="E203" i="81" s="1"/>
  <c r="G203" i="81" s="1"/>
  <c r="C203" i="82" s="1"/>
  <c r="E203" i="82" s="1"/>
  <c r="G203" i="82" s="1"/>
  <c r="C114" i="80"/>
  <c r="E114" i="80" s="1"/>
  <c r="G114" i="80" s="1"/>
  <c r="C114" i="81" s="1"/>
  <c r="E114" i="81" s="1"/>
  <c r="G114" i="81" s="1"/>
  <c r="C114" i="82" s="1"/>
  <c r="E114" i="82" s="1"/>
  <c r="G114" i="82" s="1"/>
  <c r="C105" i="80"/>
  <c r="E105" i="80" s="1"/>
  <c r="G105" i="80" s="1"/>
  <c r="C105" i="81" s="1"/>
  <c r="E105" i="81" s="1"/>
  <c r="G105" i="81" s="1"/>
  <c r="C105" i="82" s="1"/>
  <c r="E105" i="82" s="1"/>
  <c r="G105" i="82" s="1"/>
  <c r="C221" i="80"/>
  <c r="E221" i="80" s="1"/>
  <c r="G221" i="80" s="1"/>
  <c r="C221" i="81" s="1"/>
  <c r="E221" i="81" s="1"/>
  <c r="G221" i="81" s="1"/>
  <c r="C221" i="82" s="1"/>
  <c r="E221" i="82" s="1"/>
  <c r="G221" i="82" s="1"/>
  <c r="C165" i="80"/>
  <c r="E165" i="80" s="1"/>
  <c r="G165" i="80" s="1"/>
  <c r="C165" i="81" s="1"/>
  <c r="E165" i="81" s="1"/>
  <c r="G165" i="81" s="1"/>
  <c r="C165" i="82" s="1"/>
  <c r="E165" i="82" s="1"/>
  <c r="G165" i="82" s="1"/>
  <c r="C43" i="80"/>
  <c r="E43" i="80" s="1"/>
  <c r="G43" i="80" s="1"/>
  <c r="C43" i="81" s="1"/>
  <c r="E43" i="81" s="1"/>
  <c r="G43" i="81" s="1"/>
  <c r="C43" i="82" s="1"/>
  <c r="E43" i="82" s="1"/>
  <c r="G43" i="82" s="1"/>
  <c r="C16" i="80"/>
  <c r="E16" i="80" s="1"/>
  <c r="G16" i="80" s="1"/>
  <c r="C16" i="81" s="1"/>
  <c r="E16" i="81" s="1"/>
  <c r="G16" i="81" s="1"/>
  <c r="C16" i="82" s="1"/>
  <c r="E16" i="82" s="1"/>
  <c r="G16" i="82" s="1"/>
  <c r="E16" i="83" s="1"/>
  <c r="G16" i="83" s="1"/>
  <c r="C16" i="84" s="1"/>
  <c r="E16" i="84" s="1"/>
  <c r="G16" i="84" s="1"/>
  <c r="C242" i="80"/>
  <c r="E242" i="80" s="1"/>
  <c r="G242" i="80" s="1"/>
  <c r="C242" i="81" s="1"/>
  <c r="E242" i="81" s="1"/>
  <c r="G242" i="81" s="1"/>
  <c r="C242" i="82" s="1"/>
  <c r="E242" i="82" s="1"/>
  <c r="G242" i="82" s="1"/>
  <c r="C194" i="80"/>
  <c r="E194" i="80" s="1"/>
  <c r="G194" i="80" s="1"/>
  <c r="C194" i="81" s="1"/>
  <c r="E194" i="81" s="1"/>
  <c r="G194" i="81" s="1"/>
  <c r="C194" i="82" s="1"/>
  <c r="E194" i="82" s="1"/>
  <c r="G194" i="82" s="1"/>
  <c r="C164" i="80"/>
  <c r="E164" i="80" s="1"/>
  <c r="G164" i="80" s="1"/>
  <c r="C164" i="81" s="1"/>
  <c r="E164" i="81" s="1"/>
  <c r="G164" i="81" s="1"/>
  <c r="C164" i="82" s="1"/>
  <c r="E164" i="82" s="1"/>
  <c r="G164" i="82" s="1"/>
  <c r="C171" i="80"/>
  <c r="E171" i="80" s="1"/>
  <c r="G171" i="80" s="1"/>
  <c r="C171" i="81" s="1"/>
  <c r="E171" i="81" s="1"/>
  <c r="G171" i="81" s="1"/>
  <c r="C171" i="82" s="1"/>
  <c r="E171" i="82" s="1"/>
  <c r="G171" i="82" s="1"/>
  <c r="C187" i="80"/>
  <c r="E187" i="80" s="1"/>
  <c r="G187" i="80" s="1"/>
  <c r="C187" i="81" s="1"/>
  <c r="E187" i="81" s="1"/>
  <c r="G187" i="81" s="1"/>
  <c r="C187" i="82" s="1"/>
  <c r="E187" i="82" s="1"/>
  <c r="G187" i="82" s="1"/>
  <c r="C76" i="80"/>
  <c r="E76" i="80" s="1"/>
  <c r="G76" i="80" s="1"/>
  <c r="C76" i="81" s="1"/>
  <c r="E76" i="81" s="1"/>
  <c r="G76" i="81" s="1"/>
  <c r="C76" i="82" s="1"/>
  <c r="E76" i="82" s="1"/>
  <c r="G76" i="82" s="1"/>
  <c r="C195" i="80"/>
  <c r="E195" i="80" s="1"/>
  <c r="G195" i="80" s="1"/>
  <c r="C195" i="81" s="1"/>
  <c r="E195" i="81" s="1"/>
  <c r="G195" i="81" s="1"/>
  <c r="C195" i="82" s="1"/>
  <c r="E195" i="82" s="1"/>
  <c r="G195" i="82" s="1"/>
  <c r="C85" i="83"/>
  <c r="E85" i="83" s="1"/>
  <c r="G85" i="83" s="1"/>
  <c r="C85" i="84" s="1"/>
  <c r="E85" i="84" s="1"/>
  <c r="G85" i="84" s="1"/>
  <c r="C218" i="80"/>
  <c r="E218" i="80" s="1"/>
  <c r="G218" i="80" s="1"/>
  <c r="C218" i="81" s="1"/>
  <c r="E218" i="81" s="1"/>
  <c r="G218" i="81" s="1"/>
  <c r="C218" i="82" s="1"/>
  <c r="E218" i="82" s="1"/>
  <c r="G218" i="82" s="1"/>
  <c r="C206" i="80"/>
  <c r="E206" i="80" s="1"/>
  <c r="G206" i="80" s="1"/>
  <c r="C206" i="81" s="1"/>
  <c r="E206" i="81" s="1"/>
  <c r="G206" i="81" s="1"/>
  <c r="C206" i="82" s="1"/>
  <c r="E206" i="82" s="1"/>
  <c r="G206" i="82" s="1"/>
  <c r="C37" i="80"/>
  <c r="E37" i="80" s="1"/>
  <c r="G37" i="80" s="1"/>
  <c r="C37" i="81" s="1"/>
  <c r="E37" i="81" s="1"/>
  <c r="G37" i="81" s="1"/>
  <c r="C37" i="82" s="1"/>
  <c r="E37" i="82" s="1"/>
  <c r="G37" i="82" s="1"/>
  <c r="C88" i="80"/>
  <c r="E88" i="80" s="1"/>
  <c r="G88" i="80" s="1"/>
  <c r="C88" i="81" s="1"/>
  <c r="E88" i="81" s="1"/>
  <c r="G88" i="81" s="1"/>
  <c r="C88" i="82" s="1"/>
  <c r="E88" i="82" s="1"/>
  <c r="G88" i="82" s="1"/>
  <c r="C146" i="80"/>
  <c r="E146" i="80" s="1"/>
  <c r="G146" i="80" s="1"/>
  <c r="C146" i="81" s="1"/>
  <c r="E146" i="81" s="1"/>
  <c r="G146" i="81" s="1"/>
  <c r="C146" i="82" s="1"/>
  <c r="E146" i="82" s="1"/>
  <c r="G146" i="82" s="1"/>
  <c r="C186" i="80"/>
  <c r="E186" i="80" s="1"/>
  <c r="G186" i="80" s="1"/>
  <c r="C186" i="81" s="1"/>
  <c r="E186" i="81" s="1"/>
  <c r="G186" i="81" s="1"/>
  <c r="C186" i="82" s="1"/>
  <c r="E186" i="82" s="1"/>
  <c r="G186" i="82" s="1"/>
  <c r="C108" i="80"/>
  <c r="E108" i="80" s="1"/>
  <c r="G108" i="80" s="1"/>
  <c r="C108" i="81" s="1"/>
  <c r="E108" i="81" s="1"/>
  <c r="G108" i="81" s="1"/>
  <c r="C108" i="82" s="1"/>
  <c r="E108" i="82" s="1"/>
  <c r="G108" i="82" s="1"/>
  <c r="C104" i="80"/>
  <c r="E104" i="80" s="1"/>
  <c r="G104" i="80" s="1"/>
  <c r="C104" i="81" s="1"/>
  <c r="E104" i="81" s="1"/>
  <c r="G104" i="81" s="1"/>
  <c r="C104" i="82" s="1"/>
  <c r="E104" i="82" s="1"/>
  <c r="G104" i="82" s="1"/>
  <c r="C133" i="80"/>
  <c r="E133" i="80" s="1"/>
  <c r="G133" i="80" s="1"/>
  <c r="C133" i="81" s="1"/>
  <c r="E133" i="81" s="1"/>
  <c r="G133" i="81" s="1"/>
  <c r="C133" i="82" s="1"/>
  <c r="E133" i="82" s="1"/>
  <c r="G133" i="82" s="1"/>
  <c r="C149" i="83"/>
  <c r="E149" i="83" s="1"/>
  <c r="G149" i="83" s="1"/>
  <c r="C149" i="84" s="1"/>
  <c r="E149" i="84" s="1"/>
  <c r="G149" i="84" s="1"/>
  <c r="C157" i="80"/>
  <c r="E157" i="80" s="1"/>
  <c r="G157" i="80" s="1"/>
  <c r="C157" i="81" s="1"/>
  <c r="E157" i="81" s="1"/>
  <c r="G157" i="81" s="1"/>
  <c r="C157" i="82" s="1"/>
  <c r="E157" i="82" s="1"/>
  <c r="G157" i="82" s="1"/>
  <c r="C24" i="80"/>
  <c r="E24" i="80" s="1"/>
  <c r="G24" i="80" s="1"/>
  <c r="C24" i="81" s="1"/>
  <c r="E24" i="81" s="1"/>
  <c r="G24" i="81" s="1"/>
  <c r="C24" i="82" s="1"/>
  <c r="E24" i="82" s="1"/>
  <c r="G24" i="82" s="1"/>
  <c r="C92" i="80"/>
  <c r="E92" i="80" s="1"/>
  <c r="G92" i="80" s="1"/>
  <c r="C92" i="81" s="1"/>
  <c r="E92" i="81" s="1"/>
  <c r="G92" i="81" s="1"/>
  <c r="C92" i="82" s="1"/>
  <c r="E92" i="82" s="1"/>
  <c r="G92" i="82" s="1"/>
  <c r="C156" i="80"/>
  <c r="E156" i="80" s="1"/>
  <c r="G156" i="80" s="1"/>
  <c r="C156" i="81" s="1"/>
  <c r="E156" i="81" s="1"/>
  <c r="G156" i="81" s="1"/>
  <c r="C156" i="82" s="1"/>
  <c r="E156" i="82" s="1"/>
  <c r="G156" i="82" s="1"/>
  <c r="C106" i="80"/>
  <c r="E106" i="80" s="1"/>
  <c r="G106" i="80" s="1"/>
  <c r="C106" i="81" s="1"/>
  <c r="E106" i="81" s="1"/>
  <c r="G106" i="81" s="1"/>
  <c r="C106" i="82" s="1"/>
  <c r="E106" i="82" s="1"/>
  <c r="G106" i="82" s="1"/>
  <c r="C169" i="80"/>
  <c r="E169" i="80" s="1"/>
  <c r="G169" i="80" s="1"/>
  <c r="C169" i="81" s="1"/>
  <c r="E169" i="81" s="1"/>
  <c r="G169" i="81" s="1"/>
  <c r="C169" i="82" s="1"/>
  <c r="E169" i="82" s="1"/>
  <c r="G169" i="82" s="1"/>
  <c r="C115" i="80"/>
  <c r="E115" i="80" s="1"/>
  <c r="G115" i="80" s="1"/>
  <c r="C115" i="81" s="1"/>
  <c r="E115" i="81" s="1"/>
  <c r="G115" i="81" s="1"/>
  <c r="C115" i="82" s="1"/>
  <c r="E115" i="82" s="1"/>
  <c r="G115" i="82" s="1"/>
  <c r="C52" i="80"/>
  <c r="E52" i="80" s="1"/>
  <c r="G52" i="80" s="1"/>
  <c r="C52" i="81" s="1"/>
  <c r="E52" i="81" s="1"/>
  <c r="G52" i="81" s="1"/>
  <c r="C52" i="82" s="1"/>
  <c r="E52" i="82" s="1"/>
  <c r="G52" i="82" s="1"/>
  <c r="C28" i="80"/>
  <c r="E28" i="80" s="1"/>
  <c r="G28" i="80" s="1"/>
  <c r="C28" i="81" s="1"/>
  <c r="E28" i="81" s="1"/>
  <c r="G28" i="81" s="1"/>
  <c r="C28" i="82" s="1"/>
  <c r="E28" i="82" s="1"/>
  <c r="G28" i="82" s="1"/>
  <c r="C90" i="80"/>
  <c r="E90" i="80" s="1"/>
  <c r="G90" i="80" s="1"/>
  <c r="C90" i="81" s="1"/>
  <c r="E90" i="81" s="1"/>
  <c r="G90" i="81" s="1"/>
  <c r="C90" i="82" s="1"/>
  <c r="E90" i="82" s="1"/>
  <c r="G90" i="82" s="1"/>
  <c r="C246" i="80"/>
  <c r="E246" i="80" s="1"/>
  <c r="G246" i="80" s="1"/>
  <c r="C246" i="81" s="1"/>
  <c r="E246" i="81" s="1"/>
  <c r="G246" i="81" s="1"/>
  <c r="C246" i="82" s="1"/>
  <c r="E246" i="82" s="1"/>
  <c r="G246" i="82" s="1"/>
  <c r="C155" i="80"/>
  <c r="E155" i="80" s="1"/>
  <c r="G155" i="80" s="1"/>
  <c r="C155" i="81" s="1"/>
  <c r="E155" i="81" s="1"/>
  <c r="G155" i="81" s="1"/>
  <c r="C155" i="82" s="1"/>
  <c r="E155" i="82" s="1"/>
  <c r="G155" i="82" s="1"/>
  <c r="C59" i="80"/>
  <c r="E59" i="80" s="1"/>
  <c r="G59" i="80" s="1"/>
  <c r="C59" i="81" s="1"/>
  <c r="E59" i="81" s="1"/>
  <c r="G59" i="81" s="1"/>
  <c r="C59" i="82" s="1"/>
  <c r="E59" i="82" s="1"/>
  <c r="G59" i="82" s="1"/>
  <c r="C184" i="80"/>
  <c r="E184" i="80" s="1"/>
  <c r="G184" i="80" s="1"/>
  <c r="C184" i="81" s="1"/>
  <c r="E184" i="81" s="1"/>
  <c r="G184" i="81" s="1"/>
  <c r="C184" i="82" s="1"/>
  <c r="E184" i="82" s="1"/>
  <c r="G184" i="82" s="1"/>
  <c r="C45" i="80"/>
  <c r="E45" i="80" s="1"/>
  <c r="G45" i="80" s="1"/>
  <c r="C45" i="81" s="1"/>
  <c r="E45" i="81" s="1"/>
  <c r="G45" i="81" s="1"/>
  <c r="C45" i="82" s="1"/>
  <c r="E45" i="82" s="1"/>
  <c r="G45" i="82" s="1"/>
  <c r="C153" i="83"/>
  <c r="E153" i="83" s="1"/>
  <c r="G153" i="83" s="1"/>
  <c r="C153" i="84" s="1"/>
  <c r="E153" i="84" s="1"/>
  <c r="G153" i="84" s="1"/>
  <c r="C103" i="80"/>
  <c r="E103" i="80" s="1"/>
  <c r="G103" i="80" s="1"/>
  <c r="C103" i="81" s="1"/>
  <c r="E103" i="81" s="1"/>
  <c r="G103" i="81" s="1"/>
  <c r="C103" i="82" s="1"/>
  <c r="E103" i="82" s="1"/>
  <c r="G103" i="82" s="1"/>
  <c r="C127" i="80"/>
  <c r="E127" i="80" s="1"/>
  <c r="G127" i="80" s="1"/>
  <c r="C127" i="81" s="1"/>
  <c r="E127" i="81" s="1"/>
  <c r="G127" i="81" s="1"/>
  <c r="C127" i="82" s="1"/>
  <c r="E127" i="82" s="1"/>
  <c r="G127" i="82" s="1"/>
  <c r="C55" i="80"/>
  <c r="E55" i="80" s="1"/>
  <c r="G55" i="80" s="1"/>
  <c r="C55" i="81" s="1"/>
  <c r="E55" i="81" s="1"/>
  <c r="G55" i="81" s="1"/>
  <c r="C55" i="82" s="1"/>
  <c r="E55" i="82" s="1"/>
  <c r="G55" i="82" s="1"/>
  <c r="C224" i="80"/>
  <c r="E224" i="80" s="1"/>
  <c r="G224" i="80" s="1"/>
  <c r="C224" i="81" s="1"/>
  <c r="E224" i="81" s="1"/>
  <c r="G224" i="81" s="1"/>
  <c r="C224" i="82" s="1"/>
  <c r="E224" i="82" s="1"/>
  <c r="G224" i="82" s="1"/>
  <c r="C223" i="80"/>
  <c r="E223" i="80" s="1"/>
  <c r="G223" i="80" s="1"/>
  <c r="C223" i="81" s="1"/>
  <c r="E223" i="81" s="1"/>
  <c r="G223" i="81" s="1"/>
  <c r="C223" i="82" s="1"/>
  <c r="E223" i="82" s="1"/>
  <c r="G223" i="82" s="1"/>
  <c r="C202" i="80"/>
  <c r="E202" i="80" s="1"/>
  <c r="G202" i="80" s="1"/>
  <c r="C202" i="81" s="1"/>
  <c r="E202" i="81" s="1"/>
  <c r="G202" i="81" s="1"/>
  <c r="C202" i="82" s="1"/>
  <c r="E202" i="82" s="1"/>
  <c r="G202" i="82" s="1"/>
  <c r="C161" i="80"/>
  <c r="E161" i="80" s="1"/>
  <c r="G161" i="80" s="1"/>
  <c r="C161" i="81" s="1"/>
  <c r="E161" i="81" s="1"/>
  <c r="G161" i="81" s="1"/>
  <c r="C161" i="82" s="1"/>
  <c r="E161" i="82" s="1"/>
  <c r="G161" i="82" s="1"/>
  <c r="C216" i="80"/>
  <c r="E216" i="80" s="1"/>
  <c r="G216" i="80" s="1"/>
  <c r="C216" i="81" s="1"/>
  <c r="E216" i="81" s="1"/>
  <c r="G216" i="81" s="1"/>
  <c r="C216" i="82" s="1"/>
  <c r="E216" i="82" s="1"/>
  <c r="G216" i="82" s="1"/>
  <c r="C73" i="80"/>
  <c r="E73" i="80" s="1"/>
  <c r="G73" i="80" s="1"/>
  <c r="C73" i="81" s="1"/>
  <c r="E73" i="81" s="1"/>
  <c r="G73" i="81" s="1"/>
  <c r="C73" i="82" s="1"/>
  <c r="E73" i="82" s="1"/>
  <c r="G73" i="82" s="1"/>
  <c r="C33" i="80"/>
  <c r="E33" i="80" s="1"/>
  <c r="G33" i="80" s="1"/>
  <c r="C33" i="81" s="1"/>
  <c r="E33" i="81" s="1"/>
  <c r="G33" i="81" s="1"/>
  <c r="C33" i="82" s="1"/>
  <c r="E33" i="82" s="1"/>
  <c r="G33" i="82" s="1"/>
  <c r="C25" i="80"/>
  <c r="E25" i="80" s="1"/>
  <c r="G25" i="80" s="1"/>
  <c r="C25" i="81" s="1"/>
  <c r="E25" i="81" s="1"/>
  <c r="G25" i="81" s="1"/>
  <c r="E25" i="82" s="1"/>
  <c r="G25" i="82" s="1"/>
  <c r="C97" i="80"/>
  <c r="E97" i="80" s="1"/>
  <c r="G97" i="80" s="1"/>
  <c r="C97" i="81" s="1"/>
  <c r="E97" i="81" s="1"/>
  <c r="G97" i="81" s="1"/>
  <c r="C97" i="82" s="1"/>
  <c r="E97" i="82" s="1"/>
  <c r="G97" i="82" s="1"/>
  <c r="C83" i="80"/>
  <c r="E83" i="80" s="1"/>
  <c r="G83" i="80" s="1"/>
  <c r="C83" i="81" s="1"/>
  <c r="E83" i="81" s="1"/>
  <c r="G83" i="81" s="1"/>
  <c r="C83" i="82" s="1"/>
  <c r="E83" i="82" s="1"/>
  <c r="G83" i="82" s="1"/>
  <c r="C21" i="80"/>
  <c r="E21" i="80" s="1"/>
  <c r="G21" i="80" s="1"/>
  <c r="C21" i="81" s="1"/>
  <c r="E21" i="81" s="1"/>
  <c r="G21" i="81" s="1"/>
  <c r="C21" i="82" s="1"/>
  <c r="E21" i="82" s="1"/>
  <c r="G21" i="82" s="1"/>
  <c r="C204" i="80"/>
  <c r="E204" i="80" s="1"/>
  <c r="G204" i="80" s="1"/>
  <c r="C204" i="81" s="1"/>
  <c r="E204" i="81" s="1"/>
  <c r="G204" i="81" s="1"/>
  <c r="C204" i="82" s="1"/>
  <c r="E204" i="82" s="1"/>
  <c r="G204" i="82" s="1"/>
  <c r="C137" i="80"/>
  <c r="E137" i="80" s="1"/>
  <c r="G137" i="80" s="1"/>
  <c r="C137" i="81" s="1"/>
  <c r="E137" i="81" s="1"/>
  <c r="G137" i="81" s="1"/>
  <c r="C137" i="82" s="1"/>
  <c r="E137" i="82" s="1"/>
  <c r="G137" i="82" s="1"/>
  <c r="C234" i="80"/>
  <c r="E234" i="80" s="1"/>
  <c r="G234" i="80" s="1"/>
  <c r="C234" i="81" s="1"/>
  <c r="E234" i="81" s="1"/>
  <c r="G234" i="81" s="1"/>
  <c r="C234" i="82" s="1"/>
  <c r="E234" i="82" s="1"/>
  <c r="G234" i="82" s="1"/>
  <c r="C113" i="80"/>
  <c r="E113" i="80" s="1"/>
  <c r="G113" i="80" s="1"/>
  <c r="C113" i="81" s="1"/>
  <c r="E113" i="81" s="1"/>
  <c r="G113" i="81" s="1"/>
  <c r="C113" i="82" s="1"/>
  <c r="E113" i="82" s="1"/>
  <c r="G113" i="82" s="1"/>
  <c r="C238" i="80"/>
  <c r="E238" i="80" s="1"/>
  <c r="G238" i="80" s="1"/>
  <c r="C238" i="81" s="1"/>
  <c r="E238" i="81" s="1"/>
  <c r="G238" i="81" s="1"/>
  <c r="C238" i="82" s="1"/>
  <c r="E238" i="82" s="1"/>
  <c r="G238" i="82" s="1"/>
  <c r="C181" i="80"/>
  <c r="E181" i="80" s="1"/>
  <c r="G181" i="80" s="1"/>
  <c r="C181" i="81" s="1"/>
  <c r="E181" i="81" s="1"/>
  <c r="G181" i="81" s="1"/>
  <c r="C181" i="82" s="1"/>
  <c r="E181" i="82" s="1"/>
  <c r="G181" i="82" s="1"/>
  <c r="C31" i="80"/>
  <c r="E31" i="80" s="1"/>
  <c r="G31" i="80" s="1"/>
  <c r="C31" i="81" s="1"/>
  <c r="E31" i="81" s="1"/>
  <c r="G31" i="81" s="1"/>
  <c r="C31" i="82" s="1"/>
  <c r="E31" i="82" s="1"/>
  <c r="G31" i="82" s="1"/>
  <c r="E31" i="83" s="1"/>
  <c r="G31" i="83" s="1"/>
  <c r="C31" i="84" s="1"/>
  <c r="E31" i="84" s="1"/>
  <c r="G31" i="84" s="1"/>
  <c r="C154" i="80"/>
  <c r="E154" i="80" s="1"/>
  <c r="G154" i="80" s="1"/>
  <c r="C154" i="81" s="1"/>
  <c r="E154" i="81" s="1"/>
  <c r="G154" i="81" s="1"/>
  <c r="C154" i="82" s="1"/>
  <c r="E154" i="82" s="1"/>
  <c r="G154" i="82" s="1"/>
  <c r="C237" i="80"/>
  <c r="E237" i="80" s="1"/>
  <c r="G237" i="80" s="1"/>
  <c r="C237" i="81" s="1"/>
  <c r="E237" i="81" s="1"/>
  <c r="G237" i="81" s="1"/>
  <c r="C237" i="82" s="1"/>
  <c r="E237" i="82" s="1"/>
  <c r="G237" i="82" s="1"/>
  <c r="C191" i="80"/>
  <c r="E191" i="80" s="1"/>
  <c r="G191" i="80" s="1"/>
  <c r="C191" i="81" s="1"/>
  <c r="E191" i="81" s="1"/>
  <c r="G191" i="81" s="1"/>
  <c r="C191" i="82" s="1"/>
  <c r="E191" i="82" s="1"/>
  <c r="G191" i="82" s="1"/>
  <c r="C167" i="80"/>
  <c r="E167" i="80" s="1"/>
  <c r="G167" i="80" s="1"/>
  <c r="C167" i="81" s="1"/>
  <c r="E167" i="81" s="1"/>
  <c r="G167" i="81" s="1"/>
  <c r="C167" i="82" s="1"/>
  <c r="E167" i="82" s="1"/>
  <c r="G167" i="82" s="1"/>
  <c r="C48" i="80"/>
  <c r="E48" i="80" s="1"/>
  <c r="G48" i="80" s="1"/>
  <c r="C48" i="81" s="1"/>
  <c r="E48" i="81" s="1"/>
  <c r="G48" i="81" s="1"/>
  <c r="C48" i="82" s="1"/>
  <c r="E48" i="82" s="1"/>
  <c r="G48" i="82" s="1"/>
  <c r="C178" i="80"/>
  <c r="E178" i="80" s="1"/>
  <c r="G178" i="80" s="1"/>
  <c r="C178" i="81" s="1"/>
  <c r="E178" i="81" s="1"/>
  <c r="G178" i="81" s="1"/>
  <c r="C178" i="82" s="1"/>
  <c r="E178" i="82" s="1"/>
  <c r="G178" i="82" s="1"/>
  <c r="C95" i="80"/>
  <c r="E95" i="80" s="1"/>
  <c r="G95" i="80" s="1"/>
  <c r="C95" i="81" s="1"/>
  <c r="E95" i="81" s="1"/>
  <c r="G95" i="81" s="1"/>
  <c r="C95" i="82" s="1"/>
  <c r="E95" i="82" s="1"/>
  <c r="G95" i="82" s="1"/>
  <c r="C176" i="80"/>
  <c r="E176" i="80" s="1"/>
  <c r="G176" i="80" s="1"/>
  <c r="C176" i="81" s="1"/>
  <c r="E176" i="81" s="1"/>
  <c r="G176" i="81" s="1"/>
  <c r="C176" i="82" s="1"/>
  <c r="E176" i="82" s="1"/>
  <c r="G176" i="82" s="1"/>
  <c r="C200" i="80"/>
  <c r="E200" i="80" s="1"/>
  <c r="G200" i="80" s="1"/>
  <c r="C200" i="81" s="1"/>
  <c r="E200" i="81" s="1"/>
  <c r="G200" i="81" s="1"/>
  <c r="C200" i="82" s="1"/>
  <c r="E200" i="82" s="1"/>
  <c r="G200" i="82" s="1"/>
  <c r="C123" i="80"/>
  <c r="E123" i="80" s="1"/>
  <c r="G123" i="80" s="1"/>
  <c r="C123" i="81" s="1"/>
  <c r="E123" i="81" s="1"/>
  <c r="G123" i="81" s="1"/>
  <c r="C123" i="82" s="1"/>
  <c r="E123" i="82" s="1"/>
  <c r="G123" i="82" s="1"/>
  <c r="C192" i="80"/>
  <c r="E192" i="80" s="1"/>
  <c r="G192" i="80" s="1"/>
  <c r="C192" i="81" s="1"/>
  <c r="E192" i="81" s="1"/>
  <c r="G192" i="81" s="1"/>
  <c r="C192" i="82" s="1"/>
  <c r="E192" i="82" s="1"/>
  <c r="G192" i="82" s="1"/>
  <c r="C75" i="80"/>
  <c r="E75" i="80" s="1"/>
  <c r="G75" i="80" s="1"/>
  <c r="C75" i="81" s="1"/>
  <c r="E75" i="81" s="1"/>
  <c r="G75" i="81" s="1"/>
  <c r="C75" i="82" s="1"/>
  <c r="E75" i="82" s="1"/>
  <c r="G75" i="82" s="1"/>
  <c r="C60" i="80"/>
  <c r="E60" i="80" s="1"/>
  <c r="G60" i="80" s="1"/>
  <c r="C60" i="81" s="1"/>
  <c r="E60" i="81" s="1"/>
  <c r="G60" i="81" s="1"/>
  <c r="C60" i="82" s="1"/>
  <c r="E60" i="82" s="1"/>
  <c r="G60" i="82" s="1"/>
  <c r="C120" i="80"/>
  <c r="E120" i="80" s="1"/>
  <c r="G120" i="80" s="1"/>
  <c r="C120" i="81" s="1"/>
  <c r="E120" i="81" s="1"/>
  <c r="G120" i="81" s="1"/>
  <c r="C120" i="82" s="1"/>
  <c r="E120" i="82" s="1"/>
  <c r="G120" i="82" s="1"/>
  <c r="C168" i="80"/>
  <c r="E168" i="80" s="1"/>
  <c r="G168" i="80" s="1"/>
  <c r="C168" i="81" s="1"/>
  <c r="E168" i="81" s="1"/>
  <c r="G168" i="81" s="1"/>
  <c r="C168" i="82" s="1"/>
  <c r="E168" i="82" s="1"/>
  <c r="G168" i="82" s="1"/>
  <c r="C70" i="80"/>
  <c r="E70" i="80" s="1"/>
  <c r="G70" i="80" s="1"/>
  <c r="C70" i="81" s="1"/>
  <c r="E70" i="81" s="1"/>
  <c r="G70" i="81" s="1"/>
  <c r="C70" i="82" s="1"/>
  <c r="E70" i="82" s="1"/>
  <c r="G70" i="82" s="1"/>
  <c r="C190" i="80"/>
  <c r="E190" i="80" s="1"/>
  <c r="G190" i="80" s="1"/>
  <c r="C190" i="81" s="1"/>
  <c r="E190" i="81" s="1"/>
  <c r="G190" i="81" s="1"/>
  <c r="C190" i="82" s="1"/>
  <c r="E190" i="82" s="1"/>
  <c r="G190" i="82" s="1"/>
  <c r="C93" i="80"/>
  <c r="E93" i="80" s="1"/>
  <c r="G93" i="80" s="1"/>
  <c r="C93" i="81" s="1"/>
  <c r="E93" i="81" s="1"/>
  <c r="G93" i="81" s="1"/>
  <c r="C93" i="82" s="1"/>
  <c r="E93" i="82" s="1"/>
  <c r="G93" i="82" s="1"/>
  <c r="C46" i="80"/>
  <c r="E46" i="80" s="1"/>
  <c r="G46" i="80" s="1"/>
  <c r="C46" i="81" s="1"/>
  <c r="E46" i="81" s="1"/>
  <c r="G46" i="81" s="1"/>
  <c r="C46" i="82" s="1"/>
  <c r="E46" i="82" s="1"/>
  <c r="G46" i="82" s="1"/>
  <c r="C84" i="80"/>
  <c r="E84" i="80" s="1"/>
  <c r="G84" i="80" s="1"/>
  <c r="C84" i="81" s="1"/>
  <c r="E84" i="81" s="1"/>
  <c r="G84" i="81" s="1"/>
  <c r="C84" i="82" s="1"/>
  <c r="E84" i="82" s="1"/>
  <c r="G84" i="82" s="1"/>
  <c r="C86" i="80"/>
  <c r="E86" i="80" s="1"/>
  <c r="G86" i="80" s="1"/>
  <c r="C86" i="81" s="1"/>
  <c r="E86" i="81" s="1"/>
  <c r="G86" i="81" s="1"/>
  <c r="C86" i="82" s="1"/>
  <c r="E86" i="82" s="1"/>
  <c r="G86" i="82" s="1"/>
  <c r="C8" i="73"/>
  <c r="E8" i="73" s="1"/>
  <c r="G8" i="73" s="1"/>
  <c r="C8" i="74" s="1"/>
  <c r="E8" i="74" s="1"/>
  <c r="G8" i="74" s="1"/>
  <c r="C8" i="75" s="1"/>
  <c r="E8" i="75" s="1"/>
  <c r="G8" i="75" s="1"/>
  <c r="C9" i="73"/>
  <c r="E9" i="73" s="1"/>
  <c r="G9" i="73" s="1"/>
  <c r="C9" i="74" s="1"/>
  <c r="E9" i="74" s="1"/>
  <c r="G9" i="74" s="1"/>
  <c r="C9" i="75" s="1"/>
  <c r="E9" i="75" s="1"/>
  <c r="G9" i="75" s="1"/>
  <c r="C12" i="73"/>
  <c r="E12" i="73" s="1"/>
  <c r="G12" i="73" s="1"/>
  <c r="C12" i="74" s="1"/>
  <c r="E12" i="74" s="1"/>
  <c r="G12" i="74" s="1"/>
  <c r="C12" i="75" s="1"/>
  <c r="E12" i="75" s="1"/>
  <c r="G12" i="75" s="1"/>
  <c r="C7" i="73"/>
  <c r="E7" i="73" s="1"/>
  <c r="G7" i="73" s="1"/>
  <c r="C7" i="74" s="1"/>
  <c r="E7" i="74" s="1"/>
  <c r="G7" i="74" s="1"/>
  <c r="C7" i="75" s="1"/>
  <c r="E7" i="75" s="1"/>
  <c r="G7" i="75" s="1"/>
  <c r="C10" i="73"/>
  <c r="E10" i="73" s="1"/>
  <c r="G10" i="73" s="1"/>
  <c r="C10" i="74" s="1"/>
  <c r="E10" i="74" s="1"/>
  <c r="G10" i="74" s="1"/>
  <c r="C10" i="75" s="1"/>
  <c r="E10" i="75" s="1"/>
  <c r="G10" i="75" s="1"/>
  <c r="C13" i="73"/>
  <c r="E13" i="73" s="1"/>
  <c r="G13" i="73" s="1"/>
  <c r="C13" i="74" s="1"/>
  <c r="E13" i="74" s="1"/>
  <c r="G13" i="74" s="1"/>
  <c r="C13" i="75" s="1"/>
  <c r="E13" i="75" s="1"/>
  <c r="G13" i="75" s="1"/>
  <c r="C231" i="76"/>
  <c r="E231" i="76" s="1"/>
  <c r="G231" i="76" s="1"/>
  <c r="C231" i="77" s="1"/>
  <c r="E231" i="77" s="1"/>
  <c r="G231" i="77" s="1"/>
  <c r="C231" i="78" s="1"/>
  <c r="C230" i="76"/>
  <c r="E230" i="76" s="1"/>
  <c r="G230" i="76" s="1"/>
  <c r="C230" i="77" s="1"/>
  <c r="E230" i="77" s="1"/>
  <c r="G230" i="77" s="1"/>
  <c r="C230" i="78" s="1"/>
  <c r="C22" i="73"/>
  <c r="E22" i="73" s="1"/>
  <c r="G22" i="73" s="1"/>
  <c r="E22" i="74" s="1"/>
  <c r="G22" i="74" s="1"/>
  <c r="C22" i="75" s="1"/>
  <c r="E22" i="75" s="1"/>
  <c r="G22" i="75" s="1"/>
  <c r="C6" i="73"/>
  <c r="E6" i="73" s="1"/>
  <c r="G6" i="73" s="1"/>
  <c r="C6" i="74" s="1"/>
  <c r="E6" i="74" s="1"/>
  <c r="G6" i="74" s="1"/>
  <c r="C6" i="75" s="1"/>
  <c r="E6" i="75" s="1"/>
  <c r="G6" i="75" s="1"/>
  <c r="C11" i="73"/>
  <c r="E11" i="73" s="1"/>
  <c r="G11" i="73" s="1"/>
  <c r="C11" i="74" s="1"/>
  <c r="E11" i="74" s="1"/>
  <c r="G11" i="74" s="1"/>
  <c r="C11" i="75" s="1"/>
  <c r="E11" i="75" s="1"/>
  <c r="G11" i="75" s="1"/>
  <c r="E249" i="75"/>
  <c r="G249" i="75" s="1"/>
  <c r="C249" i="76" s="1"/>
  <c r="E253" i="75"/>
  <c r="G253" i="75" s="1"/>
  <c r="C253" i="76" s="1"/>
  <c r="E131" i="75"/>
  <c r="G131" i="75" s="1"/>
  <c r="C131" i="76" s="1"/>
  <c r="E80" i="75"/>
  <c r="G80" i="75" s="1"/>
  <c r="C80" i="76" s="1"/>
  <c r="E229" i="75"/>
  <c r="G229" i="75" s="1"/>
  <c r="C229" i="76" s="1"/>
  <c r="E125" i="75"/>
  <c r="G125" i="75" s="1"/>
  <c r="C125" i="76" s="1"/>
  <c r="E228" i="75"/>
  <c r="G228" i="75" s="1"/>
  <c r="C228" i="76" s="1"/>
  <c r="E248" i="75"/>
  <c r="G248" i="75" s="1"/>
  <c r="C248" i="76" s="1"/>
  <c r="E214" i="75"/>
  <c r="G214" i="75" s="1"/>
  <c r="C214" i="76" s="1"/>
  <c r="E159" i="75"/>
  <c r="G159" i="75" s="1"/>
  <c r="E227" i="75"/>
  <c r="G227" i="75" s="1"/>
  <c r="C227" i="76" s="1"/>
  <c r="E247" i="75"/>
  <c r="G247" i="75" s="1"/>
  <c r="C247" i="76" s="1"/>
  <c r="E252" i="75"/>
  <c r="G252" i="75" s="1"/>
  <c r="C252" i="76" s="1"/>
  <c r="E250" i="75"/>
  <c r="G250" i="75" s="1"/>
  <c r="C250" i="76" s="1"/>
  <c r="E254" i="75"/>
  <c r="G254" i="75" s="1"/>
  <c r="C254" i="76" s="1"/>
  <c r="E89" i="75"/>
  <c r="G89" i="75" s="1"/>
  <c r="C89" i="76" s="1"/>
  <c r="E251" i="75"/>
  <c r="G251" i="75" s="1"/>
  <c r="C251" i="76" s="1"/>
  <c r="E215" i="75"/>
  <c r="G215" i="75" s="1"/>
  <c r="C215" i="76" s="1"/>
  <c r="E78" i="73"/>
  <c r="G78" i="73" s="1"/>
  <c r="N204" i="64"/>
  <c r="X107" i="64"/>
  <c r="J206" i="64" s="1"/>
  <c r="K207" i="64" s="1"/>
  <c r="C93" i="83" l="1"/>
  <c r="E93" i="83" s="1"/>
  <c r="G93" i="83" s="1"/>
  <c r="C93" i="84" s="1"/>
  <c r="E93" i="84" s="1"/>
  <c r="G93" i="84" s="1"/>
  <c r="C204" i="83"/>
  <c r="E204" i="83" s="1"/>
  <c r="G204" i="83" s="1"/>
  <c r="C204" i="84" s="1"/>
  <c r="E204" i="84" s="1"/>
  <c r="G204" i="84" s="1"/>
  <c r="C115" i="83"/>
  <c r="E115" i="83" s="1"/>
  <c r="G115" i="83" s="1"/>
  <c r="C115" i="84" s="1"/>
  <c r="E115" i="84" s="1"/>
  <c r="G115" i="84" s="1"/>
  <c r="C242" i="83"/>
  <c r="E242" i="83" s="1"/>
  <c r="G242" i="83" s="1"/>
  <c r="C242" i="84" s="1"/>
  <c r="E242" i="84" s="1"/>
  <c r="G242" i="84" s="1"/>
  <c r="C141" i="83"/>
  <c r="E141" i="83" s="1"/>
  <c r="G141" i="83" s="1"/>
  <c r="C141" i="84" s="1"/>
  <c r="E141" i="84" s="1"/>
  <c r="G141" i="84" s="1"/>
  <c r="C160" i="83"/>
  <c r="E160" i="83" s="1"/>
  <c r="G160" i="83" s="1"/>
  <c r="C160" i="84" s="1"/>
  <c r="E160" i="84" s="1"/>
  <c r="G160" i="84" s="1"/>
  <c r="C110" i="83"/>
  <c r="E110" i="83" s="1"/>
  <c r="G110" i="83" s="1"/>
  <c r="C110" i="84" s="1"/>
  <c r="E110" i="84" s="1"/>
  <c r="G110" i="84" s="1"/>
  <c r="C98" i="83"/>
  <c r="E98" i="83" s="1"/>
  <c r="G98" i="83" s="1"/>
  <c r="C98" i="84" s="1"/>
  <c r="E98" i="84" s="1"/>
  <c r="G98" i="84" s="1"/>
  <c r="C132" i="83"/>
  <c r="E132" i="83" s="1"/>
  <c r="G132" i="83" s="1"/>
  <c r="C132" i="84" s="1"/>
  <c r="E132" i="84" s="1"/>
  <c r="G132" i="84" s="1"/>
  <c r="C190" i="83"/>
  <c r="E190" i="83" s="1"/>
  <c r="G190" i="83" s="1"/>
  <c r="C190" i="84" s="1"/>
  <c r="E190" i="84" s="1"/>
  <c r="G190" i="84" s="1"/>
  <c r="C21" i="83"/>
  <c r="E21" i="83" s="1"/>
  <c r="G21" i="83" s="1"/>
  <c r="C21" i="84" s="1"/>
  <c r="E21" i="84" s="1"/>
  <c r="G21" i="84" s="1"/>
  <c r="C169" i="83"/>
  <c r="E169" i="83" s="1"/>
  <c r="G169" i="83" s="1"/>
  <c r="C169" i="84" s="1"/>
  <c r="E169" i="84" s="1"/>
  <c r="G169" i="84" s="1"/>
  <c r="C88" i="83"/>
  <c r="E88" i="83" s="1"/>
  <c r="G88" i="83" s="1"/>
  <c r="C88" i="84" s="1"/>
  <c r="E88" i="84" s="1"/>
  <c r="G88" i="84" s="1"/>
  <c r="C130" i="83"/>
  <c r="E130" i="83" s="1"/>
  <c r="G130" i="83" s="1"/>
  <c r="C130" i="84" s="1"/>
  <c r="E130" i="84" s="1"/>
  <c r="G130" i="84" s="1"/>
  <c r="C196" i="83"/>
  <c r="E196" i="83" s="1"/>
  <c r="G196" i="83" s="1"/>
  <c r="C196" i="84" s="1"/>
  <c r="E196" i="84" s="1"/>
  <c r="G196" i="84" s="1"/>
  <c r="C27" i="83"/>
  <c r="E27" i="83" s="1"/>
  <c r="G27" i="83" s="1"/>
  <c r="C27" i="84" s="1"/>
  <c r="E27" i="84" s="1"/>
  <c r="G27" i="84" s="1"/>
  <c r="C87" i="83"/>
  <c r="E87" i="83" s="1"/>
  <c r="G87" i="83" s="1"/>
  <c r="C87" i="84" s="1"/>
  <c r="E87" i="84" s="1"/>
  <c r="G87" i="84" s="1"/>
  <c r="C243" i="83"/>
  <c r="E243" i="83" s="1"/>
  <c r="G243" i="83" s="1"/>
  <c r="C243" i="84" s="1"/>
  <c r="E243" i="84" s="1"/>
  <c r="G243" i="84" s="1"/>
  <c r="C217" i="83"/>
  <c r="E217" i="83" s="1"/>
  <c r="G217" i="83" s="1"/>
  <c r="C217" i="84" s="1"/>
  <c r="E217" i="84" s="1"/>
  <c r="G217" i="84" s="1"/>
  <c r="C70" i="83"/>
  <c r="E70" i="83" s="1"/>
  <c r="G70" i="83" s="1"/>
  <c r="C70" i="84" s="1"/>
  <c r="E70" i="84" s="1"/>
  <c r="G70" i="84" s="1"/>
  <c r="C83" i="83"/>
  <c r="E83" i="83" s="1"/>
  <c r="G83" i="83" s="1"/>
  <c r="C83" i="84" s="1"/>
  <c r="E83" i="84" s="1"/>
  <c r="G83" i="84" s="1"/>
  <c r="C106" i="83"/>
  <c r="E106" i="83" s="1"/>
  <c r="G106" i="83" s="1"/>
  <c r="C106" i="84" s="1"/>
  <c r="E106" i="84" s="1"/>
  <c r="G106" i="84" s="1"/>
  <c r="C43" i="83"/>
  <c r="E43" i="83" s="1"/>
  <c r="G43" i="83" s="1"/>
  <c r="C43" i="84" s="1"/>
  <c r="E43" i="84" s="1"/>
  <c r="G43" i="84" s="1"/>
  <c r="C134" i="83"/>
  <c r="E134" i="83" s="1"/>
  <c r="G134" i="83" s="1"/>
  <c r="C134" i="84" s="1"/>
  <c r="E134" i="84" s="1"/>
  <c r="G134" i="84" s="1"/>
  <c r="C166" i="83"/>
  <c r="E166" i="83" s="1"/>
  <c r="G166" i="83" s="1"/>
  <c r="C166" i="84" s="1"/>
  <c r="E166" i="84" s="1"/>
  <c r="G166" i="84" s="1"/>
  <c r="C51" i="83"/>
  <c r="E51" i="83" s="1"/>
  <c r="G51" i="83" s="1"/>
  <c r="C51" i="84" s="1"/>
  <c r="E51" i="84" s="1"/>
  <c r="G51" i="84" s="1"/>
  <c r="C239" i="83"/>
  <c r="E239" i="83" s="1"/>
  <c r="G239" i="83" s="1"/>
  <c r="C239" i="84" s="1"/>
  <c r="E239" i="84" s="1"/>
  <c r="G239" i="84" s="1"/>
  <c r="C151" i="85"/>
  <c r="E151" i="85" s="1"/>
  <c r="G151" i="85" s="1"/>
  <c r="C151" i="86" s="1"/>
  <c r="E151" i="86" s="1"/>
  <c r="G151" i="86" s="1"/>
  <c r="C168" i="83"/>
  <c r="E168" i="83" s="1"/>
  <c r="G168" i="83" s="1"/>
  <c r="C168" i="84" s="1"/>
  <c r="E168" i="84" s="1"/>
  <c r="G168" i="84" s="1"/>
  <c r="C153" i="85"/>
  <c r="E153" i="85" s="1"/>
  <c r="G153" i="85" s="1"/>
  <c r="C153" i="86" s="1"/>
  <c r="E153" i="86" s="1"/>
  <c r="G153" i="86" s="1"/>
  <c r="C206" i="83"/>
  <c r="E206" i="83" s="1"/>
  <c r="G206" i="83" s="1"/>
  <c r="C206" i="84" s="1"/>
  <c r="E206" i="84" s="1"/>
  <c r="G206" i="84" s="1"/>
  <c r="C211" i="83"/>
  <c r="E211" i="83" s="1"/>
  <c r="G211" i="83" s="1"/>
  <c r="C211" i="84" s="1"/>
  <c r="E211" i="84" s="1"/>
  <c r="G211" i="84" s="1"/>
  <c r="C235" i="83"/>
  <c r="E235" i="83" s="1"/>
  <c r="G235" i="83" s="1"/>
  <c r="C235" i="84" s="1"/>
  <c r="E235" i="84" s="1"/>
  <c r="G235" i="84" s="1"/>
  <c r="C183" i="83"/>
  <c r="E183" i="83" s="1"/>
  <c r="G183" i="83" s="1"/>
  <c r="C183" i="84" s="1"/>
  <c r="E183" i="84" s="1"/>
  <c r="G183" i="84" s="1"/>
  <c r="C225" i="83"/>
  <c r="E225" i="83" s="1"/>
  <c r="G225" i="83" s="1"/>
  <c r="C225" i="84" s="1"/>
  <c r="E225" i="84" s="1"/>
  <c r="G225" i="84" s="1"/>
  <c r="C222" i="83"/>
  <c r="E222" i="83" s="1"/>
  <c r="G222" i="83" s="1"/>
  <c r="C222" i="84" s="1"/>
  <c r="E222" i="84" s="1"/>
  <c r="G222" i="84" s="1"/>
  <c r="C179" i="83"/>
  <c r="E179" i="83" s="1"/>
  <c r="G179" i="83" s="1"/>
  <c r="C179" i="84" s="1"/>
  <c r="E179" i="84" s="1"/>
  <c r="G179" i="84" s="1"/>
  <c r="C77" i="83"/>
  <c r="E77" i="83" s="1"/>
  <c r="G77" i="83" s="1"/>
  <c r="C77" i="84" s="1"/>
  <c r="E77" i="84" s="1"/>
  <c r="G77" i="84" s="1"/>
  <c r="C81" i="83"/>
  <c r="E81" i="83" s="1"/>
  <c r="G81" i="83" s="1"/>
  <c r="C81" i="84" s="1"/>
  <c r="E81" i="84" s="1"/>
  <c r="G81" i="84" s="1"/>
  <c r="C120" i="83"/>
  <c r="E120" i="83" s="1"/>
  <c r="G120" i="83" s="1"/>
  <c r="C120" i="84" s="1"/>
  <c r="E120" i="84" s="1"/>
  <c r="G120" i="84" s="1"/>
  <c r="C237" i="83"/>
  <c r="E237" i="83" s="1"/>
  <c r="G237" i="83" s="1"/>
  <c r="C237" i="84" s="1"/>
  <c r="E237" i="84" s="1"/>
  <c r="G237" i="84" s="1"/>
  <c r="C25" i="83"/>
  <c r="E25" i="83" s="1"/>
  <c r="G25" i="83" s="1"/>
  <c r="C25" i="84" s="1"/>
  <c r="E25" i="84" s="1"/>
  <c r="G25" i="84" s="1"/>
  <c r="C45" i="83"/>
  <c r="E45" i="83" s="1"/>
  <c r="G45" i="83" s="1"/>
  <c r="C45" i="84" s="1"/>
  <c r="E45" i="84" s="1"/>
  <c r="G45" i="84" s="1"/>
  <c r="C92" i="83"/>
  <c r="E92" i="83" s="1"/>
  <c r="G92" i="83" s="1"/>
  <c r="C92" i="84" s="1"/>
  <c r="E92" i="84" s="1"/>
  <c r="G92" i="84" s="1"/>
  <c r="C218" i="83"/>
  <c r="E218" i="83" s="1"/>
  <c r="G218" i="83" s="1"/>
  <c r="C218" i="84" s="1"/>
  <c r="E218" i="84" s="1"/>
  <c r="G218" i="84" s="1"/>
  <c r="C221" i="83"/>
  <c r="E221" i="83" s="1"/>
  <c r="G221" i="83" s="1"/>
  <c r="C221" i="84" s="1"/>
  <c r="E221" i="84" s="1"/>
  <c r="G221" i="84" s="1"/>
  <c r="C152" i="83"/>
  <c r="E152" i="83" s="1"/>
  <c r="G152" i="83" s="1"/>
  <c r="C152" i="84" s="1"/>
  <c r="E152" i="84" s="1"/>
  <c r="G152" i="84" s="1"/>
  <c r="C148" i="83"/>
  <c r="E148" i="83" s="1"/>
  <c r="G148" i="83" s="1"/>
  <c r="C148" i="84" s="1"/>
  <c r="E148" i="84" s="1"/>
  <c r="G148" i="84" s="1"/>
  <c r="C163" i="83"/>
  <c r="E163" i="83" s="1"/>
  <c r="G163" i="83" s="1"/>
  <c r="C163" i="84" s="1"/>
  <c r="E163" i="84" s="1"/>
  <c r="G163" i="84" s="1"/>
  <c r="C205" i="83"/>
  <c r="E205" i="83" s="1"/>
  <c r="G205" i="83" s="1"/>
  <c r="C205" i="84" s="1"/>
  <c r="E205" i="84" s="1"/>
  <c r="G205" i="84" s="1"/>
  <c r="C172" i="83"/>
  <c r="E172" i="83" s="1"/>
  <c r="G172" i="83" s="1"/>
  <c r="C172" i="84" s="1"/>
  <c r="E172" i="84" s="1"/>
  <c r="G172" i="84" s="1"/>
  <c r="C96" i="83"/>
  <c r="E96" i="83" s="1"/>
  <c r="G96" i="83" s="1"/>
  <c r="C96" i="84" s="1"/>
  <c r="E96" i="84" s="1"/>
  <c r="G96" i="84" s="1"/>
  <c r="C56" i="83"/>
  <c r="E56" i="83" s="1"/>
  <c r="G56" i="83" s="1"/>
  <c r="C56" i="84" s="1"/>
  <c r="E56" i="84" s="1"/>
  <c r="G56" i="84" s="1"/>
  <c r="C182" i="83"/>
  <c r="E182" i="83" s="1"/>
  <c r="G182" i="83" s="1"/>
  <c r="C182" i="84" s="1"/>
  <c r="E182" i="84" s="1"/>
  <c r="G182" i="84" s="1"/>
  <c r="C67" i="83"/>
  <c r="E67" i="83" s="1"/>
  <c r="G67" i="83" s="1"/>
  <c r="C67" i="84" s="1"/>
  <c r="E67" i="84" s="1"/>
  <c r="G67" i="84" s="1"/>
  <c r="C69" i="83"/>
  <c r="E69" i="83" s="1"/>
  <c r="G69" i="83" s="1"/>
  <c r="C69" i="84" s="1"/>
  <c r="E69" i="84" s="1"/>
  <c r="G69" i="84" s="1"/>
  <c r="C210" i="83"/>
  <c r="E210" i="83" s="1"/>
  <c r="G210" i="83" s="1"/>
  <c r="C210" i="84" s="1"/>
  <c r="E210" i="84" s="1"/>
  <c r="G210" i="84" s="1"/>
  <c r="C60" i="83"/>
  <c r="E60" i="83" s="1"/>
  <c r="G60" i="83" s="1"/>
  <c r="C60" i="84" s="1"/>
  <c r="E60" i="84" s="1"/>
  <c r="G60" i="84" s="1"/>
  <c r="C154" i="83"/>
  <c r="E154" i="83" s="1"/>
  <c r="G154" i="83" s="1"/>
  <c r="C154" i="84" s="1"/>
  <c r="E154" i="84" s="1"/>
  <c r="G154" i="84" s="1"/>
  <c r="C33" i="83"/>
  <c r="E33" i="83" s="1"/>
  <c r="G33" i="83" s="1"/>
  <c r="C33" i="84" s="1"/>
  <c r="E33" i="84" s="1"/>
  <c r="G33" i="84" s="1"/>
  <c r="C184" i="83"/>
  <c r="E184" i="83" s="1"/>
  <c r="G184" i="83" s="1"/>
  <c r="C184" i="84" s="1"/>
  <c r="E184" i="84" s="1"/>
  <c r="G184" i="84" s="1"/>
  <c r="C24" i="83"/>
  <c r="E24" i="83" s="1"/>
  <c r="G24" i="83" s="1"/>
  <c r="C24" i="84" s="1"/>
  <c r="E24" i="84" s="1"/>
  <c r="G24" i="84" s="1"/>
  <c r="E24" i="85" s="1"/>
  <c r="G24" i="85" s="1"/>
  <c r="C24" i="86" s="1"/>
  <c r="E24" i="86" s="1"/>
  <c r="G24" i="86" s="1"/>
  <c r="C85" i="85"/>
  <c r="E85" i="85" s="1"/>
  <c r="G85" i="85" s="1"/>
  <c r="C85" i="86" s="1"/>
  <c r="E85" i="86" s="1"/>
  <c r="G85" i="86" s="1"/>
  <c r="C105" i="83"/>
  <c r="E105" i="83" s="1"/>
  <c r="G105" i="83" s="1"/>
  <c r="C105" i="84" s="1"/>
  <c r="E105" i="84" s="1"/>
  <c r="G105" i="84" s="1"/>
  <c r="C82" i="83"/>
  <c r="E82" i="83" s="1"/>
  <c r="G82" i="83" s="1"/>
  <c r="C82" i="84" s="1"/>
  <c r="E82" i="84" s="1"/>
  <c r="G82" i="84" s="1"/>
  <c r="C94" i="83"/>
  <c r="E94" i="83" s="1"/>
  <c r="G94" i="83" s="1"/>
  <c r="C94" i="84" s="1"/>
  <c r="E94" i="84" s="1"/>
  <c r="G94" i="84" s="1"/>
  <c r="C72" i="83"/>
  <c r="E72" i="83" s="1"/>
  <c r="G72" i="83" s="1"/>
  <c r="C72" i="84" s="1"/>
  <c r="E72" i="84" s="1"/>
  <c r="G72" i="84" s="1"/>
  <c r="C209" i="83"/>
  <c r="E209" i="83" s="1"/>
  <c r="G209" i="83" s="1"/>
  <c r="C209" i="84" s="1"/>
  <c r="E209" i="84" s="1"/>
  <c r="G209" i="84" s="1"/>
  <c r="C226" i="83"/>
  <c r="E226" i="83" s="1"/>
  <c r="G226" i="83" s="1"/>
  <c r="C226" i="84" s="1"/>
  <c r="E226" i="84" s="1"/>
  <c r="G226" i="84" s="1"/>
  <c r="C30" i="83"/>
  <c r="E30" i="83" s="1"/>
  <c r="G30" i="83" s="1"/>
  <c r="C30" i="84" s="1"/>
  <c r="E30" i="84" s="1"/>
  <c r="G30" i="84" s="1"/>
  <c r="C23" i="83"/>
  <c r="E23" i="83" s="1"/>
  <c r="G23" i="83" s="1"/>
  <c r="C23" i="84" s="1"/>
  <c r="E23" i="84" s="1"/>
  <c r="G23" i="84" s="1"/>
  <c r="C15" i="83"/>
  <c r="E15" i="83" s="1"/>
  <c r="G15" i="83" s="1"/>
  <c r="C15" i="84" s="1"/>
  <c r="E15" i="84" s="1"/>
  <c r="G15" i="84" s="1"/>
  <c r="C136" i="83"/>
  <c r="E136" i="83" s="1"/>
  <c r="G136" i="83" s="1"/>
  <c r="C136" i="84" s="1"/>
  <c r="E136" i="84" s="1"/>
  <c r="G136" i="84" s="1"/>
  <c r="C40" i="83"/>
  <c r="E40" i="83" s="1"/>
  <c r="G40" i="83" s="1"/>
  <c r="C40" i="84" s="1"/>
  <c r="E40" i="84" s="1"/>
  <c r="G40" i="84" s="1"/>
  <c r="C240" i="83"/>
  <c r="E240" i="83" s="1"/>
  <c r="G240" i="83" s="1"/>
  <c r="C240" i="84" s="1"/>
  <c r="E240" i="84" s="1"/>
  <c r="G240" i="84" s="1"/>
  <c r="C75" i="83"/>
  <c r="E75" i="83" s="1"/>
  <c r="G75" i="83" s="1"/>
  <c r="C75" i="84" s="1"/>
  <c r="E75" i="84" s="1"/>
  <c r="G75" i="84" s="1"/>
  <c r="C31" i="85"/>
  <c r="E31" i="85" s="1"/>
  <c r="G31" i="85" s="1"/>
  <c r="C31" i="86" s="1"/>
  <c r="E31" i="86" s="1"/>
  <c r="G31" i="86" s="1"/>
  <c r="E31" i="87" s="1"/>
  <c r="G31" i="87" s="1"/>
  <c r="C73" i="83"/>
  <c r="E73" i="83" s="1"/>
  <c r="G73" i="83" s="1"/>
  <c r="C73" i="84" s="1"/>
  <c r="E73" i="84" s="1"/>
  <c r="G73" i="84" s="1"/>
  <c r="C59" i="83"/>
  <c r="E59" i="83" s="1"/>
  <c r="G59" i="83" s="1"/>
  <c r="C59" i="84" s="1"/>
  <c r="E59" i="84" s="1"/>
  <c r="G59" i="84" s="1"/>
  <c r="C157" i="83"/>
  <c r="E157" i="83" s="1"/>
  <c r="G157" i="83" s="1"/>
  <c r="C157" i="84" s="1"/>
  <c r="E157" i="84" s="1"/>
  <c r="G157" i="84" s="1"/>
  <c r="C195" i="83"/>
  <c r="E195" i="83" s="1"/>
  <c r="G195" i="83" s="1"/>
  <c r="C195" i="84" s="1"/>
  <c r="E195" i="84" s="1"/>
  <c r="G195" i="84" s="1"/>
  <c r="C114" i="83"/>
  <c r="E114" i="83" s="1"/>
  <c r="G114" i="83" s="1"/>
  <c r="C114" i="84" s="1"/>
  <c r="E114" i="84" s="1"/>
  <c r="G114" i="84" s="1"/>
  <c r="C14" i="83"/>
  <c r="E14" i="83" s="1"/>
  <c r="G14" i="83" s="1"/>
  <c r="C14" i="84" s="1"/>
  <c r="E14" i="84" s="1"/>
  <c r="G14" i="84" s="1"/>
  <c r="C150" i="83"/>
  <c r="E150" i="83" s="1"/>
  <c r="G150" i="83" s="1"/>
  <c r="C150" i="84" s="1"/>
  <c r="E150" i="84" s="1"/>
  <c r="G150" i="84" s="1"/>
  <c r="C100" i="83"/>
  <c r="E100" i="83" s="1"/>
  <c r="G100" i="83" s="1"/>
  <c r="C100" i="84" s="1"/>
  <c r="E100" i="84" s="1"/>
  <c r="G100" i="84" s="1"/>
  <c r="C177" i="83"/>
  <c r="E177" i="83" s="1"/>
  <c r="G177" i="83" s="1"/>
  <c r="C177" i="84" s="1"/>
  <c r="E177" i="84" s="1"/>
  <c r="G177" i="84" s="1"/>
  <c r="C38" i="83"/>
  <c r="E38" i="83" s="1"/>
  <c r="G38" i="83" s="1"/>
  <c r="C38" i="84" s="1"/>
  <c r="E38" i="84" s="1"/>
  <c r="G38" i="84" s="1"/>
  <c r="C121" i="83"/>
  <c r="E121" i="83" s="1"/>
  <c r="G121" i="83" s="1"/>
  <c r="C121" i="84" s="1"/>
  <c r="E121" i="84" s="1"/>
  <c r="G121" i="84" s="1"/>
  <c r="C57" i="83"/>
  <c r="E57" i="83" s="1"/>
  <c r="G57" i="83" s="1"/>
  <c r="E57" i="84" s="1"/>
  <c r="G57" i="84" s="1"/>
  <c r="C36" i="83"/>
  <c r="E36" i="83" s="1"/>
  <c r="G36" i="83" s="1"/>
  <c r="C36" i="84" s="1"/>
  <c r="E36" i="84" s="1"/>
  <c r="G36" i="84" s="1"/>
  <c r="C63" i="83"/>
  <c r="E63" i="83" s="1"/>
  <c r="G63" i="83" s="1"/>
  <c r="C63" i="84" s="1"/>
  <c r="E63" i="84" s="1"/>
  <c r="G63" i="84" s="1"/>
  <c r="C193" i="83"/>
  <c r="E193" i="83" s="1"/>
  <c r="G193" i="83" s="1"/>
  <c r="C193" i="84" s="1"/>
  <c r="E193" i="84" s="1"/>
  <c r="G193" i="84" s="1"/>
  <c r="C208" i="83"/>
  <c r="E208" i="83" s="1"/>
  <c r="G208" i="83" s="1"/>
  <c r="C208" i="84" s="1"/>
  <c r="E208" i="84" s="1"/>
  <c r="G208" i="84" s="1"/>
  <c r="C192" i="83"/>
  <c r="E192" i="83" s="1"/>
  <c r="G192" i="83" s="1"/>
  <c r="C192" i="84" s="1"/>
  <c r="E192" i="84" s="1"/>
  <c r="G192" i="84" s="1"/>
  <c r="C181" i="83"/>
  <c r="E181" i="83" s="1"/>
  <c r="G181" i="83" s="1"/>
  <c r="C181" i="84" s="1"/>
  <c r="E181" i="84" s="1"/>
  <c r="G181" i="84" s="1"/>
  <c r="C216" i="83"/>
  <c r="E216" i="83" s="1"/>
  <c r="G216" i="83" s="1"/>
  <c r="C216" i="84" s="1"/>
  <c r="E216" i="84" s="1"/>
  <c r="G216" i="84" s="1"/>
  <c r="C155" i="83"/>
  <c r="E155" i="83" s="1"/>
  <c r="G155" i="83" s="1"/>
  <c r="C155" i="84" s="1"/>
  <c r="E155" i="84" s="1"/>
  <c r="G155" i="84" s="1"/>
  <c r="C149" i="85"/>
  <c r="E149" i="85" s="1"/>
  <c r="G149" i="85" s="1"/>
  <c r="C149" i="86" s="1"/>
  <c r="E149" i="86" s="1"/>
  <c r="G149" i="86" s="1"/>
  <c r="C76" i="83"/>
  <c r="E76" i="83" s="1"/>
  <c r="G76" i="83" s="1"/>
  <c r="C76" i="84" s="1"/>
  <c r="E76" i="84" s="1"/>
  <c r="G76" i="84" s="1"/>
  <c r="C203" i="83"/>
  <c r="E203" i="83" s="1"/>
  <c r="G203" i="83" s="1"/>
  <c r="C203" i="84" s="1"/>
  <c r="E203" i="84" s="1"/>
  <c r="G203" i="84" s="1"/>
  <c r="C185" i="83"/>
  <c r="E185" i="83" s="1"/>
  <c r="G185" i="83" s="1"/>
  <c r="C185" i="84" s="1"/>
  <c r="E185" i="84" s="1"/>
  <c r="G185" i="84" s="1"/>
  <c r="C71" i="80"/>
  <c r="E71" i="80" s="1"/>
  <c r="G71" i="80" s="1"/>
  <c r="C71" i="81" s="1"/>
  <c r="E71" i="81" s="1"/>
  <c r="G71" i="81" s="1"/>
  <c r="C71" i="82" s="1"/>
  <c r="E71" i="82" s="1"/>
  <c r="G71" i="82" s="1"/>
  <c r="C39" i="83"/>
  <c r="E39" i="83" s="1"/>
  <c r="G39" i="83" s="1"/>
  <c r="C39" i="84" s="1"/>
  <c r="E39" i="84" s="1"/>
  <c r="G39" i="84" s="1"/>
  <c r="C138" i="83"/>
  <c r="E138" i="83" s="1"/>
  <c r="G138" i="83" s="1"/>
  <c r="C138" i="84" s="1"/>
  <c r="E138" i="84" s="1"/>
  <c r="G138" i="84" s="1"/>
  <c r="C207" i="83"/>
  <c r="E207" i="83" s="1"/>
  <c r="G207" i="83" s="1"/>
  <c r="C207" i="84" s="1"/>
  <c r="E207" i="84" s="1"/>
  <c r="G207" i="84" s="1"/>
  <c r="C145" i="83"/>
  <c r="E145" i="83" s="1"/>
  <c r="G145" i="83" s="1"/>
  <c r="C145" i="84" s="1"/>
  <c r="E145" i="84" s="1"/>
  <c r="G145" i="84" s="1"/>
  <c r="C232" i="83"/>
  <c r="E232" i="83" s="1"/>
  <c r="G232" i="83" s="1"/>
  <c r="C232" i="84" s="1"/>
  <c r="E232" i="84" s="1"/>
  <c r="G232" i="84" s="1"/>
  <c r="C35" i="83"/>
  <c r="E35" i="83" s="1"/>
  <c r="G35" i="83" s="1"/>
  <c r="C35" i="84" s="1"/>
  <c r="E35" i="84" s="1"/>
  <c r="G35" i="84" s="1"/>
  <c r="C74" i="83"/>
  <c r="E74" i="83" s="1"/>
  <c r="G74" i="83" s="1"/>
  <c r="C74" i="84" s="1"/>
  <c r="E74" i="84" s="1"/>
  <c r="G74" i="84" s="1"/>
  <c r="C101" i="83"/>
  <c r="E101" i="83" s="1"/>
  <c r="G101" i="83" s="1"/>
  <c r="C101" i="84" s="1"/>
  <c r="E101" i="84" s="1"/>
  <c r="G101" i="84" s="1"/>
  <c r="C61" i="83"/>
  <c r="E61" i="83" s="1"/>
  <c r="G61" i="83" s="1"/>
  <c r="C61" i="84" s="1"/>
  <c r="E61" i="84" s="1"/>
  <c r="G61" i="84" s="1"/>
  <c r="C178" i="83"/>
  <c r="E178" i="83" s="1"/>
  <c r="G178" i="83" s="1"/>
  <c r="C178" i="84" s="1"/>
  <c r="E178" i="84" s="1"/>
  <c r="G178" i="84" s="1"/>
  <c r="C55" i="83"/>
  <c r="E55" i="83" s="1"/>
  <c r="G55" i="83" s="1"/>
  <c r="C55" i="84" s="1"/>
  <c r="E55" i="84" s="1"/>
  <c r="G55" i="84" s="1"/>
  <c r="C146" i="83"/>
  <c r="E146" i="83" s="1"/>
  <c r="G146" i="83" s="1"/>
  <c r="C146" i="84" s="1"/>
  <c r="E146" i="84" s="1"/>
  <c r="G146" i="84" s="1"/>
  <c r="C143" i="83"/>
  <c r="E143" i="83" s="1"/>
  <c r="G143" i="83" s="1"/>
  <c r="C143" i="84" s="1"/>
  <c r="E143" i="84" s="1"/>
  <c r="G143" i="84" s="1"/>
  <c r="C245" i="83"/>
  <c r="E245" i="83" s="1"/>
  <c r="G245" i="83" s="1"/>
  <c r="C245" i="84" s="1"/>
  <c r="E245" i="84" s="1"/>
  <c r="G245" i="84" s="1"/>
  <c r="C66" i="83"/>
  <c r="E66" i="83" s="1"/>
  <c r="G66" i="83" s="1"/>
  <c r="C66" i="84" s="1"/>
  <c r="E66" i="84" s="1"/>
  <c r="G66" i="84" s="1"/>
  <c r="C118" i="83"/>
  <c r="E118" i="83" s="1"/>
  <c r="G118" i="83" s="1"/>
  <c r="C118" i="84" s="1"/>
  <c r="E118" i="84" s="1"/>
  <c r="G118" i="84" s="1"/>
  <c r="C244" i="83"/>
  <c r="E244" i="83" s="1"/>
  <c r="G244" i="83" s="1"/>
  <c r="C244" i="84" s="1"/>
  <c r="E244" i="84" s="1"/>
  <c r="G244" i="84" s="1"/>
  <c r="C18" i="83"/>
  <c r="E18" i="83" s="1"/>
  <c r="G18" i="83" s="1"/>
  <c r="C18" i="84" s="1"/>
  <c r="E18" i="84" s="1"/>
  <c r="G18" i="84" s="1"/>
  <c r="C48" i="83"/>
  <c r="E48" i="83" s="1"/>
  <c r="G48" i="83" s="1"/>
  <c r="C48" i="84" s="1"/>
  <c r="E48" i="84" s="1"/>
  <c r="G48" i="84" s="1"/>
  <c r="C127" i="83"/>
  <c r="E127" i="83" s="1"/>
  <c r="G127" i="83" s="1"/>
  <c r="C127" i="84" s="1"/>
  <c r="E127" i="84" s="1"/>
  <c r="G127" i="84" s="1"/>
  <c r="C16" i="85"/>
  <c r="E16" i="85" s="1"/>
  <c r="G16" i="85" s="1"/>
  <c r="C16" i="86" s="1"/>
  <c r="E16" i="86" s="1"/>
  <c r="G16" i="86" s="1"/>
  <c r="C158" i="85"/>
  <c r="E158" i="85" s="1"/>
  <c r="G158" i="85" s="1"/>
  <c r="C158" i="86" s="1"/>
  <c r="E158" i="86" s="1"/>
  <c r="G158" i="86" s="1"/>
  <c r="C62" i="83"/>
  <c r="E62" i="83" s="1"/>
  <c r="G62" i="83" s="1"/>
  <c r="C62" i="84" s="1"/>
  <c r="E62" i="84" s="1"/>
  <c r="G62" i="84" s="1"/>
  <c r="C135" i="83"/>
  <c r="E135" i="83" s="1"/>
  <c r="G135" i="83" s="1"/>
  <c r="C135" i="84" s="1"/>
  <c r="E135" i="84" s="1"/>
  <c r="G135" i="84" s="1"/>
  <c r="C162" i="83"/>
  <c r="E162" i="83" s="1"/>
  <c r="G162" i="83" s="1"/>
  <c r="C162" i="84" s="1"/>
  <c r="E162" i="84" s="1"/>
  <c r="G162" i="84" s="1"/>
  <c r="C50" i="83"/>
  <c r="E50" i="83" s="1"/>
  <c r="G50" i="83" s="1"/>
  <c r="C50" i="84" s="1"/>
  <c r="E50" i="84" s="1"/>
  <c r="G50" i="84" s="1"/>
  <c r="C167" i="83"/>
  <c r="E167" i="83" s="1"/>
  <c r="G167" i="83" s="1"/>
  <c r="C167" i="84" s="1"/>
  <c r="E167" i="84" s="1"/>
  <c r="G167" i="84" s="1"/>
  <c r="C103" i="83"/>
  <c r="E103" i="83" s="1"/>
  <c r="G103" i="83" s="1"/>
  <c r="C103" i="84" s="1"/>
  <c r="E103" i="84" s="1"/>
  <c r="G103" i="84" s="1"/>
  <c r="C37" i="83"/>
  <c r="E37" i="83" s="1"/>
  <c r="G37" i="83" s="1"/>
  <c r="C37" i="84" s="1"/>
  <c r="E37" i="84" s="1"/>
  <c r="G37" i="84" s="1"/>
  <c r="C117" i="83"/>
  <c r="E117" i="83" s="1"/>
  <c r="G117" i="83" s="1"/>
  <c r="C117" i="84" s="1"/>
  <c r="E117" i="84" s="1"/>
  <c r="G117" i="84" s="1"/>
  <c r="C199" i="83"/>
  <c r="E199" i="83" s="1"/>
  <c r="G199" i="83" s="1"/>
  <c r="C199" i="84" s="1"/>
  <c r="E199" i="84" s="1"/>
  <c r="G199" i="84" s="1"/>
  <c r="C68" i="83"/>
  <c r="E68" i="83" s="1"/>
  <c r="G68" i="83" s="1"/>
  <c r="C68" i="84" s="1"/>
  <c r="E68" i="84" s="1"/>
  <c r="G68" i="84" s="1"/>
  <c r="C17" i="83"/>
  <c r="E17" i="83" s="1"/>
  <c r="G17" i="83" s="1"/>
  <c r="C17" i="84" s="1"/>
  <c r="E17" i="84" s="1"/>
  <c r="G17" i="84" s="1"/>
  <c r="C109" i="83"/>
  <c r="E109" i="83" s="1"/>
  <c r="G109" i="83" s="1"/>
  <c r="C109" i="84" s="1"/>
  <c r="E109" i="84" s="1"/>
  <c r="G109" i="84" s="1"/>
  <c r="C147" i="83"/>
  <c r="E147" i="83" s="1"/>
  <c r="G147" i="83" s="1"/>
  <c r="C147" i="84" s="1"/>
  <c r="E147" i="84" s="1"/>
  <c r="G147" i="84" s="1"/>
  <c r="C191" i="83"/>
  <c r="E191" i="83" s="1"/>
  <c r="G191" i="83" s="1"/>
  <c r="C191" i="84" s="1"/>
  <c r="E191" i="84" s="1"/>
  <c r="G191" i="84" s="1"/>
  <c r="C97" i="83"/>
  <c r="E97" i="83" s="1"/>
  <c r="G97" i="83" s="1"/>
  <c r="C97" i="84" s="1"/>
  <c r="E97" i="84" s="1"/>
  <c r="G97" i="84" s="1"/>
  <c r="C156" i="83"/>
  <c r="E156" i="83" s="1"/>
  <c r="G156" i="83" s="1"/>
  <c r="C156" i="84" s="1"/>
  <c r="E156" i="84" s="1"/>
  <c r="G156" i="84" s="1"/>
  <c r="C165" i="83"/>
  <c r="E165" i="83" s="1"/>
  <c r="G165" i="83" s="1"/>
  <c r="C165" i="84" s="1"/>
  <c r="E165" i="84" s="1"/>
  <c r="G165" i="84" s="1"/>
  <c r="C139" i="83"/>
  <c r="E139" i="83" s="1"/>
  <c r="G139" i="83" s="1"/>
  <c r="C139" i="84" s="1"/>
  <c r="E139" i="84" s="1"/>
  <c r="G139" i="84" s="1"/>
  <c r="C212" i="83"/>
  <c r="E212" i="83" s="1"/>
  <c r="G212" i="83" s="1"/>
  <c r="C212" i="84" s="1"/>
  <c r="E212" i="84" s="1"/>
  <c r="G212" i="84" s="1"/>
  <c r="C189" i="83"/>
  <c r="E189" i="83" s="1"/>
  <c r="G189" i="83" s="1"/>
  <c r="C189" i="84" s="1"/>
  <c r="E189" i="84" s="1"/>
  <c r="G189" i="84" s="1"/>
  <c r="C123" i="83"/>
  <c r="E123" i="83" s="1"/>
  <c r="G123" i="83" s="1"/>
  <c r="C123" i="84" s="1"/>
  <c r="E123" i="84" s="1"/>
  <c r="G123" i="84" s="1"/>
  <c r="C238" i="83"/>
  <c r="E238" i="83" s="1"/>
  <c r="G238" i="83" s="1"/>
  <c r="C238" i="84" s="1"/>
  <c r="E238" i="84" s="1"/>
  <c r="G238" i="84" s="1"/>
  <c r="C161" i="83"/>
  <c r="E161" i="83" s="1"/>
  <c r="G161" i="83" s="1"/>
  <c r="C161" i="84" s="1"/>
  <c r="E161" i="84" s="1"/>
  <c r="G161" i="84" s="1"/>
  <c r="C246" i="83"/>
  <c r="E246" i="83" s="1"/>
  <c r="G246" i="83" s="1"/>
  <c r="C246" i="84" s="1"/>
  <c r="E246" i="84" s="1"/>
  <c r="G246" i="84" s="1"/>
  <c r="C133" i="83"/>
  <c r="E133" i="83" s="1"/>
  <c r="G133" i="83" s="1"/>
  <c r="C133" i="84" s="1"/>
  <c r="E133" i="84" s="1"/>
  <c r="G133" i="84" s="1"/>
  <c r="C187" i="83"/>
  <c r="E187" i="83" s="1"/>
  <c r="G187" i="83" s="1"/>
  <c r="C187" i="84" s="1"/>
  <c r="E187" i="84" s="1"/>
  <c r="G187" i="84" s="1"/>
  <c r="C122" i="83"/>
  <c r="E122" i="83" s="1"/>
  <c r="G122" i="83" s="1"/>
  <c r="C122" i="84" s="1"/>
  <c r="E122" i="84" s="1"/>
  <c r="G122" i="84" s="1"/>
  <c r="C91" i="83"/>
  <c r="E91" i="83" s="1"/>
  <c r="G91" i="83" s="1"/>
  <c r="C91" i="84" s="1"/>
  <c r="E91" i="84" s="1"/>
  <c r="G91" i="84" s="1"/>
  <c r="C26" i="83"/>
  <c r="E26" i="83" s="1"/>
  <c r="G26" i="83" s="1"/>
  <c r="C26" i="84" s="1"/>
  <c r="E26" i="84" s="1"/>
  <c r="G26" i="84" s="1"/>
  <c r="C188" i="83"/>
  <c r="E188" i="83" s="1"/>
  <c r="G188" i="83" s="1"/>
  <c r="C188" i="84" s="1"/>
  <c r="E188" i="84" s="1"/>
  <c r="G188" i="84" s="1"/>
  <c r="C19" i="83"/>
  <c r="E19" i="83" s="1"/>
  <c r="G19" i="83" s="1"/>
  <c r="C19" i="84" s="1"/>
  <c r="E19" i="84" s="1"/>
  <c r="G19" i="84" s="1"/>
  <c r="C124" i="83"/>
  <c r="E124" i="83" s="1"/>
  <c r="G124" i="83" s="1"/>
  <c r="C124" i="84" s="1"/>
  <c r="E124" i="84" s="1"/>
  <c r="G124" i="84" s="1"/>
  <c r="C201" i="83"/>
  <c r="E201" i="83" s="1"/>
  <c r="G201" i="83" s="1"/>
  <c r="C201" i="84" s="1"/>
  <c r="E201" i="84" s="1"/>
  <c r="G201" i="84" s="1"/>
  <c r="C20" i="83"/>
  <c r="E20" i="83" s="1"/>
  <c r="G20" i="83" s="1"/>
  <c r="C20" i="84" s="1"/>
  <c r="E20" i="84" s="1"/>
  <c r="G20" i="84" s="1"/>
  <c r="C44" i="83"/>
  <c r="E44" i="83" s="1"/>
  <c r="G44" i="83" s="1"/>
  <c r="C44" i="84" s="1"/>
  <c r="E44" i="84" s="1"/>
  <c r="G44" i="84" s="1"/>
  <c r="C173" i="83"/>
  <c r="E173" i="83" s="1"/>
  <c r="G173" i="83" s="1"/>
  <c r="C173" i="84" s="1"/>
  <c r="E173" i="84" s="1"/>
  <c r="G173" i="84" s="1"/>
  <c r="C79" i="83"/>
  <c r="E79" i="83" s="1"/>
  <c r="G79" i="83" s="1"/>
  <c r="C79" i="84" s="1"/>
  <c r="E79" i="84" s="1"/>
  <c r="G79" i="84" s="1"/>
  <c r="C53" i="83"/>
  <c r="E53" i="83" s="1"/>
  <c r="G53" i="83" s="1"/>
  <c r="C53" i="84" s="1"/>
  <c r="E53" i="84" s="1"/>
  <c r="G53" i="84" s="1"/>
  <c r="C86" i="83"/>
  <c r="E86" i="83" s="1"/>
  <c r="G86" i="83" s="1"/>
  <c r="C86" i="84" s="1"/>
  <c r="E86" i="84" s="1"/>
  <c r="G86" i="84" s="1"/>
  <c r="C200" i="83"/>
  <c r="E200" i="83" s="1"/>
  <c r="G200" i="83" s="1"/>
  <c r="C200" i="84" s="1"/>
  <c r="E200" i="84" s="1"/>
  <c r="G200" i="84" s="1"/>
  <c r="C113" i="83"/>
  <c r="E113" i="83" s="1"/>
  <c r="G113" i="83" s="1"/>
  <c r="C113" i="84" s="1"/>
  <c r="E113" i="84" s="1"/>
  <c r="G113" i="84" s="1"/>
  <c r="C202" i="83"/>
  <c r="E202" i="83" s="1"/>
  <c r="G202" i="83" s="1"/>
  <c r="C202" i="84" s="1"/>
  <c r="E202" i="84" s="1"/>
  <c r="G202" i="84" s="1"/>
  <c r="C90" i="83"/>
  <c r="E90" i="83" s="1"/>
  <c r="G90" i="83" s="1"/>
  <c r="C90" i="84" s="1"/>
  <c r="E90" i="84" s="1"/>
  <c r="G90" i="84" s="1"/>
  <c r="C104" i="83"/>
  <c r="E104" i="83" s="1"/>
  <c r="G104" i="83" s="1"/>
  <c r="C104" i="84" s="1"/>
  <c r="E104" i="84" s="1"/>
  <c r="G104" i="84" s="1"/>
  <c r="C171" i="83"/>
  <c r="E171" i="83" s="1"/>
  <c r="G171" i="83" s="1"/>
  <c r="C171" i="84" s="1"/>
  <c r="E171" i="84" s="1"/>
  <c r="G171" i="84" s="1"/>
  <c r="C128" i="83"/>
  <c r="E128" i="83" s="1"/>
  <c r="G128" i="83" s="1"/>
  <c r="C128" i="84" s="1"/>
  <c r="E128" i="84" s="1"/>
  <c r="G128" i="84" s="1"/>
  <c r="C112" i="83"/>
  <c r="E112" i="83" s="1"/>
  <c r="G112" i="83" s="1"/>
  <c r="C112" i="84" s="1"/>
  <c r="E112" i="84" s="1"/>
  <c r="G112" i="84" s="1"/>
  <c r="C99" i="83"/>
  <c r="E99" i="83" s="1"/>
  <c r="G99" i="83" s="1"/>
  <c r="C99" i="84" s="1"/>
  <c r="E99" i="84" s="1"/>
  <c r="G99" i="84" s="1"/>
  <c r="C175" i="83"/>
  <c r="E175" i="83" s="1"/>
  <c r="G175" i="83" s="1"/>
  <c r="C175" i="84" s="1"/>
  <c r="E175" i="84" s="1"/>
  <c r="G175" i="84" s="1"/>
  <c r="C142" i="83"/>
  <c r="E142" i="83" s="1"/>
  <c r="G142" i="83" s="1"/>
  <c r="C142" i="84" s="1"/>
  <c r="E142" i="84" s="1"/>
  <c r="G142" i="84" s="1"/>
  <c r="C42" i="87"/>
  <c r="E42" i="87" s="1"/>
  <c r="G42" i="87" s="1"/>
  <c r="C144" i="83"/>
  <c r="E144" i="83" s="1"/>
  <c r="G144" i="83" s="1"/>
  <c r="C144" i="84" s="1"/>
  <c r="E144" i="84" s="1"/>
  <c r="G144" i="84" s="1"/>
  <c r="C32" i="83"/>
  <c r="E32" i="83" s="1"/>
  <c r="G32" i="83" s="1"/>
  <c r="C32" i="84" s="1"/>
  <c r="E32" i="84" s="1"/>
  <c r="G32" i="84" s="1"/>
  <c r="C197" i="83"/>
  <c r="E197" i="83" s="1"/>
  <c r="G197" i="83" s="1"/>
  <c r="C197" i="84" s="1"/>
  <c r="E197" i="84" s="1"/>
  <c r="G197" i="84" s="1"/>
  <c r="C65" i="80"/>
  <c r="E65" i="80" s="1"/>
  <c r="G65" i="80" s="1"/>
  <c r="C65" i="81" s="1"/>
  <c r="E65" i="81" s="1"/>
  <c r="G65" i="81" s="1"/>
  <c r="C65" i="82" s="1"/>
  <c r="E65" i="82" s="1"/>
  <c r="G65" i="82" s="1"/>
  <c r="C116" i="83"/>
  <c r="E116" i="83" s="1"/>
  <c r="G116" i="83" s="1"/>
  <c r="C116" i="84" s="1"/>
  <c r="E116" i="84" s="1"/>
  <c r="G116" i="84" s="1"/>
  <c r="C102" i="83"/>
  <c r="E102" i="83" s="1"/>
  <c r="G102" i="83" s="1"/>
  <c r="C102" i="84" s="1"/>
  <c r="E102" i="84" s="1"/>
  <c r="G102" i="84" s="1"/>
  <c r="C84" i="83"/>
  <c r="E84" i="83" s="1"/>
  <c r="G84" i="83" s="1"/>
  <c r="C84" i="84" s="1"/>
  <c r="E84" i="84" s="1"/>
  <c r="G84" i="84" s="1"/>
  <c r="C176" i="83"/>
  <c r="E176" i="83" s="1"/>
  <c r="G176" i="83" s="1"/>
  <c r="C176" i="84" s="1"/>
  <c r="E176" i="84" s="1"/>
  <c r="G176" i="84" s="1"/>
  <c r="C234" i="83"/>
  <c r="E234" i="83" s="1"/>
  <c r="G234" i="83" s="1"/>
  <c r="C234" i="84" s="1"/>
  <c r="E234" i="84" s="1"/>
  <c r="G234" i="84" s="1"/>
  <c r="C223" i="83"/>
  <c r="E223" i="83" s="1"/>
  <c r="G223" i="83" s="1"/>
  <c r="C223" i="84" s="1"/>
  <c r="E223" i="84" s="1"/>
  <c r="G223" i="84" s="1"/>
  <c r="C28" i="83"/>
  <c r="E28" i="83" s="1"/>
  <c r="G28" i="83" s="1"/>
  <c r="C28" i="84" s="1"/>
  <c r="E28" i="84" s="1"/>
  <c r="G28" i="84" s="1"/>
  <c r="C108" i="83"/>
  <c r="E108" i="83" s="1"/>
  <c r="G108" i="83" s="1"/>
  <c r="C108" i="84" s="1"/>
  <c r="E108" i="84" s="1"/>
  <c r="G108" i="84" s="1"/>
  <c r="C164" i="83"/>
  <c r="E164" i="83" s="1"/>
  <c r="G164" i="83" s="1"/>
  <c r="C164" i="84" s="1"/>
  <c r="E164" i="84" s="1"/>
  <c r="G164" i="84" s="1"/>
  <c r="C220" i="83"/>
  <c r="E220" i="83" s="1"/>
  <c r="G220" i="83" s="1"/>
  <c r="C220" i="84" s="1"/>
  <c r="E220" i="84" s="1"/>
  <c r="G220" i="84" s="1"/>
  <c r="C174" i="83"/>
  <c r="E174" i="83" s="1"/>
  <c r="G174" i="83" s="1"/>
  <c r="C174" i="84" s="1"/>
  <c r="E174" i="84" s="1"/>
  <c r="G174" i="84" s="1"/>
  <c r="C47" i="83"/>
  <c r="E47" i="83" s="1"/>
  <c r="G47" i="83" s="1"/>
  <c r="C47" i="84" s="1"/>
  <c r="E47" i="84" s="1"/>
  <c r="G47" i="84" s="1"/>
  <c r="C129" i="83"/>
  <c r="E129" i="83" s="1"/>
  <c r="G129" i="83" s="1"/>
  <c r="C129" i="84" s="1"/>
  <c r="E129" i="84" s="1"/>
  <c r="G129" i="84" s="1"/>
  <c r="C64" i="83"/>
  <c r="E64" i="83" s="1"/>
  <c r="G64" i="83" s="1"/>
  <c r="C64" i="84" s="1"/>
  <c r="E64" i="84" s="1"/>
  <c r="G64" i="84" s="1"/>
  <c r="C198" i="83"/>
  <c r="E198" i="83" s="1"/>
  <c r="G198" i="83" s="1"/>
  <c r="C198" i="84" s="1"/>
  <c r="E198" i="84" s="1"/>
  <c r="G198" i="84" s="1"/>
  <c r="C140" i="83"/>
  <c r="E140" i="83" s="1"/>
  <c r="G140" i="83" s="1"/>
  <c r="C140" i="84" s="1"/>
  <c r="E140" i="84" s="1"/>
  <c r="G140" i="84" s="1"/>
  <c r="C170" i="83"/>
  <c r="E170" i="83" s="1"/>
  <c r="G170" i="83" s="1"/>
  <c r="C170" i="84" s="1"/>
  <c r="E170" i="84" s="1"/>
  <c r="G170" i="84" s="1"/>
  <c r="C241" i="83"/>
  <c r="E241" i="83" s="1"/>
  <c r="G241" i="83" s="1"/>
  <c r="C241" i="84" s="1"/>
  <c r="E241" i="84" s="1"/>
  <c r="G241" i="84" s="1"/>
  <c r="C41" i="83"/>
  <c r="E41" i="83" s="1"/>
  <c r="G41" i="83" s="1"/>
  <c r="C41" i="84" s="1"/>
  <c r="E41" i="84" s="1"/>
  <c r="G41" i="84" s="1"/>
  <c r="C58" i="83"/>
  <c r="E58" i="83" s="1"/>
  <c r="G58" i="83" s="1"/>
  <c r="C58" i="84" s="1"/>
  <c r="E58" i="84" s="1"/>
  <c r="G58" i="84" s="1"/>
  <c r="C233" i="83"/>
  <c r="E233" i="83" s="1"/>
  <c r="G233" i="83" s="1"/>
  <c r="C233" i="84" s="1"/>
  <c r="E233" i="84" s="1"/>
  <c r="G233" i="84" s="1"/>
  <c r="C46" i="83"/>
  <c r="E46" i="83" s="1"/>
  <c r="G46" i="83" s="1"/>
  <c r="C46" i="84" s="1"/>
  <c r="E46" i="84" s="1"/>
  <c r="G46" i="84" s="1"/>
  <c r="C95" i="83"/>
  <c r="E95" i="83" s="1"/>
  <c r="G95" i="83" s="1"/>
  <c r="C95" i="84" s="1"/>
  <c r="E95" i="84" s="1"/>
  <c r="G95" i="84" s="1"/>
  <c r="C137" i="83"/>
  <c r="E137" i="83" s="1"/>
  <c r="G137" i="83" s="1"/>
  <c r="C137" i="84" s="1"/>
  <c r="E137" i="84" s="1"/>
  <c r="G137" i="84" s="1"/>
  <c r="C224" i="83"/>
  <c r="E224" i="83" s="1"/>
  <c r="G224" i="83" s="1"/>
  <c r="C224" i="84" s="1"/>
  <c r="E224" i="84" s="1"/>
  <c r="G224" i="84" s="1"/>
  <c r="C52" i="83"/>
  <c r="E52" i="83" s="1"/>
  <c r="G52" i="83" s="1"/>
  <c r="C52" i="84" s="1"/>
  <c r="E52" i="84" s="1"/>
  <c r="G52" i="84" s="1"/>
  <c r="C186" i="83"/>
  <c r="E186" i="83" s="1"/>
  <c r="G186" i="83" s="1"/>
  <c r="C186" i="84" s="1"/>
  <c r="E186" i="84" s="1"/>
  <c r="G186" i="84" s="1"/>
  <c r="C194" i="83"/>
  <c r="E194" i="83" s="1"/>
  <c r="G194" i="83" s="1"/>
  <c r="C194" i="84" s="1"/>
  <c r="E194" i="84" s="1"/>
  <c r="G194" i="84" s="1"/>
  <c r="C180" i="83"/>
  <c r="E180" i="83" s="1"/>
  <c r="G180" i="83" s="1"/>
  <c r="C180" i="84" s="1"/>
  <c r="E180" i="84" s="1"/>
  <c r="G180" i="84" s="1"/>
  <c r="C213" i="83"/>
  <c r="E213" i="83" s="1"/>
  <c r="G213" i="83" s="1"/>
  <c r="C213" i="84" s="1"/>
  <c r="E213" i="84" s="1"/>
  <c r="G213" i="84" s="1"/>
  <c r="C49" i="83"/>
  <c r="E49" i="83" s="1"/>
  <c r="G49" i="83" s="1"/>
  <c r="C49" i="84" s="1"/>
  <c r="E49" i="84" s="1"/>
  <c r="G49" i="84" s="1"/>
  <c r="C34" i="83"/>
  <c r="E34" i="83" s="1"/>
  <c r="G34" i="83" s="1"/>
  <c r="C34" i="84" s="1"/>
  <c r="E34" i="84" s="1"/>
  <c r="G34" i="84" s="1"/>
  <c r="E34" i="85" s="1"/>
  <c r="G34" i="85" s="1"/>
  <c r="C34" i="86" s="1"/>
  <c r="E34" i="86" s="1"/>
  <c r="G34" i="86" s="1"/>
  <c r="C107" i="83"/>
  <c r="E107" i="83" s="1"/>
  <c r="G107" i="83" s="1"/>
  <c r="C107" i="84" s="1"/>
  <c r="E107" i="84" s="1"/>
  <c r="G107" i="84" s="1"/>
  <c r="C219" i="83"/>
  <c r="E219" i="83" s="1"/>
  <c r="G219" i="83" s="1"/>
  <c r="C219" i="84" s="1"/>
  <c r="E219" i="84" s="1"/>
  <c r="G219" i="84" s="1"/>
  <c r="C126" i="83"/>
  <c r="E126" i="83" s="1"/>
  <c r="G126" i="83" s="1"/>
  <c r="C126" i="84" s="1"/>
  <c r="E126" i="84" s="1"/>
  <c r="G126" i="84" s="1"/>
  <c r="C111" i="83"/>
  <c r="E111" i="83" s="1"/>
  <c r="G111" i="83" s="1"/>
  <c r="C111" i="84" s="1"/>
  <c r="E111" i="84" s="1"/>
  <c r="G111" i="84" s="1"/>
  <c r="C29" i="83"/>
  <c r="E29" i="83" s="1"/>
  <c r="G29" i="83" s="1"/>
  <c r="C29" i="84" s="1"/>
  <c r="E29" i="84" s="1"/>
  <c r="G29" i="84" s="1"/>
  <c r="C119" i="83"/>
  <c r="E119" i="83" s="1"/>
  <c r="G119" i="83" s="1"/>
  <c r="C119" i="84" s="1"/>
  <c r="E119" i="84" s="1"/>
  <c r="G119" i="84" s="1"/>
  <c r="C236" i="83"/>
  <c r="E236" i="83" s="1"/>
  <c r="G236" i="83" s="1"/>
  <c r="C236" i="84" s="1"/>
  <c r="E236" i="84" s="1"/>
  <c r="G236" i="84" s="1"/>
  <c r="C54" i="83"/>
  <c r="E54" i="83" s="1"/>
  <c r="G54" i="83" s="1"/>
  <c r="C54" i="84" s="1"/>
  <c r="E54" i="84" s="1"/>
  <c r="G54" i="84" s="1"/>
  <c r="C7" i="76"/>
  <c r="E7" i="76" s="1"/>
  <c r="G7" i="76" s="1"/>
  <c r="C7" i="77" s="1"/>
  <c r="E7" i="77" s="1"/>
  <c r="G7" i="77" s="1"/>
  <c r="C9" i="76"/>
  <c r="E9" i="76" s="1"/>
  <c r="G9" i="76" s="1"/>
  <c r="C9" i="77" s="1"/>
  <c r="E9" i="77" s="1"/>
  <c r="G9" i="77" s="1"/>
  <c r="C22" i="76"/>
  <c r="E22" i="76" s="1"/>
  <c r="G22" i="76" s="1"/>
  <c r="C22" i="77" s="1"/>
  <c r="E22" i="77" s="1"/>
  <c r="G22" i="77" s="1"/>
  <c r="C10" i="76"/>
  <c r="E10" i="76" s="1"/>
  <c r="G10" i="76" s="1"/>
  <c r="C10" i="77" s="1"/>
  <c r="E10" i="77" s="1"/>
  <c r="G10" i="77" s="1"/>
  <c r="C12" i="76"/>
  <c r="E12" i="76" s="1"/>
  <c r="G12" i="76" s="1"/>
  <c r="C12" i="77" s="1"/>
  <c r="E12" i="77" s="1"/>
  <c r="G12" i="77" s="1"/>
  <c r="C8" i="76"/>
  <c r="E8" i="76" s="1"/>
  <c r="G8" i="76" s="1"/>
  <c r="C8" i="77" s="1"/>
  <c r="E8" i="77" s="1"/>
  <c r="G8" i="77" s="1"/>
  <c r="C13" i="76"/>
  <c r="E13" i="76" s="1"/>
  <c r="G13" i="76" s="1"/>
  <c r="C13" i="77" s="1"/>
  <c r="E13" i="77" s="1"/>
  <c r="G13" i="77" s="1"/>
  <c r="C11" i="76"/>
  <c r="E11" i="76" s="1"/>
  <c r="G11" i="76" s="1"/>
  <c r="C11" i="77" s="1"/>
  <c r="E11" i="77" s="1"/>
  <c r="G11" i="77" s="1"/>
  <c r="C6" i="76"/>
  <c r="E6" i="76" s="1"/>
  <c r="G6" i="76" s="1"/>
  <c r="C6" i="77" s="1"/>
  <c r="E6" i="77" s="1"/>
  <c r="G6" i="77" s="1"/>
  <c r="E251" i="76"/>
  <c r="G251" i="76" s="1"/>
  <c r="C251" i="77" s="1"/>
  <c r="E89" i="76"/>
  <c r="G89" i="76" s="1"/>
  <c r="C89" i="77" s="1"/>
  <c r="E254" i="76"/>
  <c r="G254" i="76" s="1"/>
  <c r="C254" i="77" s="1"/>
  <c r="E250" i="76"/>
  <c r="G250" i="76" s="1"/>
  <c r="C250" i="77" s="1"/>
  <c r="E131" i="76"/>
  <c r="G131" i="76" s="1"/>
  <c r="C131" i="77" s="1"/>
  <c r="E215" i="76"/>
  <c r="G215" i="76" s="1"/>
  <c r="C215" i="77" s="1"/>
  <c r="E228" i="76"/>
  <c r="G228" i="76" s="1"/>
  <c r="C228" i="77" s="1"/>
  <c r="E125" i="76"/>
  <c r="G125" i="76" s="1"/>
  <c r="C125" i="77" s="1"/>
  <c r="E229" i="76"/>
  <c r="G229" i="76" s="1"/>
  <c r="C229" i="77" s="1"/>
  <c r="E80" i="76"/>
  <c r="G80" i="76" s="1"/>
  <c r="C80" i="77" s="1"/>
  <c r="E247" i="76"/>
  <c r="G247" i="76" s="1"/>
  <c r="C247" i="77" s="1"/>
  <c r="E227" i="76"/>
  <c r="G227" i="76" s="1"/>
  <c r="C227" i="77" s="1"/>
  <c r="E214" i="76"/>
  <c r="G214" i="76" s="1"/>
  <c r="C214" i="77" s="1"/>
  <c r="E230" i="78"/>
  <c r="G230" i="78" s="1"/>
  <c r="C230" i="79" s="1"/>
  <c r="E249" i="76"/>
  <c r="G249" i="76" s="1"/>
  <c r="C249" i="77" s="1"/>
  <c r="E159" i="76"/>
  <c r="G159" i="76" s="1"/>
  <c r="C159" i="77" s="1"/>
  <c r="E231" i="78"/>
  <c r="G231" i="78" s="1"/>
  <c r="C231" i="79" s="1"/>
  <c r="E252" i="76"/>
  <c r="G252" i="76" s="1"/>
  <c r="C252" i="77" s="1"/>
  <c r="E248" i="76"/>
  <c r="G248" i="76" s="1"/>
  <c r="C248" i="77" s="1"/>
  <c r="E253" i="76"/>
  <c r="G253" i="76" s="1"/>
  <c r="C253" i="77" s="1"/>
  <c r="C78" i="74"/>
  <c r="E78" i="74" s="1"/>
  <c r="G78" i="74" s="1"/>
  <c r="J256" i="8"/>
  <c r="K213" i="64"/>
  <c r="K215" i="64" s="1"/>
  <c r="C29" i="85" l="1"/>
  <c r="E29" i="85" s="1"/>
  <c r="G29" i="85" s="1"/>
  <c r="C29" i="86" s="1"/>
  <c r="E29" i="86" s="1"/>
  <c r="G29" i="86" s="1"/>
  <c r="C124" i="85"/>
  <c r="E124" i="85" s="1"/>
  <c r="G124" i="85" s="1"/>
  <c r="C124" i="86" s="1"/>
  <c r="E124" i="86" s="1"/>
  <c r="G124" i="86" s="1"/>
  <c r="C35" i="85"/>
  <c r="E35" i="85" s="1"/>
  <c r="G35" i="85" s="1"/>
  <c r="C35" i="86" s="1"/>
  <c r="E35" i="86" s="1"/>
  <c r="G35" i="86" s="1"/>
  <c r="C15" i="85"/>
  <c r="E15" i="85" s="1"/>
  <c r="G15" i="85" s="1"/>
  <c r="C15" i="86" s="1"/>
  <c r="E15" i="86" s="1"/>
  <c r="G15" i="86" s="1"/>
  <c r="C134" i="85"/>
  <c r="E134" i="85" s="1"/>
  <c r="G134" i="85" s="1"/>
  <c r="C134" i="86" s="1"/>
  <c r="E134" i="86" s="1"/>
  <c r="G134" i="86" s="1"/>
  <c r="C137" i="85"/>
  <c r="E137" i="85" s="1"/>
  <c r="G137" i="85" s="1"/>
  <c r="C137" i="86" s="1"/>
  <c r="E137" i="86" s="1"/>
  <c r="G137" i="86" s="1"/>
  <c r="C19" i="85"/>
  <c r="E19" i="85" s="1"/>
  <c r="G19" i="85" s="1"/>
  <c r="C19" i="86" s="1"/>
  <c r="E19" i="86" s="1"/>
  <c r="G19" i="86" s="1"/>
  <c r="C244" i="85"/>
  <c r="E244" i="85" s="1"/>
  <c r="G244" i="85" s="1"/>
  <c r="C244" i="86" s="1"/>
  <c r="E244" i="86" s="1"/>
  <c r="G244" i="86" s="1"/>
  <c r="C23" i="85"/>
  <c r="E23" i="85" s="1"/>
  <c r="G23" i="85" s="1"/>
  <c r="C23" i="86" s="1"/>
  <c r="E23" i="86" s="1"/>
  <c r="G23" i="86" s="1"/>
  <c r="C43" i="85"/>
  <c r="E43" i="85" s="1"/>
  <c r="G43" i="85" s="1"/>
  <c r="C43" i="86" s="1"/>
  <c r="E43" i="86" s="1"/>
  <c r="G43" i="86" s="1"/>
  <c r="C95" i="85"/>
  <c r="E95" i="85" s="1"/>
  <c r="G95" i="85" s="1"/>
  <c r="C95" i="86" s="1"/>
  <c r="E95" i="86" s="1"/>
  <c r="G95" i="86" s="1"/>
  <c r="C202" i="85"/>
  <c r="E202" i="85" s="1"/>
  <c r="G202" i="85" s="1"/>
  <c r="C202" i="86" s="1"/>
  <c r="E202" i="86" s="1"/>
  <c r="G202" i="86" s="1"/>
  <c r="C103" i="85"/>
  <c r="E103" i="85" s="1"/>
  <c r="G103" i="85" s="1"/>
  <c r="C103" i="86" s="1"/>
  <c r="E103" i="86" s="1"/>
  <c r="G103" i="86" s="1"/>
  <c r="C26" i="85"/>
  <c r="E26" i="85" s="1"/>
  <c r="G26" i="85" s="1"/>
  <c r="C26" i="86" s="1"/>
  <c r="E26" i="86" s="1"/>
  <c r="G26" i="86" s="1"/>
  <c r="C207" i="85"/>
  <c r="E207" i="85" s="1"/>
  <c r="G207" i="85" s="1"/>
  <c r="C207" i="86" s="1"/>
  <c r="E207" i="86" s="1"/>
  <c r="G207" i="86" s="1"/>
  <c r="C226" i="85"/>
  <c r="E226" i="85" s="1"/>
  <c r="G226" i="85" s="1"/>
  <c r="C226" i="86" s="1"/>
  <c r="E226" i="86" s="1"/>
  <c r="G226" i="86" s="1"/>
  <c r="C235" i="85"/>
  <c r="E235" i="85" s="1"/>
  <c r="G235" i="85" s="1"/>
  <c r="C235" i="86" s="1"/>
  <c r="E235" i="86" s="1"/>
  <c r="G235" i="86" s="1"/>
  <c r="C107" i="85"/>
  <c r="E107" i="85" s="1"/>
  <c r="G107" i="85" s="1"/>
  <c r="C107" i="86" s="1"/>
  <c r="E107" i="86" s="1"/>
  <c r="G107" i="86" s="1"/>
  <c r="C200" i="85"/>
  <c r="E200" i="85" s="1"/>
  <c r="G200" i="85" s="1"/>
  <c r="C200" i="86" s="1"/>
  <c r="E200" i="86" s="1"/>
  <c r="G200" i="86" s="1"/>
  <c r="C50" i="85"/>
  <c r="E50" i="85" s="1"/>
  <c r="G50" i="85" s="1"/>
  <c r="C50" i="86" s="1"/>
  <c r="E50" i="86" s="1"/>
  <c r="G50" i="86" s="1"/>
  <c r="C157" i="85"/>
  <c r="E157" i="85" s="1"/>
  <c r="G157" i="85" s="1"/>
  <c r="C157" i="86" s="1"/>
  <c r="E157" i="86" s="1"/>
  <c r="G157" i="86" s="1"/>
  <c r="C70" i="85"/>
  <c r="E70" i="85" s="1"/>
  <c r="G70" i="85" s="1"/>
  <c r="C70" i="86" s="1"/>
  <c r="E70" i="86" s="1"/>
  <c r="G70" i="86" s="1"/>
  <c r="C58" i="85"/>
  <c r="E58" i="85" s="1"/>
  <c r="G58" i="85" s="1"/>
  <c r="C58" i="86" s="1"/>
  <c r="E58" i="86" s="1"/>
  <c r="G58" i="86" s="1"/>
  <c r="C122" i="85"/>
  <c r="E122" i="85" s="1"/>
  <c r="G122" i="85" s="1"/>
  <c r="C122" i="86" s="1"/>
  <c r="E122" i="86" s="1"/>
  <c r="G122" i="86" s="1"/>
  <c r="C39" i="85"/>
  <c r="E39" i="85" s="1"/>
  <c r="G39" i="85" s="1"/>
  <c r="C39" i="86" s="1"/>
  <c r="E39" i="86" s="1"/>
  <c r="G39" i="86" s="1"/>
  <c r="C72" i="85"/>
  <c r="E72" i="85" s="1"/>
  <c r="G72" i="85" s="1"/>
  <c r="C72" i="86" s="1"/>
  <c r="E72" i="86" s="1"/>
  <c r="G72" i="86" s="1"/>
  <c r="C206" i="85"/>
  <c r="E206" i="85" s="1"/>
  <c r="G206" i="85" s="1"/>
  <c r="C206" i="86" s="1"/>
  <c r="E206" i="86" s="1"/>
  <c r="G206" i="86" s="1"/>
  <c r="C49" i="85"/>
  <c r="E49" i="85" s="1"/>
  <c r="G49" i="85" s="1"/>
  <c r="C49" i="86" s="1"/>
  <c r="E49" i="86" s="1"/>
  <c r="G49" i="86" s="1"/>
  <c r="C142" i="85"/>
  <c r="E142" i="85" s="1"/>
  <c r="G142" i="85" s="1"/>
  <c r="C142" i="86" s="1"/>
  <c r="E142" i="86" s="1"/>
  <c r="G142" i="86" s="1"/>
  <c r="C53" i="85"/>
  <c r="E53" i="85" s="1"/>
  <c r="G53" i="85" s="1"/>
  <c r="C53" i="86" s="1"/>
  <c r="E53" i="86" s="1"/>
  <c r="G53" i="86" s="1"/>
  <c r="C187" i="85"/>
  <c r="E187" i="85" s="1"/>
  <c r="G187" i="85" s="1"/>
  <c r="C187" i="86" s="1"/>
  <c r="E187" i="86" s="1"/>
  <c r="G187" i="86" s="1"/>
  <c r="C191" i="85"/>
  <c r="E191" i="85" s="1"/>
  <c r="G191" i="85" s="1"/>
  <c r="C191" i="86" s="1"/>
  <c r="E191" i="86" s="1"/>
  <c r="G191" i="86" s="1"/>
  <c r="C135" i="85"/>
  <c r="E135" i="85" s="1"/>
  <c r="G135" i="85" s="1"/>
  <c r="C135" i="86" s="1"/>
  <c r="E135" i="86" s="1"/>
  <c r="G135" i="86" s="1"/>
  <c r="C146" i="85"/>
  <c r="E146" i="85" s="1"/>
  <c r="G146" i="85" s="1"/>
  <c r="C146" i="86" s="1"/>
  <c r="E146" i="86" s="1"/>
  <c r="G146" i="86" s="1"/>
  <c r="C71" i="83"/>
  <c r="E71" i="83" s="1"/>
  <c r="G71" i="83" s="1"/>
  <c r="C71" i="84" s="1"/>
  <c r="E71" i="84" s="1"/>
  <c r="G71" i="84" s="1"/>
  <c r="C36" i="85"/>
  <c r="E36" i="85" s="1"/>
  <c r="G36" i="85" s="1"/>
  <c r="C36" i="86" s="1"/>
  <c r="E36" i="86" s="1"/>
  <c r="G36" i="86" s="1"/>
  <c r="C73" i="85"/>
  <c r="E73" i="85" s="1"/>
  <c r="G73" i="85" s="1"/>
  <c r="C73" i="86" s="1"/>
  <c r="E73" i="86" s="1"/>
  <c r="G73" i="86" s="1"/>
  <c r="C94" i="85"/>
  <c r="E94" i="85" s="1"/>
  <c r="G94" i="85" s="1"/>
  <c r="C94" i="86" s="1"/>
  <c r="E94" i="86" s="1"/>
  <c r="G94" i="86" s="1"/>
  <c r="C182" i="85"/>
  <c r="E182" i="85" s="1"/>
  <c r="G182" i="85" s="1"/>
  <c r="C182" i="86" s="1"/>
  <c r="E182" i="86" s="1"/>
  <c r="G182" i="86" s="1"/>
  <c r="C25" i="85"/>
  <c r="E25" i="85" s="1"/>
  <c r="G25" i="85" s="1"/>
  <c r="C25" i="86" s="1"/>
  <c r="E25" i="86" s="1"/>
  <c r="G25" i="86" s="1"/>
  <c r="C153" i="87"/>
  <c r="E153" i="87" s="1"/>
  <c r="G153" i="87" s="1"/>
  <c r="C243" i="85"/>
  <c r="E243" i="85" s="1"/>
  <c r="G243" i="85" s="1"/>
  <c r="C243" i="86" s="1"/>
  <c r="E243" i="86" s="1"/>
  <c r="G243" i="86" s="1"/>
  <c r="C160" i="85"/>
  <c r="E160" i="85" s="1"/>
  <c r="G160" i="85" s="1"/>
  <c r="C160" i="86" s="1"/>
  <c r="E160" i="86" s="1"/>
  <c r="G160" i="86" s="1"/>
  <c r="C213" i="85"/>
  <c r="E213" i="85" s="1"/>
  <c r="G213" i="85" s="1"/>
  <c r="C213" i="86" s="1"/>
  <c r="E213" i="86" s="1"/>
  <c r="G213" i="86" s="1"/>
  <c r="C241" i="85"/>
  <c r="E241" i="85" s="1"/>
  <c r="G241" i="85" s="1"/>
  <c r="C241" i="86" s="1"/>
  <c r="E241" i="86" s="1"/>
  <c r="G241" i="86" s="1"/>
  <c r="C223" i="85"/>
  <c r="E223" i="85" s="1"/>
  <c r="G223" i="85" s="1"/>
  <c r="C223" i="86" s="1"/>
  <c r="E223" i="86" s="1"/>
  <c r="G223" i="86" s="1"/>
  <c r="C175" i="85"/>
  <c r="E175" i="85" s="1"/>
  <c r="G175" i="85" s="1"/>
  <c r="C175" i="86" s="1"/>
  <c r="E175" i="86" s="1"/>
  <c r="G175" i="86" s="1"/>
  <c r="C79" i="85"/>
  <c r="E79" i="85" s="1"/>
  <c r="G79" i="85" s="1"/>
  <c r="C79" i="86" s="1"/>
  <c r="E79" i="86" s="1"/>
  <c r="G79" i="86" s="1"/>
  <c r="C133" i="85"/>
  <c r="E133" i="85" s="1"/>
  <c r="G133" i="85" s="1"/>
  <c r="C133" i="86" s="1"/>
  <c r="E133" i="86" s="1"/>
  <c r="G133" i="86" s="1"/>
  <c r="C147" i="85"/>
  <c r="E147" i="85" s="1"/>
  <c r="G147" i="85" s="1"/>
  <c r="C147" i="86" s="1"/>
  <c r="E147" i="86" s="1"/>
  <c r="G147" i="86" s="1"/>
  <c r="C62" i="85"/>
  <c r="E62" i="85" s="1"/>
  <c r="G62" i="85" s="1"/>
  <c r="C62" i="86" s="1"/>
  <c r="E62" i="86" s="1"/>
  <c r="G62" i="86" s="1"/>
  <c r="C55" i="85"/>
  <c r="E55" i="85" s="1"/>
  <c r="G55" i="85" s="1"/>
  <c r="C55" i="86" s="1"/>
  <c r="E55" i="86" s="1"/>
  <c r="G55" i="86" s="1"/>
  <c r="C185" i="85"/>
  <c r="E185" i="85" s="1"/>
  <c r="G185" i="85" s="1"/>
  <c r="C185" i="86" s="1"/>
  <c r="E185" i="86" s="1"/>
  <c r="G185" i="86" s="1"/>
  <c r="C57" i="85"/>
  <c r="E57" i="85" s="1"/>
  <c r="G57" i="85" s="1"/>
  <c r="C57" i="86" s="1"/>
  <c r="E57" i="86" s="1"/>
  <c r="G57" i="86" s="1"/>
  <c r="C31" i="88"/>
  <c r="E31" i="88" s="1"/>
  <c r="G31" i="88" s="1"/>
  <c r="C82" i="85"/>
  <c r="E82" i="85" s="1"/>
  <c r="G82" i="85" s="1"/>
  <c r="C82" i="86" s="1"/>
  <c r="E82" i="86" s="1"/>
  <c r="G82" i="86" s="1"/>
  <c r="C56" i="85"/>
  <c r="E56" i="85" s="1"/>
  <c r="G56" i="85" s="1"/>
  <c r="C56" i="86" s="1"/>
  <c r="E56" i="86" s="1"/>
  <c r="G56" i="86" s="1"/>
  <c r="C237" i="85"/>
  <c r="E237" i="85" s="1"/>
  <c r="G237" i="85" s="1"/>
  <c r="C237" i="86" s="1"/>
  <c r="E237" i="86" s="1"/>
  <c r="G237" i="86" s="1"/>
  <c r="C168" i="85"/>
  <c r="E168" i="85" s="1"/>
  <c r="G168" i="85" s="1"/>
  <c r="C168" i="86" s="1"/>
  <c r="E168" i="86" s="1"/>
  <c r="G168" i="86" s="1"/>
  <c r="C87" i="85"/>
  <c r="E87" i="85" s="1"/>
  <c r="G87" i="85" s="1"/>
  <c r="C87" i="86" s="1"/>
  <c r="E87" i="86" s="1"/>
  <c r="G87" i="86" s="1"/>
  <c r="C141" i="85"/>
  <c r="E141" i="85" s="1"/>
  <c r="G141" i="85" s="1"/>
  <c r="C141" i="86" s="1"/>
  <c r="E141" i="86" s="1"/>
  <c r="G141" i="86" s="1"/>
  <c r="C129" i="85"/>
  <c r="E129" i="85" s="1"/>
  <c r="G129" i="85" s="1"/>
  <c r="C129" i="86" s="1"/>
  <c r="E129" i="86" s="1"/>
  <c r="G129" i="86" s="1"/>
  <c r="C116" i="85"/>
  <c r="E116" i="85" s="1"/>
  <c r="G116" i="85" s="1"/>
  <c r="C116" i="86" s="1"/>
  <c r="E116" i="86" s="1"/>
  <c r="G116" i="86" s="1"/>
  <c r="C189" i="85"/>
  <c r="E189" i="85" s="1"/>
  <c r="G189" i="85" s="1"/>
  <c r="C189" i="86" s="1"/>
  <c r="E189" i="86" s="1"/>
  <c r="G189" i="86" s="1"/>
  <c r="C117" i="85"/>
  <c r="E117" i="85" s="1"/>
  <c r="G117" i="85" s="1"/>
  <c r="C117" i="86" s="1"/>
  <c r="E117" i="86" s="1"/>
  <c r="G117" i="86" s="1"/>
  <c r="C216" i="85"/>
  <c r="E216" i="85" s="1"/>
  <c r="G216" i="85" s="1"/>
  <c r="C216" i="86" s="1"/>
  <c r="E216" i="86" s="1"/>
  <c r="G216" i="86" s="1"/>
  <c r="C33" i="85"/>
  <c r="E33" i="85" s="1"/>
  <c r="G33" i="85" s="1"/>
  <c r="C33" i="86" s="1"/>
  <c r="E33" i="86" s="1"/>
  <c r="G33" i="86" s="1"/>
  <c r="C148" i="85"/>
  <c r="E148" i="85" s="1"/>
  <c r="G148" i="85" s="1"/>
  <c r="C148" i="86" s="1"/>
  <c r="E148" i="86" s="1"/>
  <c r="G148" i="86" s="1"/>
  <c r="C169" i="85"/>
  <c r="E169" i="85" s="1"/>
  <c r="G169" i="85" s="1"/>
  <c r="C169" i="86" s="1"/>
  <c r="E169" i="86" s="1"/>
  <c r="G169" i="86" s="1"/>
  <c r="C111" i="85"/>
  <c r="E111" i="85" s="1"/>
  <c r="G111" i="85" s="1"/>
  <c r="C111" i="86" s="1"/>
  <c r="E111" i="86" s="1"/>
  <c r="G111" i="86" s="1"/>
  <c r="C47" i="85"/>
  <c r="E47" i="85" s="1"/>
  <c r="G47" i="85" s="1"/>
  <c r="C47" i="86" s="1"/>
  <c r="E47" i="86" s="1"/>
  <c r="G47" i="86" s="1"/>
  <c r="C90" i="85"/>
  <c r="E90" i="85" s="1"/>
  <c r="G90" i="85" s="1"/>
  <c r="C90" i="86" s="1"/>
  <c r="E90" i="86" s="1"/>
  <c r="G90" i="86" s="1"/>
  <c r="C37" i="85"/>
  <c r="E37" i="85" s="1"/>
  <c r="G37" i="85" s="1"/>
  <c r="C37" i="86" s="1"/>
  <c r="E37" i="86" s="1"/>
  <c r="G37" i="86" s="1"/>
  <c r="C232" i="85"/>
  <c r="E232" i="85" s="1"/>
  <c r="G232" i="85" s="1"/>
  <c r="C232" i="86" s="1"/>
  <c r="E232" i="86" s="1"/>
  <c r="G232" i="86" s="1"/>
  <c r="C14" i="85"/>
  <c r="E14" i="85" s="1"/>
  <c r="G14" i="85" s="1"/>
  <c r="C14" i="86" s="1"/>
  <c r="E14" i="86" s="1"/>
  <c r="G14" i="86" s="1"/>
  <c r="C154" i="85"/>
  <c r="E154" i="85" s="1"/>
  <c r="G154" i="85" s="1"/>
  <c r="C154" i="86" s="1"/>
  <c r="E154" i="86" s="1"/>
  <c r="G154" i="86" s="1"/>
  <c r="C225" i="85"/>
  <c r="E225" i="85" s="1"/>
  <c r="G225" i="85" s="1"/>
  <c r="C225" i="86" s="1"/>
  <c r="E225" i="86" s="1"/>
  <c r="G225" i="86" s="1"/>
  <c r="C21" i="85"/>
  <c r="E21" i="85" s="1"/>
  <c r="G21" i="85" s="1"/>
  <c r="C21" i="86" s="1"/>
  <c r="E21" i="86" s="1"/>
  <c r="G21" i="86" s="1"/>
  <c r="C174" i="85"/>
  <c r="E174" i="85" s="1"/>
  <c r="G174" i="85" s="1"/>
  <c r="C174" i="86" s="1"/>
  <c r="E174" i="86" s="1"/>
  <c r="G174" i="86" s="1"/>
  <c r="C197" i="85"/>
  <c r="E197" i="85" s="1"/>
  <c r="G197" i="85" s="1"/>
  <c r="C197" i="86" s="1"/>
  <c r="E197" i="86" s="1"/>
  <c r="G197" i="86" s="1"/>
  <c r="C188" i="85"/>
  <c r="E188" i="85" s="1"/>
  <c r="G188" i="85" s="1"/>
  <c r="C188" i="86" s="1"/>
  <c r="E188" i="86" s="1"/>
  <c r="G188" i="86" s="1"/>
  <c r="C139" i="85"/>
  <c r="E139" i="85" s="1"/>
  <c r="G139" i="85" s="1"/>
  <c r="C139" i="86" s="1"/>
  <c r="E139" i="86" s="1"/>
  <c r="G139" i="86" s="1"/>
  <c r="C118" i="85"/>
  <c r="E118" i="85" s="1"/>
  <c r="G118" i="85" s="1"/>
  <c r="C118" i="86" s="1"/>
  <c r="E118" i="86" s="1"/>
  <c r="G118" i="86" s="1"/>
  <c r="C145" i="85"/>
  <c r="E145" i="85" s="1"/>
  <c r="G145" i="85" s="1"/>
  <c r="C145" i="86" s="1"/>
  <c r="E145" i="86" s="1"/>
  <c r="G145" i="86" s="1"/>
  <c r="C192" i="85"/>
  <c r="E192" i="85" s="1"/>
  <c r="G192" i="85" s="1"/>
  <c r="C192" i="86" s="1"/>
  <c r="E192" i="86" s="1"/>
  <c r="G192" i="86" s="1"/>
  <c r="C114" i="85"/>
  <c r="E114" i="85" s="1"/>
  <c r="G114" i="85" s="1"/>
  <c r="C114" i="86" s="1"/>
  <c r="E114" i="86" s="1"/>
  <c r="G114" i="86" s="1"/>
  <c r="C30" i="85"/>
  <c r="E30" i="85" s="1"/>
  <c r="G30" i="85" s="1"/>
  <c r="C30" i="86" s="1"/>
  <c r="E30" i="86" s="1"/>
  <c r="G30" i="86" s="1"/>
  <c r="C60" i="85"/>
  <c r="E60" i="85" s="1"/>
  <c r="G60" i="85" s="1"/>
  <c r="C60" i="86" s="1"/>
  <c r="E60" i="86" s="1"/>
  <c r="G60" i="86" s="1"/>
  <c r="C221" i="85"/>
  <c r="E221" i="85" s="1"/>
  <c r="G221" i="85" s="1"/>
  <c r="C221" i="86" s="1"/>
  <c r="E221" i="86" s="1"/>
  <c r="G221" i="86" s="1"/>
  <c r="C183" i="85"/>
  <c r="E183" i="85" s="1"/>
  <c r="G183" i="85" s="1"/>
  <c r="C183" i="86" s="1"/>
  <c r="E183" i="86" s="1"/>
  <c r="G183" i="86" s="1"/>
  <c r="C190" i="85"/>
  <c r="E190" i="85" s="1"/>
  <c r="G190" i="85" s="1"/>
  <c r="C190" i="86" s="1"/>
  <c r="E190" i="86" s="1"/>
  <c r="G190" i="86" s="1"/>
  <c r="C219" i="85"/>
  <c r="E219" i="85" s="1"/>
  <c r="G219" i="85" s="1"/>
  <c r="C219" i="86" s="1"/>
  <c r="E219" i="86" s="1"/>
  <c r="G219" i="86" s="1"/>
  <c r="C46" i="85"/>
  <c r="E46" i="85" s="1"/>
  <c r="G46" i="85" s="1"/>
  <c r="C46" i="86" s="1"/>
  <c r="E46" i="86" s="1"/>
  <c r="G46" i="86" s="1"/>
  <c r="C32" i="85"/>
  <c r="E32" i="85" s="1"/>
  <c r="G32" i="85" s="1"/>
  <c r="C32" i="86" s="1"/>
  <c r="E32" i="86" s="1"/>
  <c r="G32" i="86" s="1"/>
  <c r="C165" i="85"/>
  <c r="E165" i="85" s="1"/>
  <c r="G165" i="85" s="1"/>
  <c r="C165" i="86" s="1"/>
  <c r="E165" i="86" s="1"/>
  <c r="G165" i="86" s="1"/>
  <c r="C167" i="85"/>
  <c r="E167" i="85" s="1"/>
  <c r="G167" i="85" s="1"/>
  <c r="C167" i="86" s="1"/>
  <c r="E167" i="86" s="1"/>
  <c r="G167" i="86" s="1"/>
  <c r="C208" i="85"/>
  <c r="E208" i="85" s="1"/>
  <c r="G208" i="85" s="1"/>
  <c r="C208" i="86" s="1"/>
  <c r="E208" i="86" s="1"/>
  <c r="G208" i="86" s="1"/>
  <c r="C210" i="85"/>
  <c r="E210" i="85" s="1"/>
  <c r="G210" i="85" s="1"/>
  <c r="C210" i="86" s="1"/>
  <c r="E210" i="86" s="1"/>
  <c r="G210" i="86" s="1"/>
  <c r="C218" i="85"/>
  <c r="E218" i="85" s="1"/>
  <c r="G218" i="85" s="1"/>
  <c r="C218" i="86" s="1"/>
  <c r="E218" i="86" s="1"/>
  <c r="G218" i="86" s="1"/>
  <c r="C132" i="85"/>
  <c r="E132" i="85" s="1"/>
  <c r="G132" i="85" s="1"/>
  <c r="C132" i="86" s="1"/>
  <c r="E132" i="86" s="1"/>
  <c r="G132" i="86" s="1"/>
  <c r="C164" i="85"/>
  <c r="E164" i="85" s="1"/>
  <c r="G164" i="85" s="1"/>
  <c r="C164" i="86" s="1"/>
  <c r="E164" i="86" s="1"/>
  <c r="G164" i="86" s="1"/>
  <c r="C144" i="85"/>
  <c r="E144" i="85" s="1"/>
  <c r="G144" i="85" s="1"/>
  <c r="C144" i="86" s="1"/>
  <c r="E144" i="86" s="1"/>
  <c r="G144" i="86" s="1"/>
  <c r="C156" i="85"/>
  <c r="E156" i="85" s="1"/>
  <c r="G156" i="85" s="1"/>
  <c r="C156" i="86" s="1"/>
  <c r="E156" i="86" s="1"/>
  <c r="G156" i="86" s="1"/>
  <c r="C245" i="85"/>
  <c r="E245" i="85" s="1"/>
  <c r="G245" i="85" s="1"/>
  <c r="C245" i="86" s="1"/>
  <c r="E245" i="86" s="1"/>
  <c r="G245" i="86" s="1"/>
  <c r="C193" i="85"/>
  <c r="E193" i="85" s="1"/>
  <c r="G193" i="85" s="1"/>
  <c r="C193" i="86" s="1"/>
  <c r="E193" i="86" s="1"/>
  <c r="G193" i="86" s="1"/>
  <c r="C209" i="85"/>
  <c r="E209" i="85" s="1"/>
  <c r="G209" i="85" s="1"/>
  <c r="C209" i="86" s="1"/>
  <c r="E209" i="86" s="1"/>
  <c r="G209" i="86" s="1"/>
  <c r="C92" i="85"/>
  <c r="E92" i="85" s="1"/>
  <c r="G92" i="85" s="1"/>
  <c r="C92" i="86" s="1"/>
  <c r="E92" i="86" s="1"/>
  <c r="G92" i="86" s="1"/>
  <c r="C211" i="85"/>
  <c r="E211" i="85" s="1"/>
  <c r="G211" i="85" s="1"/>
  <c r="C211" i="86" s="1"/>
  <c r="E211" i="86" s="1"/>
  <c r="G211" i="86" s="1"/>
  <c r="C98" i="85"/>
  <c r="E98" i="85" s="1"/>
  <c r="G98" i="85" s="1"/>
  <c r="C98" i="86" s="1"/>
  <c r="E98" i="86" s="1"/>
  <c r="G98" i="86" s="1"/>
  <c r="C108" i="85"/>
  <c r="E108" i="85" s="1"/>
  <c r="G108" i="85" s="1"/>
  <c r="C108" i="86" s="1"/>
  <c r="E108" i="86" s="1"/>
  <c r="G108" i="86" s="1"/>
  <c r="C42" i="88"/>
  <c r="E42" i="88" s="1"/>
  <c r="G42" i="88" s="1"/>
  <c r="C97" i="85"/>
  <c r="E97" i="85" s="1"/>
  <c r="G97" i="85" s="1"/>
  <c r="C97" i="86" s="1"/>
  <c r="E97" i="86" s="1"/>
  <c r="G97" i="86" s="1"/>
  <c r="C143" i="85"/>
  <c r="E143" i="85" s="1"/>
  <c r="G143" i="85" s="1"/>
  <c r="C143" i="86" s="1"/>
  <c r="E143" i="86" s="1"/>
  <c r="G143" i="86" s="1"/>
  <c r="C63" i="85"/>
  <c r="E63" i="85" s="1"/>
  <c r="G63" i="85" s="1"/>
  <c r="C63" i="86" s="1"/>
  <c r="E63" i="86" s="1"/>
  <c r="G63" i="86" s="1"/>
  <c r="C67" i="85"/>
  <c r="E67" i="85" s="1"/>
  <c r="G67" i="85" s="1"/>
  <c r="C67" i="86" s="1"/>
  <c r="E67" i="86" s="1"/>
  <c r="G67" i="86" s="1"/>
  <c r="C45" i="85"/>
  <c r="E45" i="85" s="1"/>
  <c r="G45" i="85" s="1"/>
  <c r="C45" i="86" s="1"/>
  <c r="E45" i="86" s="1"/>
  <c r="G45" i="86" s="1"/>
  <c r="C110" i="85"/>
  <c r="E110" i="85" s="1"/>
  <c r="G110" i="85" s="1"/>
  <c r="C110" i="86" s="1"/>
  <c r="E110" i="86" s="1"/>
  <c r="G110" i="86" s="1"/>
  <c r="C28" i="85"/>
  <c r="E28" i="85" s="1"/>
  <c r="G28" i="85" s="1"/>
  <c r="C28" i="86" s="1"/>
  <c r="E28" i="86" s="1"/>
  <c r="G28" i="86" s="1"/>
  <c r="C180" i="85"/>
  <c r="E180" i="85" s="1"/>
  <c r="G180" i="85" s="1"/>
  <c r="C180" i="86" s="1"/>
  <c r="E180" i="86" s="1"/>
  <c r="G180" i="86" s="1"/>
  <c r="C234" i="85"/>
  <c r="E234" i="85" s="1"/>
  <c r="G234" i="85" s="1"/>
  <c r="C234" i="86" s="1"/>
  <c r="E234" i="86" s="1"/>
  <c r="G234" i="86" s="1"/>
  <c r="C99" i="85"/>
  <c r="E99" i="85" s="1"/>
  <c r="G99" i="85" s="1"/>
  <c r="E99" i="86" s="1"/>
  <c r="G99" i="86" s="1"/>
  <c r="C246" i="85"/>
  <c r="E246" i="85" s="1"/>
  <c r="G246" i="85" s="1"/>
  <c r="C246" i="86" s="1"/>
  <c r="E246" i="86" s="1"/>
  <c r="G246" i="86" s="1"/>
  <c r="C158" i="87"/>
  <c r="E158" i="87" s="1"/>
  <c r="G158" i="87" s="1"/>
  <c r="C203" i="85"/>
  <c r="E203" i="85" s="1"/>
  <c r="G203" i="85" s="1"/>
  <c r="C203" i="86" s="1"/>
  <c r="E203" i="86" s="1"/>
  <c r="G203" i="86" s="1"/>
  <c r="C121" i="85"/>
  <c r="E121" i="85" s="1"/>
  <c r="G121" i="85" s="1"/>
  <c r="C121" i="86" s="1"/>
  <c r="E121" i="86" s="1"/>
  <c r="G121" i="86" s="1"/>
  <c r="C105" i="85"/>
  <c r="E105" i="85" s="1"/>
  <c r="G105" i="85" s="1"/>
  <c r="C105" i="86" s="1"/>
  <c r="E105" i="86" s="1"/>
  <c r="G105" i="86" s="1"/>
  <c r="C120" i="85"/>
  <c r="E120" i="85" s="1"/>
  <c r="G120" i="85" s="1"/>
  <c r="C120" i="86" s="1"/>
  <c r="E120" i="86" s="1"/>
  <c r="G120" i="86" s="1"/>
  <c r="C151" i="87"/>
  <c r="E151" i="87" s="1"/>
  <c r="G151" i="87" s="1"/>
  <c r="C242" i="85"/>
  <c r="E242" i="85" s="1"/>
  <c r="G242" i="85" s="1"/>
  <c r="C242" i="86" s="1"/>
  <c r="E242" i="86" s="1"/>
  <c r="G242" i="86" s="1"/>
  <c r="C194" i="85"/>
  <c r="E194" i="85" s="1"/>
  <c r="G194" i="85" s="1"/>
  <c r="C194" i="86" s="1"/>
  <c r="E194" i="86" s="1"/>
  <c r="G194" i="86" s="1"/>
  <c r="C176" i="85"/>
  <c r="E176" i="85" s="1"/>
  <c r="G176" i="85" s="1"/>
  <c r="C176" i="86" s="1"/>
  <c r="E176" i="86" s="1"/>
  <c r="G176" i="86" s="1"/>
  <c r="C112" i="85"/>
  <c r="E112" i="85" s="1"/>
  <c r="G112" i="85" s="1"/>
  <c r="C112" i="86" s="1"/>
  <c r="E112" i="86" s="1"/>
  <c r="G112" i="86" s="1"/>
  <c r="C161" i="85"/>
  <c r="E161" i="85" s="1"/>
  <c r="G161" i="85" s="1"/>
  <c r="C161" i="86" s="1"/>
  <c r="E161" i="86" s="1"/>
  <c r="G161" i="86" s="1"/>
  <c r="C17" i="85"/>
  <c r="E17" i="85" s="1"/>
  <c r="G17" i="85" s="1"/>
  <c r="C17" i="86" s="1"/>
  <c r="E17" i="86" s="1"/>
  <c r="G17" i="86" s="1"/>
  <c r="E17" i="87" s="1"/>
  <c r="G17" i="87" s="1"/>
  <c r="C61" i="85"/>
  <c r="E61" i="85" s="1"/>
  <c r="G61" i="85" s="1"/>
  <c r="C61" i="86" s="1"/>
  <c r="E61" i="86" s="1"/>
  <c r="G61" i="86" s="1"/>
  <c r="C76" i="85"/>
  <c r="E76" i="85" s="1"/>
  <c r="G76" i="85" s="1"/>
  <c r="C76" i="86" s="1"/>
  <c r="E76" i="86" s="1"/>
  <c r="G76" i="86" s="1"/>
  <c r="C240" i="85"/>
  <c r="E240" i="85" s="1"/>
  <c r="G240" i="85" s="1"/>
  <c r="C240" i="86" s="1"/>
  <c r="E240" i="86" s="1"/>
  <c r="G240" i="86" s="1"/>
  <c r="C85" i="87"/>
  <c r="E85" i="87" s="1"/>
  <c r="G85" i="87" s="1"/>
  <c r="E85" i="88" s="1"/>
  <c r="G85" i="88" s="1"/>
  <c r="C81" i="85"/>
  <c r="E81" i="85" s="1"/>
  <c r="G81" i="85" s="1"/>
  <c r="C81" i="86" s="1"/>
  <c r="E81" i="86" s="1"/>
  <c r="G81" i="86" s="1"/>
  <c r="C239" i="85"/>
  <c r="E239" i="85" s="1"/>
  <c r="G239" i="85" s="1"/>
  <c r="C239" i="86" s="1"/>
  <c r="E239" i="86" s="1"/>
  <c r="G239" i="86" s="1"/>
  <c r="C196" i="85"/>
  <c r="E196" i="85" s="1"/>
  <c r="G196" i="85" s="1"/>
  <c r="C196" i="86" s="1"/>
  <c r="E196" i="86" s="1"/>
  <c r="G196" i="86" s="1"/>
  <c r="C115" i="85"/>
  <c r="E115" i="85" s="1"/>
  <c r="G115" i="85" s="1"/>
  <c r="C115" i="86" s="1"/>
  <c r="E115" i="86" s="1"/>
  <c r="G115" i="86" s="1"/>
  <c r="C236" i="85"/>
  <c r="E236" i="85" s="1"/>
  <c r="G236" i="85" s="1"/>
  <c r="C236" i="86" s="1"/>
  <c r="E236" i="86" s="1"/>
  <c r="G236" i="86" s="1"/>
  <c r="C186" i="85"/>
  <c r="E186" i="85" s="1"/>
  <c r="G186" i="85" s="1"/>
  <c r="C186" i="86" s="1"/>
  <c r="E186" i="86" s="1"/>
  <c r="G186" i="86" s="1"/>
  <c r="C198" i="85"/>
  <c r="E198" i="85" s="1"/>
  <c r="G198" i="85" s="1"/>
  <c r="C198" i="86" s="1"/>
  <c r="E198" i="86" s="1"/>
  <c r="G198" i="86" s="1"/>
  <c r="C84" i="85"/>
  <c r="E84" i="85" s="1"/>
  <c r="G84" i="85" s="1"/>
  <c r="C84" i="86" s="1"/>
  <c r="E84" i="86" s="1"/>
  <c r="G84" i="86" s="1"/>
  <c r="C128" i="85"/>
  <c r="E128" i="85" s="1"/>
  <c r="G128" i="85" s="1"/>
  <c r="C128" i="86" s="1"/>
  <c r="E128" i="86" s="1"/>
  <c r="G128" i="86" s="1"/>
  <c r="C20" i="85"/>
  <c r="E20" i="85" s="1"/>
  <c r="G20" i="85" s="1"/>
  <c r="C20" i="86" s="1"/>
  <c r="E20" i="86" s="1"/>
  <c r="G20" i="86" s="1"/>
  <c r="C238" i="85"/>
  <c r="E238" i="85" s="1"/>
  <c r="G238" i="85" s="1"/>
  <c r="C238" i="86" s="1"/>
  <c r="E238" i="86" s="1"/>
  <c r="G238" i="86" s="1"/>
  <c r="C68" i="85"/>
  <c r="E68" i="85" s="1"/>
  <c r="G68" i="85" s="1"/>
  <c r="C68" i="86" s="1"/>
  <c r="E68" i="86" s="1"/>
  <c r="G68" i="86" s="1"/>
  <c r="C127" i="85"/>
  <c r="E127" i="85" s="1"/>
  <c r="G127" i="85" s="1"/>
  <c r="C127" i="86" s="1"/>
  <c r="E127" i="86" s="1"/>
  <c r="G127" i="86" s="1"/>
  <c r="C101" i="85"/>
  <c r="E101" i="85" s="1"/>
  <c r="G101" i="85" s="1"/>
  <c r="C101" i="86" s="1"/>
  <c r="E101" i="86" s="1"/>
  <c r="G101" i="86" s="1"/>
  <c r="C149" i="87"/>
  <c r="E149" i="87" s="1"/>
  <c r="G149" i="87" s="1"/>
  <c r="C177" i="85"/>
  <c r="E177" i="85" s="1"/>
  <c r="G177" i="85" s="1"/>
  <c r="C177" i="86" s="1"/>
  <c r="E177" i="86" s="1"/>
  <c r="G177" i="86" s="1"/>
  <c r="C40" i="85"/>
  <c r="E40" i="85" s="1"/>
  <c r="G40" i="85" s="1"/>
  <c r="C40" i="86" s="1"/>
  <c r="E40" i="86" s="1"/>
  <c r="G40" i="86" s="1"/>
  <c r="C24" i="87"/>
  <c r="E24" i="87" s="1"/>
  <c r="G24" i="87" s="1"/>
  <c r="C205" i="85"/>
  <c r="E205" i="85" s="1"/>
  <c r="G205" i="85" s="1"/>
  <c r="C205" i="86" s="1"/>
  <c r="E205" i="86" s="1"/>
  <c r="G205" i="86" s="1"/>
  <c r="C77" i="85"/>
  <c r="E77" i="85" s="1"/>
  <c r="G77" i="85" s="1"/>
  <c r="C77" i="86" s="1"/>
  <c r="E77" i="86" s="1"/>
  <c r="G77" i="86" s="1"/>
  <c r="C51" i="85"/>
  <c r="E51" i="85" s="1"/>
  <c r="G51" i="85" s="1"/>
  <c r="C51" i="86" s="1"/>
  <c r="E51" i="86" s="1"/>
  <c r="G51" i="86" s="1"/>
  <c r="C130" i="85"/>
  <c r="E130" i="85" s="1"/>
  <c r="G130" i="85" s="1"/>
  <c r="C130" i="86" s="1"/>
  <c r="E130" i="86" s="1"/>
  <c r="G130" i="86" s="1"/>
  <c r="C204" i="85"/>
  <c r="E204" i="85" s="1"/>
  <c r="G204" i="85" s="1"/>
  <c r="C204" i="86" s="1"/>
  <c r="E204" i="86" s="1"/>
  <c r="G204" i="86" s="1"/>
  <c r="C224" i="85"/>
  <c r="E224" i="85" s="1"/>
  <c r="G224" i="85" s="1"/>
  <c r="C224" i="86" s="1"/>
  <c r="E224" i="86" s="1"/>
  <c r="G224" i="86" s="1"/>
  <c r="C104" i="85"/>
  <c r="E104" i="85" s="1"/>
  <c r="G104" i="85" s="1"/>
  <c r="C104" i="86" s="1"/>
  <c r="E104" i="86" s="1"/>
  <c r="G104" i="86" s="1"/>
  <c r="C18" i="85"/>
  <c r="E18" i="85" s="1"/>
  <c r="G18" i="85" s="1"/>
  <c r="C18" i="86" s="1"/>
  <c r="E18" i="86" s="1"/>
  <c r="G18" i="86" s="1"/>
  <c r="E18" i="87" s="1"/>
  <c r="G18" i="87" s="1"/>
  <c r="C150" i="85"/>
  <c r="E150" i="85" s="1"/>
  <c r="G150" i="85" s="1"/>
  <c r="C150" i="86" s="1"/>
  <c r="E150" i="86" s="1"/>
  <c r="G150" i="86" s="1"/>
  <c r="C222" i="85"/>
  <c r="E222" i="85" s="1"/>
  <c r="G222" i="85" s="1"/>
  <c r="C222" i="86" s="1"/>
  <c r="E222" i="86" s="1"/>
  <c r="G222" i="86" s="1"/>
  <c r="C65" i="83"/>
  <c r="E65" i="83" s="1"/>
  <c r="G65" i="83" s="1"/>
  <c r="C65" i="84" s="1"/>
  <c r="E65" i="84" s="1"/>
  <c r="G65" i="84" s="1"/>
  <c r="C212" i="85"/>
  <c r="E212" i="85" s="1"/>
  <c r="G212" i="85" s="1"/>
  <c r="C212" i="86" s="1"/>
  <c r="E212" i="86" s="1"/>
  <c r="G212" i="86" s="1"/>
  <c r="C181" i="85"/>
  <c r="E181" i="85" s="1"/>
  <c r="G181" i="85" s="1"/>
  <c r="C181" i="86" s="1"/>
  <c r="E181" i="86" s="1"/>
  <c r="G181" i="86" s="1"/>
  <c r="C152" i="85"/>
  <c r="E152" i="85" s="1"/>
  <c r="G152" i="85" s="1"/>
  <c r="C152" i="86" s="1"/>
  <c r="E152" i="86" s="1"/>
  <c r="G152" i="86" s="1"/>
  <c r="C126" i="85"/>
  <c r="E126" i="85" s="1"/>
  <c r="G126" i="85" s="1"/>
  <c r="C126" i="86" s="1"/>
  <c r="E126" i="86" s="1"/>
  <c r="G126" i="86" s="1"/>
  <c r="C106" i="85"/>
  <c r="E106" i="85" s="1"/>
  <c r="G106" i="85" s="1"/>
  <c r="C106" i="86" s="1"/>
  <c r="E106" i="86" s="1"/>
  <c r="G106" i="86" s="1"/>
  <c r="C220" i="85"/>
  <c r="E220" i="85" s="1"/>
  <c r="G220" i="85" s="1"/>
  <c r="C220" i="86" s="1"/>
  <c r="E220" i="86" s="1"/>
  <c r="G220" i="86" s="1"/>
  <c r="C113" i="85"/>
  <c r="E113" i="85" s="1"/>
  <c r="G113" i="85" s="1"/>
  <c r="C113" i="86" s="1"/>
  <c r="E113" i="86" s="1"/>
  <c r="G113" i="86" s="1"/>
  <c r="C66" i="85"/>
  <c r="E66" i="85" s="1"/>
  <c r="G66" i="85" s="1"/>
  <c r="C66" i="86" s="1"/>
  <c r="E66" i="86" s="1"/>
  <c r="G66" i="86" s="1"/>
  <c r="C195" i="85"/>
  <c r="E195" i="85" s="1"/>
  <c r="G195" i="85" s="1"/>
  <c r="C195" i="86" s="1"/>
  <c r="E195" i="86" s="1"/>
  <c r="G195" i="86" s="1"/>
  <c r="C83" i="85"/>
  <c r="E83" i="85" s="1"/>
  <c r="G83" i="85" s="1"/>
  <c r="C83" i="86" s="1"/>
  <c r="E83" i="86" s="1"/>
  <c r="G83" i="86" s="1"/>
  <c r="C233" i="85"/>
  <c r="E233" i="85" s="1"/>
  <c r="G233" i="85" s="1"/>
  <c r="C233" i="86" s="1"/>
  <c r="E233" i="86" s="1"/>
  <c r="G233" i="86" s="1"/>
  <c r="C91" i="85"/>
  <c r="E91" i="85" s="1"/>
  <c r="G91" i="85" s="1"/>
  <c r="C91" i="86" s="1"/>
  <c r="E91" i="86" s="1"/>
  <c r="G91" i="86" s="1"/>
  <c r="C138" i="85"/>
  <c r="E138" i="85" s="1"/>
  <c r="G138" i="85" s="1"/>
  <c r="C138" i="86" s="1"/>
  <c r="E138" i="86" s="1"/>
  <c r="G138" i="86" s="1"/>
  <c r="C69" i="85"/>
  <c r="E69" i="85" s="1"/>
  <c r="G69" i="85" s="1"/>
  <c r="C69" i="86" s="1"/>
  <c r="E69" i="86" s="1"/>
  <c r="G69" i="86" s="1"/>
  <c r="C34" i="87"/>
  <c r="E34" i="87" s="1"/>
  <c r="G34" i="87" s="1"/>
  <c r="C86" i="85"/>
  <c r="E86" i="85" s="1"/>
  <c r="G86" i="85" s="1"/>
  <c r="C86" i="86" s="1"/>
  <c r="E86" i="86" s="1"/>
  <c r="G86" i="86" s="1"/>
  <c r="C162" i="85"/>
  <c r="E162" i="85" s="1"/>
  <c r="G162" i="85" s="1"/>
  <c r="C162" i="86" s="1"/>
  <c r="E162" i="86" s="1"/>
  <c r="G162" i="86" s="1"/>
  <c r="C59" i="85"/>
  <c r="E59" i="85" s="1"/>
  <c r="G59" i="85" s="1"/>
  <c r="C59" i="86" s="1"/>
  <c r="E59" i="86" s="1"/>
  <c r="G59" i="86" s="1"/>
  <c r="C217" i="85"/>
  <c r="E217" i="85" s="1"/>
  <c r="G217" i="85" s="1"/>
  <c r="C217" i="86" s="1"/>
  <c r="E217" i="86" s="1"/>
  <c r="G217" i="86" s="1"/>
  <c r="C41" i="85"/>
  <c r="E41" i="85" s="1"/>
  <c r="G41" i="85" s="1"/>
  <c r="C41" i="86" s="1"/>
  <c r="E41" i="86" s="1"/>
  <c r="G41" i="86" s="1"/>
  <c r="C170" i="85"/>
  <c r="E170" i="85" s="1"/>
  <c r="G170" i="85" s="1"/>
  <c r="C170" i="86" s="1"/>
  <c r="E170" i="86" s="1"/>
  <c r="G170" i="86" s="1"/>
  <c r="C173" i="85"/>
  <c r="E173" i="85" s="1"/>
  <c r="G173" i="85" s="1"/>
  <c r="C173" i="86" s="1"/>
  <c r="E173" i="86" s="1"/>
  <c r="G173" i="86" s="1"/>
  <c r="C109" i="85"/>
  <c r="E109" i="85" s="1"/>
  <c r="G109" i="85" s="1"/>
  <c r="C109" i="86" s="1"/>
  <c r="E109" i="86" s="1"/>
  <c r="G109" i="86" s="1"/>
  <c r="C178" i="85"/>
  <c r="E178" i="85" s="1"/>
  <c r="G178" i="85" s="1"/>
  <c r="C178" i="86" s="1"/>
  <c r="E178" i="86" s="1"/>
  <c r="G178" i="86" s="1"/>
  <c r="C75" i="85"/>
  <c r="E75" i="85" s="1"/>
  <c r="G75" i="85" s="1"/>
  <c r="C75" i="86" s="1"/>
  <c r="E75" i="86" s="1"/>
  <c r="G75" i="86" s="1"/>
  <c r="C96" i="85"/>
  <c r="E96" i="85" s="1"/>
  <c r="G96" i="85" s="1"/>
  <c r="C96" i="86" s="1"/>
  <c r="E96" i="86" s="1"/>
  <c r="G96" i="86" s="1"/>
  <c r="C27" i="85"/>
  <c r="E27" i="85" s="1"/>
  <c r="G27" i="85" s="1"/>
  <c r="C27" i="86" s="1"/>
  <c r="E27" i="86" s="1"/>
  <c r="G27" i="86" s="1"/>
  <c r="C54" i="85"/>
  <c r="E54" i="85" s="1"/>
  <c r="G54" i="85" s="1"/>
  <c r="C54" i="86" s="1"/>
  <c r="E54" i="86" s="1"/>
  <c r="G54" i="86" s="1"/>
  <c r="C140" i="85"/>
  <c r="E140" i="85" s="1"/>
  <c r="G140" i="85" s="1"/>
  <c r="C140" i="86" s="1"/>
  <c r="E140" i="86" s="1"/>
  <c r="G140" i="86" s="1"/>
  <c r="C44" i="85"/>
  <c r="E44" i="85" s="1"/>
  <c r="G44" i="85" s="1"/>
  <c r="C44" i="86" s="1"/>
  <c r="E44" i="86" s="1"/>
  <c r="G44" i="86" s="1"/>
  <c r="C16" i="87"/>
  <c r="E16" i="87" s="1"/>
  <c r="G16" i="87" s="1"/>
  <c r="C38" i="85"/>
  <c r="E38" i="85" s="1"/>
  <c r="G38" i="85" s="1"/>
  <c r="C38" i="86" s="1"/>
  <c r="E38" i="86" s="1"/>
  <c r="G38" i="86" s="1"/>
  <c r="C172" i="85"/>
  <c r="E172" i="85" s="1"/>
  <c r="G172" i="85" s="1"/>
  <c r="C172" i="86" s="1"/>
  <c r="E172" i="86" s="1"/>
  <c r="G172" i="86" s="1"/>
  <c r="C119" i="85"/>
  <c r="E119" i="85" s="1"/>
  <c r="G119" i="85" s="1"/>
  <c r="C119" i="86" s="1"/>
  <c r="E119" i="86" s="1"/>
  <c r="G119" i="86" s="1"/>
  <c r="C52" i="85"/>
  <c r="E52" i="85" s="1"/>
  <c r="G52" i="85" s="1"/>
  <c r="C52" i="86" s="1"/>
  <c r="E52" i="86" s="1"/>
  <c r="G52" i="86" s="1"/>
  <c r="C64" i="85"/>
  <c r="E64" i="85" s="1"/>
  <c r="G64" i="85" s="1"/>
  <c r="C64" i="86" s="1"/>
  <c r="E64" i="86" s="1"/>
  <c r="G64" i="86" s="1"/>
  <c r="C102" i="85"/>
  <c r="E102" i="85" s="1"/>
  <c r="G102" i="85" s="1"/>
  <c r="C102" i="86" s="1"/>
  <c r="E102" i="86" s="1"/>
  <c r="G102" i="86" s="1"/>
  <c r="C171" i="85"/>
  <c r="E171" i="85" s="1"/>
  <c r="G171" i="85" s="1"/>
  <c r="C171" i="86" s="1"/>
  <c r="E171" i="86" s="1"/>
  <c r="G171" i="86" s="1"/>
  <c r="C201" i="85"/>
  <c r="E201" i="85" s="1"/>
  <c r="G201" i="85" s="1"/>
  <c r="C201" i="86" s="1"/>
  <c r="E201" i="86" s="1"/>
  <c r="G201" i="86" s="1"/>
  <c r="C123" i="85"/>
  <c r="E123" i="85" s="1"/>
  <c r="G123" i="85" s="1"/>
  <c r="C123" i="86" s="1"/>
  <c r="E123" i="86" s="1"/>
  <c r="G123" i="86" s="1"/>
  <c r="C199" i="85"/>
  <c r="E199" i="85" s="1"/>
  <c r="G199" i="85" s="1"/>
  <c r="C199" i="86" s="1"/>
  <c r="E199" i="86" s="1"/>
  <c r="G199" i="86" s="1"/>
  <c r="C48" i="85"/>
  <c r="E48" i="85" s="1"/>
  <c r="G48" i="85" s="1"/>
  <c r="C48" i="86" s="1"/>
  <c r="E48" i="86" s="1"/>
  <c r="G48" i="86" s="1"/>
  <c r="C74" i="85"/>
  <c r="E74" i="85" s="1"/>
  <c r="G74" i="85" s="1"/>
  <c r="C74" i="86" s="1"/>
  <c r="E74" i="86" s="1"/>
  <c r="G74" i="86" s="1"/>
  <c r="C155" i="85"/>
  <c r="E155" i="85" s="1"/>
  <c r="G155" i="85" s="1"/>
  <c r="C155" i="86" s="1"/>
  <c r="E155" i="86" s="1"/>
  <c r="G155" i="86" s="1"/>
  <c r="C100" i="85"/>
  <c r="E100" i="85" s="1"/>
  <c r="G100" i="85" s="1"/>
  <c r="C100" i="86" s="1"/>
  <c r="E100" i="86" s="1"/>
  <c r="G100" i="86" s="1"/>
  <c r="C136" i="85"/>
  <c r="E136" i="85" s="1"/>
  <c r="G136" i="85" s="1"/>
  <c r="C136" i="86" s="1"/>
  <c r="E136" i="86" s="1"/>
  <c r="G136" i="86" s="1"/>
  <c r="C184" i="85"/>
  <c r="E184" i="85" s="1"/>
  <c r="G184" i="85" s="1"/>
  <c r="C184" i="86" s="1"/>
  <c r="E184" i="86" s="1"/>
  <c r="G184" i="86" s="1"/>
  <c r="C163" i="85"/>
  <c r="E163" i="85" s="1"/>
  <c r="G163" i="85" s="1"/>
  <c r="C163" i="86" s="1"/>
  <c r="E163" i="86" s="1"/>
  <c r="G163" i="86" s="1"/>
  <c r="C179" i="85"/>
  <c r="E179" i="85" s="1"/>
  <c r="G179" i="85" s="1"/>
  <c r="C179" i="86" s="1"/>
  <c r="E179" i="86" s="1"/>
  <c r="G179" i="86" s="1"/>
  <c r="C166" i="85"/>
  <c r="E166" i="85" s="1"/>
  <c r="G166" i="85" s="1"/>
  <c r="C166" i="86" s="1"/>
  <c r="E166" i="86" s="1"/>
  <c r="G166" i="86" s="1"/>
  <c r="C88" i="85"/>
  <c r="E88" i="85" s="1"/>
  <c r="G88" i="85" s="1"/>
  <c r="C88" i="86" s="1"/>
  <c r="E88" i="86" s="1"/>
  <c r="G88" i="86" s="1"/>
  <c r="C93" i="85"/>
  <c r="E93" i="85" s="1"/>
  <c r="G93" i="85" s="1"/>
  <c r="C93" i="86" s="1"/>
  <c r="E93" i="86" s="1"/>
  <c r="G93" i="86" s="1"/>
  <c r="C22" i="78"/>
  <c r="E22" i="78" s="1"/>
  <c r="G22" i="78" s="1"/>
  <c r="C9" i="78"/>
  <c r="E9" i="78" s="1"/>
  <c r="G9" i="78" s="1"/>
  <c r="C7" i="78"/>
  <c r="E7" i="78" s="1"/>
  <c r="G7" i="78" s="1"/>
  <c r="C6" i="78"/>
  <c r="E6" i="78" s="1"/>
  <c r="G6" i="78" s="1"/>
  <c r="C11" i="78"/>
  <c r="E11" i="78" s="1"/>
  <c r="G11" i="78" s="1"/>
  <c r="C8" i="78"/>
  <c r="E8" i="78" s="1"/>
  <c r="G8" i="78" s="1"/>
  <c r="C12" i="78"/>
  <c r="E12" i="78" s="1"/>
  <c r="G12" i="78" s="1"/>
  <c r="C10" i="78"/>
  <c r="E10" i="78" s="1"/>
  <c r="G10" i="78" s="1"/>
  <c r="C13" i="78"/>
  <c r="E13" i="78" s="1"/>
  <c r="G13" i="78" s="1"/>
  <c r="E231" i="79"/>
  <c r="G231" i="79" s="1"/>
  <c r="C231" i="80" s="1"/>
  <c r="E229" i="77"/>
  <c r="G229" i="77" s="1"/>
  <c r="C229" i="78" s="1"/>
  <c r="E252" i="77"/>
  <c r="G252" i="77" s="1"/>
  <c r="C252" i="78" s="1"/>
  <c r="E159" i="77"/>
  <c r="G159" i="77" s="1"/>
  <c r="C159" i="78" s="1"/>
  <c r="E249" i="77"/>
  <c r="G249" i="77" s="1"/>
  <c r="C249" i="78" s="1"/>
  <c r="E215" i="77"/>
  <c r="G215" i="77" s="1"/>
  <c r="C215" i="78" s="1"/>
  <c r="E131" i="77"/>
  <c r="G131" i="77" s="1"/>
  <c r="C131" i="78" s="1"/>
  <c r="E250" i="77"/>
  <c r="G250" i="77" s="1"/>
  <c r="C250" i="78" s="1"/>
  <c r="E254" i="77"/>
  <c r="G254" i="77" s="1"/>
  <c r="C254" i="78" s="1"/>
  <c r="E227" i="77"/>
  <c r="G227" i="77" s="1"/>
  <c r="C227" i="78" s="1"/>
  <c r="E247" i="77"/>
  <c r="G247" i="77" s="1"/>
  <c r="C247" i="78" s="1"/>
  <c r="E80" i="77"/>
  <c r="G80" i="77" s="1"/>
  <c r="C80" i="78" s="1"/>
  <c r="E214" i="77"/>
  <c r="G214" i="77" s="1"/>
  <c r="C214" i="78" s="1"/>
  <c r="E228" i="77"/>
  <c r="G228" i="77" s="1"/>
  <c r="C228" i="78" s="1"/>
  <c r="E251" i="77"/>
  <c r="G251" i="77" s="1"/>
  <c r="C251" i="78" s="1"/>
  <c r="E248" i="77"/>
  <c r="G248" i="77" s="1"/>
  <c r="C248" i="78" s="1"/>
  <c r="E253" i="77"/>
  <c r="G253" i="77" s="1"/>
  <c r="C253" i="78" s="1"/>
  <c r="E230" i="79"/>
  <c r="G230" i="79" s="1"/>
  <c r="C230" i="80" s="1"/>
  <c r="E125" i="77"/>
  <c r="G125" i="77" s="1"/>
  <c r="C125" i="78" s="1"/>
  <c r="E89" i="77"/>
  <c r="G89" i="77" s="1"/>
  <c r="C89" i="78" s="1"/>
  <c r="C78" i="75"/>
  <c r="E78" i="75" s="1"/>
  <c r="G78" i="75" s="1"/>
  <c r="C78" i="76" s="1"/>
  <c r="K216" i="64"/>
  <c r="C172" i="87" l="1"/>
  <c r="E172" i="87" s="1"/>
  <c r="G172" i="87" s="1"/>
  <c r="C181" i="87"/>
  <c r="E181" i="87" s="1"/>
  <c r="G181" i="87" s="1"/>
  <c r="C208" i="87"/>
  <c r="E208" i="87" s="1"/>
  <c r="G208" i="87" s="1"/>
  <c r="C71" i="85"/>
  <c r="E71" i="85" s="1"/>
  <c r="G71" i="85" s="1"/>
  <c r="C71" i="86" s="1"/>
  <c r="E71" i="86" s="1"/>
  <c r="G71" i="86" s="1"/>
  <c r="C48" i="87"/>
  <c r="E48" i="87" s="1"/>
  <c r="G48" i="87" s="1"/>
  <c r="C212" i="87"/>
  <c r="E212" i="87" s="1"/>
  <c r="G212" i="87" s="1"/>
  <c r="C167" i="87"/>
  <c r="E167" i="87" s="1"/>
  <c r="G167" i="87" s="1"/>
  <c r="C31" i="89"/>
  <c r="E31" i="89" s="1"/>
  <c r="G31" i="89" s="1"/>
  <c r="C31" i="90" s="1"/>
  <c r="E31" i="90" s="1"/>
  <c r="G31" i="90" s="1"/>
  <c r="C95" i="87"/>
  <c r="E95" i="87" s="1"/>
  <c r="G95" i="87" s="1"/>
  <c r="C16" i="88"/>
  <c r="E16" i="88" s="1"/>
  <c r="G16" i="88" s="1"/>
  <c r="C76" i="87"/>
  <c r="E76" i="87" s="1"/>
  <c r="G76" i="87" s="1"/>
  <c r="C45" i="87"/>
  <c r="E45" i="87" s="1"/>
  <c r="G45" i="87" s="1"/>
  <c r="C192" i="87"/>
  <c r="E192" i="87" s="1"/>
  <c r="G192" i="87" s="1"/>
  <c r="C57" i="87"/>
  <c r="E57" i="87" s="1"/>
  <c r="G57" i="87" s="1"/>
  <c r="C70" i="87"/>
  <c r="E70" i="87" s="1"/>
  <c r="G70" i="87" s="1"/>
  <c r="C88" i="87"/>
  <c r="E88" i="87" s="1"/>
  <c r="G88" i="87" s="1"/>
  <c r="C41" i="87"/>
  <c r="E41" i="87" s="1"/>
  <c r="G41" i="87" s="1"/>
  <c r="C24" i="88"/>
  <c r="E24" i="88" s="1"/>
  <c r="G24" i="88" s="1"/>
  <c r="C121" i="87"/>
  <c r="E121" i="87" s="1"/>
  <c r="G121" i="87" s="1"/>
  <c r="C32" i="87"/>
  <c r="E32" i="87" s="1"/>
  <c r="G32" i="87" s="1"/>
  <c r="C145" i="87"/>
  <c r="E145" i="87" s="1"/>
  <c r="G145" i="87" s="1"/>
  <c r="C185" i="87"/>
  <c r="E185" i="87" s="1"/>
  <c r="G185" i="87" s="1"/>
  <c r="C23" i="87"/>
  <c r="E23" i="87" s="1"/>
  <c r="G23" i="87" s="1"/>
  <c r="C166" i="87"/>
  <c r="E166" i="87" s="1"/>
  <c r="G166" i="87" s="1"/>
  <c r="C217" i="87"/>
  <c r="E217" i="87" s="1"/>
  <c r="G217" i="87" s="1"/>
  <c r="C40" i="87"/>
  <c r="E40" i="87" s="1"/>
  <c r="G40" i="87" s="1"/>
  <c r="C203" i="87"/>
  <c r="E203" i="87" s="1"/>
  <c r="G203" i="87" s="1"/>
  <c r="C245" i="87"/>
  <c r="E245" i="87" s="1"/>
  <c r="G245" i="87" s="1"/>
  <c r="C37" i="87"/>
  <c r="E37" i="87" s="1"/>
  <c r="G37" i="87" s="1"/>
  <c r="C243" i="87"/>
  <c r="E243" i="87" s="1"/>
  <c r="G243" i="87" s="1"/>
  <c r="C50" i="87"/>
  <c r="E50" i="87" s="1"/>
  <c r="G50" i="87" s="1"/>
  <c r="C179" i="87"/>
  <c r="E179" i="87" s="1"/>
  <c r="G179" i="87" s="1"/>
  <c r="C59" i="87"/>
  <c r="E59" i="87" s="1"/>
  <c r="G59" i="87" s="1"/>
  <c r="C177" i="87"/>
  <c r="E177" i="87" s="1"/>
  <c r="G177" i="87" s="1"/>
  <c r="C17" i="88"/>
  <c r="E17" i="88" s="1"/>
  <c r="G17" i="88" s="1"/>
  <c r="C156" i="87"/>
  <c r="E156" i="87" s="1"/>
  <c r="G156" i="87" s="1"/>
  <c r="C90" i="87"/>
  <c r="E90" i="87" s="1"/>
  <c r="G90" i="87" s="1"/>
  <c r="C187" i="87"/>
  <c r="E187" i="87" s="1"/>
  <c r="G187" i="87" s="1"/>
  <c r="C19" i="87"/>
  <c r="E19" i="87" s="1"/>
  <c r="G19" i="87" s="1"/>
  <c r="C163" i="87"/>
  <c r="E163" i="87" s="1"/>
  <c r="G163" i="87" s="1"/>
  <c r="C171" i="87"/>
  <c r="E171" i="87" s="1"/>
  <c r="G171" i="87" s="1"/>
  <c r="C162" i="87"/>
  <c r="E162" i="87" s="1"/>
  <c r="G162" i="87" s="1"/>
  <c r="C113" i="87"/>
  <c r="E113" i="87" s="1"/>
  <c r="G113" i="87" s="1"/>
  <c r="C18" i="88"/>
  <c r="E18" i="88" s="1"/>
  <c r="G18" i="88" s="1"/>
  <c r="C236" i="87"/>
  <c r="E236" i="87" s="1"/>
  <c r="G236" i="87" s="1"/>
  <c r="C161" i="87"/>
  <c r="E161" i="87" s="1"/>
  <c r="G161" i="87" s="1"/>
  <c r="C97" i="87"/>
  <c r="E97" i="87" s="1"/>
  <c r="G97" i="87" s="1"/>
  <c r="C144" i="87"/>
  <c r="E144" i="87" s="1"/>
  <c r="G144" i="87" s="1"/>
  <c r="C219" i="87"/>
  <c r="E219" i="87" s="1"/>
  <c r="G219" i="87" s="1"/>
  <c r="C47" i="87"/>
  <c r="E47" i="87" s="1"/>
  <c r="G47" i="87" s="1"/>
  <c r="C141" i="87"/>
  <c r="E141" i="87" s="1"/>
  <c r="G141" i="87" s="1"/>
  <c r="C25" i="87"/>
  <c r="E25" i="87" s="1"/>
  <c r="G25" i="87" s="1"/>
  <c r="C53" i="87"/>
  <c r="E53" i="87" s="1"/>
  <c r="G53" i="87" s="1"/>
  <c r="C107" i="87"/>
  <c r="E107" i="87" s="1"/>
  <c r="G107" i="87" s="1"/>
  <c r="C137" i="87"/>
  <c r="E137" i="87" s="1"/>
  <c r="G137" i="87" s="1"/>
  <c r="C74" i="87"/>
  <c r="E74" i="87" s="1"/>
  <c r="G74" i="87" s="1"/>
  <c r="C20" i="87"/>
  <c r="E20" i="87" s="1"/>
  <c r="G20" i="87" s="1"/>
  <c r="C151" i="88"/>
  <c r="E151" i="88" s="1"/>
  <c r="G151" i="88" s="1"/>
  <c r="C216" i="87"/>
  <c r="E216" i="87" s="1"/>
  <c r="G216" i="87" s="1"/>
  <c r="C122" i="87"/>
  <c r="E122" i="87" s="1"/>
  <c r="G122" i="87" s="1"/>
  <c r="C233" i="87"/>
  <c r="E233" i="87" s="1"/>
  <c r="G233" i="87" s="1"/>
  <c r="C120" i="87"/>
  <c r="E120" i="87" s="1"/>
  <c r="G120" i="87" s="1"/>
  <c r="C117" i="87"/>
  <c r="E117" i="87" s="1"/>
  <c r="G117" i="87" s="1"/>
  <c r="C146" i="87"/>
  <c r="E146" i="87" s="1"/>
  <c r="G146" i="87" s="1"/>
  <c r="C65" i="85"/>
  <c r="E65" i="85" s="1"/>
  <c r="G65" i="85" s="1"/>
  <c r="C65" i="86" s="1"/>
  <c r="E65" i="86" s="1"/>
  <c r="G65" i="86" s="1"/>
  <c r="C105" i="87"/>
  <c r="E105" i="87" s="1"/>
  <c r="G105" i="87" s="1"/>
  <c r="C165" i="87"/>
  <c r="E165" i="87" s="1"/>
  <c r="G165" i="87" s="1"/>
  <c r="C189" i="87"/>
  <c r="E189" i="87" s="1"/>
  <c r="G189" i="87" s="1"/>
  <c r="C213" i="87"/>
  <c r="E213" i="87" s="1"/>
  <c r="G213" i="87" s="1"/>
  <c r="C43" i="87"/>
  <c r="E43" i="87" s="1"/>
  <c r="G43" i="87" s="1"/>
  <c r="C13" i="79"/>
  <c r="E13" i="79" s="1"/>
  <c r="G13" i="79" s="1"/>
  <c r="C44" i="87"/>
  <c r="E44" i="87" s="1"/>
  <c r="G44" i="87" s="1"/>
  <c r="C222" i="87"/>
  <c r="E222" i="87" s="1"/>
  <c r="G222" i="87" s="1"/>
  <c r="C84" i="87"/>
  <c r="E84" i="87" s="1"/>
  <c r="G84" i="87" s="1"/>
  <c r="C67" i="87"/>
  <c r="E67" i="87" s="1"/>
  <c r="G67" i="87" s="1"/>
  <c r="C232" i="87"/>
  <c r="E232" i="87" s="1"/>
  <c r="G232" i="87" s="1"/>
  <c r="C160" i="87"/>
  <c r="E160" i="87" s="1"/>
  <c r="G160" i="87" s="1"/>
  <c r="C157" i="87"/>
  <c r="E157" i="87" s="1"/>
  <c r="G157" i="87" s="1"/>
  <c r="C10" i="79"/>
  <c r="E10" i="79" s="1"/>
  <c r="G10" i="79" s="1"/>
  <c r="C140" i="87"/>
  <c r="E140" i="87" s="1"/>
  <c r="G140" i="87" s="1"/>
  <c r="C195" i="87"/>
  <c r="E195" i="87" s="1"/>
  <c r="G195" i="87" s="1"/>
  <c r="C198" i="87"/>
  <c r="E198" i="87" s="1"/>
  <c r="G198" i="87" s="1"/>
  <c r="C63" i="87"/>
  <c r="E63" i="87" s="1"/>
  <c r="G63" i="87" s="1"/>
  <c r="C118" i="87"/>
  <c r="E118" i="87" s="1"/>
  <c r="G118" i="87" s="1"/>
  <c r="C55" i="87"/>
  <c r="E55" i="87" s="1"/>
  <c r="G55" i="87" s="1"/>
  <c r="C191" i="87"/>
  <c r="E191" i="87" s="1"/>
  <c r="G191" i="87" s="1"/>
  <c r="C244" i="87"/>
  <c r="E244" i="87" s="1"/>
  <c r="G244" i="87" s="1"/>
  <c r="C12" i="79"/>
  <c r="E12" i="79" s="1"/>
  <c r="G12" i="79" s="1"/>
  <c r="C201" i="87"/>
  <c r="E201" i="87" s="1"/>
  <c r="G201" i="87" s="1"/>
  <c r="C66" i="87"/>
  <c r="E66" i="87" s="1"/>
  <c r="G66" i="87" s="1"/>
  <c r="C186" i="87"/>
  <c r="E186" i="87" s="1"/>
  <c r="G186" i="87" s="1"/>
  <c r="C143" i="87"/>
  <c r="E143" i="87" s="1"/>
  <c r="G143" i="87" s="1"/>
  <c r="C139" i="87"/>
  <c r="E139" i="87" s="1"/>
  <c r="G139" i="87" s="1"/>
  <c r="C129" i="87"/>
  <c r="E129" i="87" s="1"/>
  <c r="G129" i="87" s="1"/>
  <c r="C153" i="88"/>
  <c r="E153" i="88" s="1"/>
  <c r="G153" i="88" s="1"/>
  <c r="C200" i="87"/>
  <c r="E200" i="87" s="1"/>
  <c r="G200" i="87" s="1"/>
  <c r="C184" i="87"/>
  <c r="E184" i="87" s="1"/>
  <c r="G184" i="87" s="1"/>
  <c r="C102" i="87"/>
  <c r="E102" i="87" s="1"/>
  <c r="G102" i="87" s="1"/>
  <c r="C27" i="87"/>
  <c r="E27" i="87" s="1"/>
  <c r="G27" i="87" s="1"/>
  <c r="C220" i="87"/>
  <c r="E220" i="87" s="1"/>
  <c r="G220" i="87" s="1"/>
  <c r="C104" i="87"/>
  <c r="E104" i="87" s="1"/>
  <c r="G104" i="87" s="1"/>
  <c r="C115" i="87"/>
  <c r="E115" i="87" s="1"/>
  <c r="G115" i="87" s="1"/>
  <c r="C112" i="87"/>
  <c r="E112" i="87" s="1"/>
  <c r="G112" i="87" s="1"/>
  <c r="C246" i="87"/>
  <c r="E246" i="87" s="1"/>
  <c r="G246" i="87" s="1"/>
  <c r="C164" i="87"/>
  <c r="E164" i="87" s="1"/>
  <c r="G164" i="87" s="1"/>
  <c r="C190" i="87"/>
  <c r="E190" i="87" s="1"/>
  <c r="G190" i="87" s="1"/>
  <c r="C111" i="87"/>
  <c r="E111" i="87" s="1"/>
  <c r="G111" i="87" s="1"/>
  <c r="C87" i="87"/>
  <c r="E87" i="87" s="1"/>
  <c r="G87" i="87" s="1"/>
  <c r="C147" i="87"/>
  <c r="E147" i="87" s="1"/>
  <c r="G147" i="87" s="1"/>
  <c r="C142" i="87"/>
  <c r="E142" i="87" s="1"/>
  <c r="G142" i="87" s="1"/>
  <c r="C235" i="87"/>
  <c r="E235" i="87" s="1"/>
  <c r="G235" i="87" s="1"/>
  <c r="C134" i="87"/>
  <c r="E134" i="87" s="1"/>
  <c r="G134" i="87" s="1"/>
  <c r="C22" i="79"/>
  <c r="E22" i="79" s="1"/>
  <c r="G22" i="79" s="1"/>
  <c r="C91" i="87"/>
  <c r="E91" i="87" s="1"/>
  <c r="G91" i="87" s="1"/>
  <c r="C85" i="89"/>
  <c r="E85" i="89" s="1"/>
  <c r="G85" i="89" s="1"/>
  <c r="C85" i="90" s="1"/>
  <c r="E85" i="90" s="1"/>
  <c r="G85" i="90" s="1"/>
  <c r="C92" i="87"/>
  <c r="E92" i="87" s="1"/>
  <c r="G92" i="87" s="1"/>
  <c r="C154" i="87"/>
  <c r="E154" i="87" s="1"/>
  <c r="G154" i="87" s="1"/>
  <c r="C82" i="87"/>
  <c r="E82" i="87" s="1"/>
  <c r="G82" i="87" s="1"/>
  <c r="C202" i="87"/>
  <c r="E202" i="87" s="1"/>
  <c r="G202" i="87" s="1"/>
  <c r="C38" i="87"/>
  <c r="E38" i="87" s="1"/>
  <c r="G38" i="87" s="1"/>
  <c r="C77" i="87"/>
  <c r="E77" i="87" s="1"/>
  <c r="G77" i="87" s="1"/>
  <c r="C240" i="87"/>
  <c r="E240" i="87" s="1"/>
  <c r="G240" i="87" s="1"/>
  <c r="C209" i="87"/>
  <c r="E209" i="87" s="1"/>
  <c r="G209" i="87" s="1"/>
  <c r="C114" i="87"/>
  <c r="E114" i="87" s="1"/>
  <c r="G114" i="87" s="1"/>
  <c r="C58" i="87"/>
  <c r="E58" i="87" s="1"/>
  <c r="G58" i="87" s="1"/>
  <c r="C199" i="87"/>
  <c r="E199" i="87" s="1"/>
  <c r="G199" i="87" s="1"/>
  <c r="C170" i="87"/>
  <c r="E170" i="87" s="1"/>
  <c r="G170" i="87" s="1"/>
  <c r="C205" i="87"/>
  <c r="E205" i="87" s="1"/>
  <c r="G205" i="87" s="1"/>
  <c r="C11" i="79"/>
  <c r="E11" i="79" s="1"/>
  <c r="G11" i="79" s="1"/>
  <c r="C64" i="87"/>
  <c r="E64" i="87" s="1"/>
  <c r="G64" i="87" s="1"/>
  <c r="C96" i="87"/>
  <c r="E96" i="87" s="1"/>
  <c r="G96" i="87" s="1"/>
  <c r="C106" i="87"/>
  <c r="E106" i="87" s="1"/>
  <c r="G106" i="87" s="1"/>
  <c r="C224" i="87"/>
  <c r="E224" i="87" s="1"/>
  <c r="G224" i="87" s="1"/>
  <c r="C101" i="87"/>
  <c r="E101" i="87" s="1"/>
  <c r="G101" i="87" s="1"/>
  <c r="C176" i="87"/>
  <c r="E176" i="87" s="1"/>
  <c r="G176" i="87" s="1"/>
  <c r="C99" i="87"/>
  <c r="E99" i="87" s="1"/>
  <c r="G99" i="87" s="1"/>
  <c r="C132" i="87"/>
  <c r="E132" i="87" s="1"/>
  <c r="G132" i="87" s="1"/>
  <c r="C183" i="87"/>
  <c r="E183" i="87" s="1"/>
  <c r="G183" i="87" s="1"/>
  <c r="C197" i="87"/>
  <c r="E197" i="87" s="1"/>
  <c r="G197" i="87" s="1"/>
  <c r="C168" i="87"/>
  <c r="E168" i="87" s="1"/>
  <c r="G168" i="87" s="1"/>
  <c r="C133" i="87"/>
  <c r="E133" i="87" s="1"/>
  <c r="G133" i="87" s="1"/>
  <c r="C49" i="87"/>
  <c r="E49" i="87" s="1"/>
  <c r="G49" i="87" s="1"/>
  <c r="C226" i="87"/>
  <c r="E226" i="87" s="1"/>
  <c r="G226" i="87" s="1"/>
  <c r="C15" i="87"/>
  <c r="E15" i="87" s="1"/>
  <c r="G15" i="87" s="1"/>
  <c r="C6" i="79"/>
  <c r="E6" i="79" s="1"/>
  <c r="G6" i="79" s="1"/>
  <c r="E6" i="80" s="1"/>
  <c r="G6" i="80" s="1"/>
  <c r="C6" i="81" s="1"/>
  <c r="E6" i="81" s="1"/>
  <c r="G6" i="81" s="1"/>
  <c r="C6" i="82" s="1"/>
  <c r="E6" i="82" s="1"/>
  <c r="G6" i="82" s="1"/>
  <c r="C52" i="87"/>
  <c r="E52" i="87" s="1"/>
  <c r="G52" i="87" s="1"/>
  <c r="C75" i="87"/>
  <c r="E75" i="87" s="1"/>
  <c r="G75" i="87" s="1"/>
  <c r="C34" i="88"/>
  <c r="E34" i="88" s="1"/>
  <c r="G34" i="88" s="1"/>
  <c r="C204" i="87"/>
  <c r="E204" i="87" s="1"/>
  <c r="G204" i="87" s="1"/>
  <c r="C127" i="87"/>
  <c r="E127" i="87" s="1"/>
  <c r="G127" i="87" s="1"/>
  <c r="C194" i="87"/>
  <c r="E194" i="87" s="1"/>
  <c r="G194" i="87" s="1"/>
  <c r="C234" i="87"/>
  <c r="E234" i="87" s="1"/>
  <c r="G234" i="87" s="1"/>
  <c r="C108" i="87"/>
  <c r="E108" i="87" s="1"/>
  <c r="G108" i="87" s="1"/>
  <c r="C221" i="87"/>
  <c r="E221" i="87" s="1"/>
  <c r="G221" i="87" s="1"/>
  <c r="C174" i="87"/>
  <c r="E174" i="87" s="1"/>
  <c r="G174" i="87" s="1"/>
  <c r="C237" i="87"/>
  <c r="E237" i="87" s="1"/>
  <c r="G237" i="87" s="1"/>
  <c r="C79" i="87"/>
  <c r="E79" i="87" s="1"/>
  <c r="G79" i="87" s="1"/>
  <c r="C94" i="87"/>
  <c r="E94" i="87" s="1"/>
  <c r="G94" i="87" s="1"/>
  <c r="C206" i="87"/>
  <c r="E206" i="87" s="1"/>
  <c r="G206" i="87" s="1"/>
  <c r="C207" i="87"/>
  <c r="E207" i="87" s="1"/>
  <c r="G207" i="87" s="1"/>
  <c r="C35" i="87"/>
  <c r="E35" i="87" s="1"/>
  <c r="G35" i="87" s="1"/>
  <c r="C7" i="79"/>
  <c r="E7" i="79" s="1"/>
  <c r="G7" i="79" s="1"/>
  <c r="C100" i="87"/>
  <c r="E100" i="87" s="1"/>
  <c r="G100" i="87" s="1"/>
  <c r="C178" i="87"/>
  <c r="E178" i="87" s="1"/>
  <c r="G178" i="87" s="1"/>
  <c r="C69" i="87"/>
  <c r="E69" i="87" s="1"/>
  <c r="G69" i="87" s="1"/>
  <c r="C130" i="87"/>
  <c r="E130" i="87" s="1"/>
  <c r="G130" i="87" s="1"/>
  <c r="C68" i="87"/>
  <c r="E68" i="87" s="1"/>
  <c r="G68" i="87" s="1"/>
  <c r="C239" i="87"/>
  <c r="E239" i="87" s="1"/>
  <c r="G239" i="87" s="1"/>
  <c r="C180" i="87"/>
  <c r="E180" i="87" s="1"/>
  <c r="G180" i="87" s="1"/>
  <c r="C98" i="87"/>
  <c r="E98" i="87" s="1"/>
  <c r="G98" i="87" s="1"/>
  <c r="C60" i="87"/>
  <c r="E60" i="87" s="1"/>
  <c r="G60" i="87" s="1"/>
  <c r="C21" i="87"/>
  <c r="E21" i="87" s="1"/>
  <c r="G21" i="87" s="1"/>
  <c r="C148" i="87"/>
  <c r="E148" i="87" s="1"/>
  <c r="G148" i="87" s="1"/>
  <c r="C175" i="87"/>
  <c r="E175" i="87" s="1"/>
  <c r="G175" i="87" s="1"/>
  <c r="C73" i="87"/>
  <c r="E73" i="87" s="1"/>
  <c r="G73" i="87" s="1"/>
  <c r="C72" i="87"/>
  <c r="E72" i="87" s="1"/>
  <c r="G72" i="87" s="1"/>
  <c r="C26" i="87"/>
  <c r="E26" i="87" s="1"/>
  <c r="G26" i="87" s="1"/>
  <c r="C124" i="87"/>
  <c r="E124" i="87" s="1"/>
  <c r="G124" i="87" s="1"/>
  <c r="C9" i="79"/>
  <c r="E9" i="79" s="1"/>
  <c r="G9" i="79" s="1"/>
  <c r="C155" i="87"/>
  <c r="E155" i="87" s="1"/>
  <c r="G155" i="87" s="1"/>
  <c r="C109" i="87"/>
  <c r="E109" i="87" s="1"/>
  <c r="G109" i="87" s="1"/>
  <c r="C138" i="87"/>
  <c r="E138" i="87" s="1"/>
  <c r="G138" i="87" s="1"/>
  <c r="C152" i="87"/>
  <c r="E152" i="87" s="1"/>
  <c r="G152" i="87" s="1"/>
  <c r="C238" i="87"/>
  <c r="E238" i="87" s="1"/>
  <c r="G238" i="87" s="1"/>
  <c r="C81" i="87"/>
  <c r="E81" i="87" s="1"/>
  <c r="G81" i="87" s="1"/>
  <c r="E81" i="88" s="1"/>
  <c r="G81" i="88" s="1"/>
  <c r="C28" i="87"/>
  <c r="E28" i="87" s="1"/>
  <c r="G28" i="87" s="1"/>
  <c r="C211" i="87"/>
  <c r="E211" i="87" s="1"/>
  <c r="G211" i="87" s="1"/>
  <c r="C210" i="87"/>
  <c r="E210" i="87" s="1"/>
  <c r="G210" i="87" s="1"/>
  <c r="C225" i="87"/>
  <c r="E225" i="87" s="1"/>
  <c r="G225" i="87" s="1"/>
  <c r="C33" i="87"/>
  <c r="E33" i="87" s="1"/>
  <c r="G33" i="87" s="1"/>
  <c r="C223" i="87"/>
  <c r="E223" i="87" s="1"/>
  <c r="G223" i="87" s="1"/>
  <c r="C36" i="87"/>
  <c r="E36" i="87" s="1"/>
  <c r="G36" i="87" s="1"/>
  <c r="C39" i="87"/>
  <c r="E39" i="87" s="1"/>
  <c r="G39" i="87" s="1"/>
  <c r="C103" i="87"/>
  <c r="E103" i="87" s="1"/>
  <c r="G103" i="87" s="1"/>
  <c r="C29" i="87"/>
  <c r="E29" i="87" s="1"/>
  <c r="G29" i="87" s="1"/>
  <c r="C8" i="79"/>
  <c r="E8" i="79" s="1"/>
  <c r="G8" i="79" s="1"/>
  <c r="C93" i="87"/>
  <c r="E93" i="87" s="1"/>
  <c r="G93" i="87" s="1"/>
  <c r="C136" i="87"/>
  <c r="E136" i="87" s="1"/>
  <c r="G136" i="87" s="1"/>
  <c r="C123" i="87"/>
  <c r="E123" i="87" s="1"/>
  <c r="G123" i="87" s="1"/>
  <c r="C119" i="87"/>
  <c r="E119" i="87" s="1"/>
  <c r="G119" i="87" s="1"/>
  <c r="C54" i="87"/>
  <c r="E54" i="87" s="1"/>
  <c r="G54" i="87" s="1"/>
  <c r="C173" i="87"/>
  <c r="E173" i="87" s="1"/>
  <c r="G173" i="87" s="1"/>
  <c r="C86" i="87"/>
  <c r="E86" i="87" s="1"/>
  <c r="G86" i="87" s="1"/>
  <c r="C83" i="87"/>
  <c r="E83" i="87" s="1"/>
  <c r="G83" i="87" s="1"/>
  <c r="C126" i="87"/>
  <c r="E126" i="87" s="1"/>
  <c r="G126" i="87" s="1"/>
  <c r="C150" i="87"/>
  <c r="E150" i="87" s="1"/>
  <c r="G150" i="87" s="1"/>
  <c r="C51" i="87"/>
  <c r="E51" i="87" s="1"/>
  <c r="G51" i="87" s="1"/>
  <c r="C149" i="88"/>
  <c r="E149" i="88" s="1"/>
  <c r="G149" i="88" s="1"/>
  <c r="C128" i="87"/>
  <c r="E128" i="87" s="1"/>
  <c r="G128" i="87" s="1"/>
  <c r="C196" i="87"/>
  <c r="E196" i="87" s="1"/>
  <c r="G196" i="87" s="1"/>
  <c r="C61" i="87"/>
  <c r="E61" i="87" s="1"/>
  <c r="G61" i="87" s="1"/>
  <c r="C242" i="87"/>
  <c r="E242" i="87" s="1"/>
  <c r="G242" i="87" s="1"/>
  <c r="C158" i="88"/>
  <c r="E158" i="88" s="1"/>
  <c r="G158" i="88" s="1"/>
  <c r="C110" i="87"/>
  <c r="E110" i="87" s="1"/>
  <c r="G110" i="87" s="1"/>
  <c r="C42" i="89"/>
  <c r="E42" i="89" s="1"/>
  <c r="G42" i="89" s="1"/>
  <c r="C42" i="90" s="1"/>
  <c r="E42" i="90" s="1"/>
  <c r="G42" i="90" s="1"/>
  <c r="C193" i="87"/>
  <c r="E193" i="87" s="1"/>
  <c r="G193" i="87" s="1"/>
  <c r="C218" i="87"/>
  <c r="E218" i="87" s="1"/>
  <c r="G218" i="87" s="1"/>
  <c r="C46" i="87"/>
  <c r="E46" i="87" s="1"/>
  <c r="G46" i="87" s="1"/>
  <c r="C30" i="87"/>
  <c r="E30" i="87" s="1"/>
  <c r="G30" i="87" s="1"/>
  <c r="C188" i="87"/>
  <c r="E188" i="87" s="1"/>
  <c r="G188" i="87" s="1"/>
  <c r="C14" i="87"/>
  <c r="E14" i="87" s="1"/>
  <c r="G14" i="87" s="1"/>
  <c r="C169" i="87"/>
  <c r="E169" i="87" s="1"/>
  <c r="G169" i="87" s="1"/>
  <c r="C116" i="87"/>
  <c r="E116" i="87" s="1"/>
  <c r="G116" i="87" s="1"/>
  <c r="C56" i="87"/>
  <c r="E56" i="87" s="1"/>
  <c r="G56" i="87" s="1"/>
  <c r="C62" i="87"/>
  <c r="E62" i="87" s="1"/>
  <c r="G62" i="87" s="1"/>
  <c r="C241" i="87"/>
  <c r="E241" i="87" s="1"/>
  <c r="G241" i="87" s="1"/>
  <c r="C182" i="87"/>
  <c r="E182" i="87" s="1"/>
  <c r="G182" i="87" s="1"/>
  <c r="C135" i="87"/>
  <c r="E135" i="87" s="1"/>
  <c r="G135" i="87" s="1"/>
  <c r="E230" i="80"/>
  <c r="G230" i="80" s="1"/>
  <c r="C230" i="81" s="1"/>
  <c r="E247" i="78"/>
  <c r="G247" i="78" s="1"/>
  <c r="C247" i="79" s="1"/>
  <c r="E89" i="78"/>
  <c r="G89" i="78" s="1"/>
  <c r="C89" i="79" s="1"/>
  <c r="E227" i="78"/>
  <c r="G227" i="78" s="1"/>
  <c r="C227" i="79" s="1"/>
  <c r="E254" i="78"/>
  <c r="G254" i="78" s="1"/>
  <c r="C254" i="79" s="1"/>
  <c r="E250" i="78"/>
  <c r="G250" i="78" s="1"/>
  <c r="C250" i="79" s="1"/>
  <c r="E253" i="78"/>
  <c r="G253" i="78" s="1"/>
  <c r="C253" i="79" s="1"/>
  <c r="E248" i="78"/>
  <c r="G248" i="78" s="1"/>
  <c r="C248" i="79" s="1"/>
  <c r="E215" i="78"/>
  <c r="G215" i="78" s="1"/>
  <c r="C215" i="79" s="1"/>
  <c r="E251" i="78"/>
  <c r="G251" i="78" s="1"/>
  <c r="C251" i="79" s="1"/>
  <c r="E249" i="78"/>
  <c r="G249" i="78" s="1"/>
  <c r="C249" i="79" s="1"/>
  <c r="E228" i="78"/>
  <c r="G228" i="78" s="1"/>
  <c r="C228" i="79" s="1"/>
  <c r="E159" i="78"/>
  <c r="G159" i="78" s="1"/>
  <c r="C159" i="79" s="1"/>
  <c r="E252" i="78"/>
  <c r="G252" i="78" s="1"/>
  <c r="C252" i="79" s="1"/>
  <c r="E229" i="78"/>
  <c r="G229" i="78" s="1"/>
  <c r="C229" i="79" s="1"/>
  <c r="E80" i="78"/>
  <c r="G80" i="78" s="1"/>
  <c r="C80" i="79" s="1"/>
  <c r="E214" i="78"/>
  <c r="G214" i="78" s="1"/>
  <c r="C214" i="79" s="1"/>
  <c r="E131" i="78"/>
  <c r="G131" i="78" s="1"/>
  <c r="C131" i="79" s="1"/>
  <c r="E125" i="78"/>
  <c r="G125" i="78" s="1"/>
  <c r="C125" i="79" s="1"/>
  <c r="E231" i="80"/>
  <c r="G231" i="80" s="1"/>
  <c r="C231" i="81" s="1"/>
  <c r="E78" i="76"/>
  <c r="G78" i="76" s="1"/>
  <c r="U35" i="8"/>
  <c r="C36" i="88" l="1"/>
  <c r="E36" i="88" s="1"/>
  <c r="G36" i="88" s="1"/>
  <c r="C142" i="88"/>
  <c r="E142" i="88" s="1"/>
  <c r="G142" i="88" s="1"/>
  <c r="C151" i="89"/>
  <c r="E151" i="89" s="1"/>
  <c r="G151" i="89" s="1"/>
  <c r="C151" i="90" s="1"/>
  <c r="E151" i="90" s="1"/>
  <c r="G151" i="90" s="1"/>
  <c r="C45" i="88"/>
  <c r="E45" i="88" s="1"/>
  <c r="G45" i="88" s="1"/>
  <c r="C109" i="88"/>
  <c r="E109" i="88" s="1"/>
  <c r="G109" i="88" s="1"/>
  <c r="C168" i="88"/>
  <c r="E168" i="88" s="1"/>
  <c r="G168" i="88" s="1"/>
  <c r="C157" i="88"/>
  <c r="E157" i="88" s="1"/>
  <c r="G157" i="88" s="1"/>
  <c r="C97" i="88"/>
  <c r="E97" i="88" s="1"/>
  <c r="G97" i="88" s="1"/>
  <c r="C76" i="88"/>
  <c r="E76" i="88" s="1"/>
  <c r="G76" i="88" s="1"/>
  <c r="C204" i="88"/>
  <c r="E204" i="88" s="1"/>
  <c r="G204" i="88" s="1"/>
  <c r="C87" i="88"/>
  <c r="E87" i="88" s="1"/>
  <c r="G87" i="88" s="1"/>
  <c r="C161" i="88"/>
  <c r="E161" i="88" s="1"/>
  <c r="G161" i="88" s="1"/>
  <c r="C16" i="89"/>
  <c r="E16" i="89" s="1"/>
  <c r="G16" i="89" s="1"/>
  <c r="C16" i="90" s="1"/>
  <c r="E16" i="90" s="1"/>
  <c r="G16" i="90" s="1"/>
  <c r="C119" i="88"/>
  <c r="E119" i="88" s="1"/>
  <c r="G119" i="88" s="1"/>
  <c r="C111" i="88"/>
  <c r="E111" i="88" s="1"/>
  <c r="G111" i="88" s="1"/>
  <c r="C105" i="88"/>
  <c r="E105" i="88" s="1"/>
  <c r="G105" i="88" s="1"/>
  <c r="C59" i="88"/>
  <c r="E59" i="88" s="1"/>
  <c r="G59" i="88" s="1"/>
  <c r="C188" i="88"/>
  <c r="E188" i="88" s="1"/>
  <c r="G188" i="88" s="1"/>
  <c r="C239" i="88"/>
  <c r="E239" i="88" s="1"/>
  <c r="G239" i="88" s="1"/>
  <c r="C132" i="88"/>
  <c r="E132" i="88" s="1"/>
  <c r="G132" i="88" s="1"/>
  <c r="C65" i="87"/>
  <c r="E65" i="87" s="1"/>
  <c r="G65" i="87" s="1"/>
  <c r="C18" i="89"/>
  <c r="E18" i="89" s="1"/>
  <c r="G18" i="89" s="1"/>
  <c r="C18" i="90" s="1"/>
  <c r="E18" i="90" s="1"/>
  <c r="G18" i="90" s="1"/>
  <c r="C179" i="88"/>
  <c r="E179" i="88" s="1"/>
  <c r="G179" i="88" s="1"/>
  <c r="C32" i="88"/>
  <c r="E32" i="88" s="1"/>
  <c r="G32" i="88" s="1"/>
  <c r="C149" i="89"/>
  <c r="E149" i="89" s="1"/>
  <c r="G149" i="89" s="1"/>
  <c r="C149" i="90" s="1"/>
  <c r="E149" i="90" s="1"/>
  <c r="G149" i="90" s="1"/>
  <c r="C136" i="88"/>
  <c r="E136" i="88" s="1"/>
  <c r="G136" i="88" s="1"/>
  <c r="C68" i="88"/>
  <c r="E68" i="88" s="1"/>
  <c r="G68" i="88" s="1"/>
  <c r="C99" i="88"/>
  <c r="E99" i="88" s="1"/>
  <c r="G99" i="88" s="1"/>
  <c r="C92" i="88"/>
  <c r="E92" i="88" s="1"/>
  <c r="G92" i="88" s="1"/>
  <c r="C55" i="88"/>
  <c r="E55" i="88" s="1"/>
  <c r="G55" i="88" s="1"/>
  <c r="C146" i="88"/>
  <c r="E146" i="88" s="1"/>
  <c r="G146" i="88" s="1"/>
  <c r="C113" i="88"/>
  <c r="E113" i="88" s="1"/>
  <c r="G113" i="88" s="1"/>
  <c r="C167" i="88"/>
  <c r="E167" i="88" s="1"/>
  <c r="G167" i="88" s="1"/>
  <c r="C46" i="88"/>
  <c r="E46" i="88" s="1"/>
  <c r="G46" i="88" s="1"/>
  <c r="C93" i="88"/>
  <c r="E93" i="88" s="1"/>
  <c r="G93" i="88" s="1"/>
  <c r="C211" i="88"/>
  <c r="E211" i="88" s="1"/>
  <c r="G211" i="88" s="1"/>
  <c r="C130" i="88"/>
  <c r="E130" i="88" s="1"/>
  <c r="G130" i="88" s="1"/>
  <c r="C237" i="88"/>
  <c r="E237" i="88" s="1"/>
  <c r="G237" i="88" s="1"/>
  <c r="C52" i="88"/>
  <c r="E52" i="88" s="1"/>
  <c r="G52" i="88" s="1"/>
  <c r="C58" i="88"/>
  <c r="E58" i="88" s="1"/>
  <c r="G58" i="88" s="1"/>
  <c r="C85" i="91"/>
  <c r="E85" i="91" s="1"/>
  <c r="G85" i="91" s="1"/>
  <c r="C129" i="88"/>
  <c r="E129" i="88" s="1"/>
  <c r="G129" i="88" s="1"/>
  <c r="C118" i="88"/>
  <c r="E118" i="88" s="1"/>
  <c r="G118" i="88" s="1"/>
  <c r="C84" i="88"/>
  <c r="E84" i="88" s="1"/>
  <c r="G84" i="88" s="1"/>
  <c r="C53" i="88"/>
  <c r="E53" i="88" s="1"/>
  <c r="G53" i="88" s="1"/>
  <c r="C162" i="88"/>
  <c r="E162" i="88" s="1"/>
  <c r="G162" i="88" s="1"/>
  <c r="C243" i="88"/>
  <c r="E243" i="88" s="1"/>
  <c r="G243" i="88" s="1"/>
  <c r="C24" i="89"/>
  <c r="E24" i="89" s="1"/>
  <c r="G24" i="89" s="1"/>
  <c r="C24" i="90" s="1"/>
  <c r="E24" i="90" s="1"/>
  <c r="G24" i="90" s="1"/>
  <c r="C212" i="88"/>
  <c r="E212" i="88" s="1"/>
  <c r="G212" i="88" s="1"/>
  <c r="C218" i="88"/>
  <c r="E218" i="88" s="1"/>
  <c r="G218" i="88" s="1"/>
  <c r="C8" i="80"/>
  <c r="E8" i="80" s="1"/>
  <c r="G8" i="80" s="1"/>
  <c r="C8" i="81" s="1"/>
  <c r="E8" i="81" s="1"/>
  <c r="G8" i="81" s="1"/>
  <c r="C8" i="82" s="1"/>
  <c r="E8" i="82" s="1"/>
  <c r="G8" i="82" s="1"/>
  <c r="C28" i="88"/>
  <c r="E28" i="88" s="1"/>
  <c r="G28" i="88" s="1"/>
  <c r="C72" i="88"/>
  <c r="E72" i="88" s="1"/>
  <c r="G72" i="88" s="1"/>
  <c r="C174" i="88"/>
  <c r="E174" i="88" s="1"/>
  <c r="G174" i="88" s="1"/>
  <c r="C6" i="83"/>
  <c r="E6" i="83" s="1"/>
  <c r="G6" i="83" s="1"/>
  <c r="C6" i="84" s="1"/>
  <c r="E6" i="84" s="1"/>
  <c r="G6" i="84" s="1"/>
  <c r="C114" i="88"/>
  <c r="E114" i="88" s="1"/>
  <c r="G114" i="88" s="1"/>
  <c r="C91" i="88"/>
  <c r="E91" i="88" s="1"/>
  <c r="G91" i="88" s="1"/>
  <c r="C246" i="88"/>
  <c r="E246" i="88" s="1"/>
  <c r="G246" i="88" s="1"/>
  <c r="C63" i="88"/>
  <c r="E63" i="88" s="1"/>
  <c r="G63" i="88" s="1"/>
  <c r="C222" i="88"/>
  <c r="E222" i="88" s="1"/>
  <c r="G222" i="88" s="1"/>
  <c r="C25" i="88"/>
  <c r="E25" i="88" s="1"/>
  <c r="G25" i="88" s="1"/>
  <c r="C171" i="88"/>
  <c r="E171" i="88" s="1"/>
  <c r="G171" i="88" s="1"/>
  <c r="C37" i="88"/>
  <c r="E37" i="88" s="1"/>
  <c r="G37" i="88" s="1"/>
  <c r="C41" i="88"/>
  <c r="E41" i="88" s="1"/>
  <c r="G41" i="88" s="1"/>
  <c r="C48" i="88"/>
  <c r="E48" i="88" s="1"/>
  <c r="G48" i="88" s="1"/>
  <c r="C56" i="88"/>
  <c r="E56" i="88" s="1"/>
  <c r="G56" i="88" s="1"/>
  <c r="C173" i="88"/>
  <c r="E173" i="88" s="1"/>
  <c r="G173" i="88" s="1"/>
  <c r="C138" i="88"/>
  <c r="E138" i="88" s="1"/>
  <c r="G138" i="88" s="1"/>
  <c r="C194" i="88"/>
  <c r="E194" i="88" s="1"/>
  <c r="G194" i="88" s="1"/>
  <c r="C38" i="88"/>
  <c r="E38" i="88" s="1"/>
  <c r="G38" i="88" s="1"/>
  <c r="C10" i="80"/>
  <c r="E10" i="80" s="1"/>
  <c r="G10" i="80" s="1"/>
  <c r="C10" i="81" s="1"/>
  <c r="E10" i="81" s="1"/>
  <c r="G10" i="81" s="1"/>
  <c r="C10" i="82" s="1"/>
  <c r="E10" i="82" s="1"/>
  <c r="G10" i="82" s="1"/>
  <c r="C144" i="88"/>
  <c r="E144" i="88" s="1"/>
  <c r="G144" i="88" s="1"/>
  <c r="C166" i="88"/>
  <c r="E166" i="88" s="1"/>
  <c r="G166" i="88" s="1"/>
  <c r="C242" i="88"/>
  <c r="E242" i="88" s="1"/>
  <c r="G242" i="88" s="1"/>
  <c r="C223" i="88"/>
  <c r="E223" i="88" s="1"/>
  <c r="G223" i="88" s="1"/>
  <c r="C127" i="88"/>
  <c r="E127" i="88" s="1"/>
  <c r="G127" i="88" s="1"/>
  <c r="C202" i="88"/>
  <c r="E202" i="88" s="1"/>
  <c r="G202" i="88" s="1"/>
  <c r="C12" i="80"/>
  <c r="E12" i="80" s="1"/>
  <c r="G12" i="80" s="1"/>
  <c r="C12" i="81" s="1"/>
  <c r="E12" i="81" s="1"/>
  <c r="G12" i="81" s="1"/>
  <c r="C12" i="82" s="1"/>
  <c r="E12" i="82" s="1"/>
  <c r="G12" i="82" s="1"/>
  <c r="C189" i="88"/>
  <c r="E189" i="88" s="1"/>
  <c r="G189" i="88" s="1"/>
  <c r="C23" i="88"/>
  <c r="E23" i="88" s="1"/>
  <c r="G23" i="88" s="1"/>
  <c r="C61" i="88"/>
  <c r="E61" i="88" s="1"/>
  <c r="G61" i="88" s="1"/>
  <c r="C33" i="88"/>
  <c r="E33" i="88" s="1"/>
  <c r="G33" i="88" s="1"/>
  <c r="C155" i="88"/>
  <c r="E155" i="88" s="1"/>
  <c r="G155" i="88" s="1"/>
  <c r="C197" i="88"/>
  <c r="E197" i="88" s="1"/>
  <c r="G197" i="88" s="1"/>
  <c r="C102" i="88"/>
  <c r="E102" i="88" s="1"/>
  <c r="G102" i="88" s="1"/>
  <c r="C165" i="88"/>
  <c r="E165" i="88" s="1"/>
  <c r="G165" i="88" s="1"/>
  <c r="C185" i="88"/>
  <c r="E185" i="88" s="1"/>
  <c r="G185" i="88" s="1"/>
  <c r="C14" i="88"/>
  <c r="E14" i="88" s="1"/>
  <c r="G14" i="88" s="1"/>
  <c r="C9" i="80"/>
  <c r="E9" i="80" s="1"/>
  <c r="G9" i="80" s="1"/>
  <c r="C9" i="81" s="1"/>
  <c r="E9" i="81" s="1"/>
  <c r="G9" i="81" s="1"/>
  <c r="C9" i="82" s="1"/>
  <c r="E9" i="82" s="1"/>
  <c r="G9" i="82" s="1"/>
  <c r="C34" i="89"/>
  <c r="E34" i="89" s="1"/>
  <c r="G34" i="89" s="1"/>
  <c r="C34" i="90" s="1"/>
  <c r="E34" i="90" s="1"/>
  <c r="G34" i="90" s="1"/>
  <c r="C205" i="88"/>
  <c r="E205" i="88" s="1"/>
  <c r="G205" i="88" s="1"/>
  <c r="C184" i="88"/>
  <c r="E184" i="88" s="1"/>
  <c r="G184" i="88" s="1"/>
  <c r="C74" i="88"/>
  <c r="E74" i="88" s="1"/>
  <c r="G74" i="88" s="1"/>
  <c r="C236" i="88"/>
  <c r="E236" i="88" s="1"/>
  <c r="G236" i="88" s="1"/>
  <c r="C95" i="88"/>
  <c r="E95" i="88" s="1"/>
  <c r="G95" i="88" s="1"/>
  <c r="C128" i="88"/>
  <c r="E128" i="88" s="1"/>
  <c r="G128" i="88" s="1"/>
  <c r="C123" i="88"/>
  <c r="E123" i="88" s="1"/>
  <c r="G123" i="88" s="1"/>
  <c r="C94" i="88"/>
  <c r="E94" i="88" s="1"/>
  <c r="G94" i="88" s="1"/>
  <c r="C190" i="88"/>
  <c r="E190" i="88" s="1"/>
  <c r="G190" i="88" s="1"/>
  <c r="C107" i="88"/>
  <c r="E107" i="88" s="1"/>
  <c r="G107" i="88" s="1"/>
  <c r="C121" i="88"/>
  <c r="E121" i="88" s="1"/>
  <c r="G121" i="88" s="1"/>
  <c r="C135" i="88"/>
  <c r="E135" i="88" s="1"/>
  <c r="G135" i="88" s="1"/>
  <c r="C193" i="88"/>
  <c r="E193" i="88" s="1"/>
  <c r="G193" i="88" s="1"/>
  <c r="C150" i="88"/>
  <c r="E150" i="88" s="1"/>
  <c r="G150" i="88" s="1"/>
  <c r="C73" i="88"/>
  <c r="E73" i="88" s="1"/>
  <c r="G73" i="88" s="1"/>
  <c r="C221" i="88"/>
  <c r="E221" i="88" s="1"/>
  <c r="G221" i="88" s="1"/>
  <c r="C15" i="88"/>
  <c r="E15" i="88" s="1"/>
  <c r="G15" i="88" s="1"/>
  <c r="C101" i="88"/>
  <c r="E101" i="88" s="1"/>
  <c r="G101" i="88" s="1"/>
  <c r="C112" i="88"/>
  <c r="E112" i="88" s="1"/>
  <c r="G112" i="88" s="1"/>
  <c r="C44" i="88"/>
  <c r="E44" i="88" s="1"/>
  <c r="G44" i="88" s="1"/>
  <c r="C120" i="88"/>
  <c r="E120" i="88" s="1"/>
  <c r="G120" i="88" s="1"/>
  <c r="C163" i="88"/>
  <c r="E163" i="88" s="1"/>
  <c r="G163" i="88" s="1"/>
  <c r="C245" i="88"/>
  <c r="E245" i="88" s="1"/>
  <c r="G245" i="88" s="1"/>
  <c r="C71" i="87"/>
  <c r="E71" i="87" s="1"/>
  <c r="G71" i="87" s="1"/>
  <c r="C182" i="88"/>
  <c r="E182" i="88" s="1"/>
  <c r="G182" i="88" s="1"/>
  <c r="C126" i="88"/>
  <c r="E126" i="88" s="1"/>
  <c r="G126" i="88" s="1"/>
  <c r="C238" i="88"/>
  <c r="E238" i="88" s="1"/>
  <c r="G238" i="88" s="1"/>
  <c r="C178" i="88"/>
  <c r="E178" i="88" s="1"/>
  <c r="G178" i="88" s="1"/>
  <c r="C226" i="88"/>
  <c r="E226" i="88" s="1"/>
  <c r="G226" i="88" s="1"/>
  <c r="C224" i="88"/>
  <c r="E224" i="88" s="1"/>
  <c r="G224" i="88" s="1"/>
  <c r="C134" i="88"/>
  <c r="E134" i="88" s="1"/>
  <c r="G134" i="88" s="1"/>
  <c r="C143" i="88"/>
  <c r="E143" i="88" s="1"/>
  <c r="G143" i="88" s="1"/>
  <c r="C233" i="88"/>
  <c r="E233" i="88" s="1"/>
  <c r="G233" i="88" s="1"/>
  <c r="C19" i="88"/>
  <c r="E19" i="88" s="1"/>
  <c r="G19" i="88" s="1"/>
  <c r="C70" i="88"/>
  <c r="E70" i="88" s="1"/>
  <c r="G70" i="88" s="1"/>
  <c r="C110" i="88"/>
  <c r="E110" i="88" s="1"/>
  <c r="G110" i="88" s="1"/>
  <c r="C83" i="88"/>
  <c r="E83" i="88" s="1"/>
  <c r="G83" i="88" s="1"/>
  <c r="C103" i="88"/>
  <c r="E103" i="88" s="1"/>
  <c r="G103" i="88" s="1"/>
  <c r="C148" i="88"/>
  <c r="E148" i="88" s="1"/>
  <c r="G148" i="88" s="1"/>
  <c r="C100" i="88"/>
  <c r="E100" i="88" s="1"/>
  <c r="G100" i="88" s="1"/>
  <c r="C49" i="88"/>
  <c r="E49" i="88" s="1"/>
  <c r="G49" i="88" s="1"/>
  <c r="C106" i="88"/>
  <c r="E106" i="88" s="1"/>
  <c r="G106" i="88" s="1"/>
  <c r="C240" i="88"/>
  <c r="E240" i="88" s="1"/>
  <c r="G240" i="88" s="1"/>
  <c r="C104" i="88"/>
  <c r="E104" i="88" s="1"/>
  <c r="G104" i="88" s="1"/>
  <c r="C186" i="88"/>
  <c r="E186" i="88" s="1"/>
  <c r="G186" i="88" s="1"/>
  <c r="C43" i="88"/>
  <c r="E43" i="88" s="1"/>
  <c r="G43" i="88" s="1"/>
  <c r="C122" i="88"/>
  <c r="E122" i="88" s="1"/>
  <c r="G122" i="88" s="1"/>
  <c r="C47" i="88"/>
  <c r="E47" i="88" s="1"/>
  <c r="G47" i="88" s="1"/>
  <c r="C187" i="88"/>
  <c r="E187" i="88" s="1"/>
  <c r="G187" i="88" s="1"/>
  <c r="C40" i="88"/>
  <c r="E40" i="88" s="1"/>
  <c r="G40" i="88" s="1"/>
  <c r="E40" i="89" s="1"/>
  <c r="G40" i="89" s="1"/>
  <c r="C40" i="90" s="1"/>
  <c r="E40" i="90" s="1"/>
  <c r="G40" i="90" s="1"/>
  <c r="C57" i="88"/>
  <c r="E57" i="88" s="1"/>
  <c r="G57" i="88" s="1"/>
  <c r="C181" i="88"/>
  <c r="E181" i="88" s="1"/>
  <c r="G181" i="88" s="1"/>
  <c r="C35" i="88"/>
  <c r="E35" i="88" s="1"/>
  <c r="G35" i="88" s="1"/>
  <c r="C64" i="88"/>
  <c r="E64" i="88" s="1"/>
  <c r="G64" i="88" s="1"/>
  <c r="C201" i="88"/>
  <c r="E201" i="88" s="1"/>
  <c r="G201" i="88" s="1"/>
  <c r="C156" i="88"/>
  <c r="E156" i="88" s="1"/>
  <c r="G156" i="88" s="1"/>
  <c r="C116" i="88"/>
  <c r="E116" i="88" s="1"/>
  <c r="G116" i="88" s="1"/>
  <c r="C207" i="88"/>
  <c r="E207" i="88" s="1"/>
  <c r="G207" i="88" s="1"/>
  <c r="C147" i="88"/>
  <c r="E147" i="88" s="1"/>
  <c r="G147" i="88" s="1"/>
  <c r="C17" i="89"/>
  <c r="E17" i="89" s="1"/>
  <c r="G17" i="89" s="1"/>
  <c r="C17" i="90" s="1"/>
  <c r="E17" i="90" s="1"/>
  <c r="G17" i="90" s="1"/>
  <c r="C169" i="88"/>
  <c r="E169" i="88" s="1"/>
  <c r="G169" i="88" s="1"/>
  <c r="C98" i="88"/>
  <c r="E98" i="88" s="1"/>
  <c r="G98" i="88" s="1"/>
  <c r="C82" i="88"/>
  <c r="E82" i="88" s="1"/>
  <c r="G82" i="88" s="1"/>
  <c r="C160" i="88"/>
  <c r="E160" i="88" s="1"/>
  <c r="G160" i="88" s="1"/>
  <c r="C177" i="88"/>
  <c r="E177" i="88" s="1"/>
  <c r="G177" i="88" s="1"/>
  <c r="C196" i="88"/>
  <c r="E196" i="88" s="1"/>
  <c r="G196" i="88" s="1"/>
  <c r="C180" i="88"/>
  <c r="E180" i="88" s="1"/>
  <c r="G180" i="88" s="1"/>
  <c r="C183" i="88"/>
  <c r="E183" i="88" s="1"/>
  <c r="G183" i="88" s="1"/>
  <c r="C232" i="88"/>
  <c r="E232" i="88" s="1"/>
  <c r="G232" i="88" s="1"/>
  <c r="C145" i="88"/>
  <c r="E145" i="88" s="1"/>
  <c r="G145" i="88" s="1"/>
  <c r="C124" i="88"/>
  <c r="E124" i="88" s="1"/>
  <c r="G124" i="88" s="1"/>
  <c r="C170" i="88"/>
  <c r="E170" i="88" s="1"/>
  <c r="G170" i="88" s="1"/>
  <c r="C200" i="88"/>
  <c r="E200" i="88" s="1"/>
  <c r="G200" i="88" s="1"/>
  <c r="C191" i="88"/>
  <c r="E191" i="88" s="1"/>
  <c r="G191" i="88" s="1"/>
  <c r="C137" i="88"/>
  <c r="E137" i="88" s="1"/>
  <c r="G137" i="88" s="1"/>
  <c r="C31" i="91"/>
  <c r="E31" i="91" s="1"/>
  <c r="G31" i="91" s="1"/>
  <c r="C30" i="88"/>
  <c r="E30" i="88" s="1"/>
  <c r="G30" i="88" s="1"/>
  <c r="C210" i="88"/>
  <c r="E210" i="88" s="1"/>
  <c r="G210" i="88" s="1"/>
  <c r="C79" i="88"/>
  <c r="E79" i="88" s="1"/>
  <c r="G79" i="88" s="1"/>
  <c r="C199" i="88"/>
  <c r="E199" i="88" s="1"/>
  <c r="G199" i="88" s="1"/>
  <c r="C153" i="89"/>
  <c r="E153" i="89" s="1"/>
  <c r="G153" i="89" s="1"/>
  <c r="E153" i="90" s="1"/>
  <c r="G153" i="90" s="1"/>
  <c r="C50" i="88"/>
  <c r="E50" i="88" s="1"/>
  <c r="G50" i="88" s="1"/>
  <c r="C81" i="89"/>
  <c r="E81" i="89" s="1"/>
  <c r="G81" i="89" s="1"/>
  <c r="C81" i="90" s="1"/>
  <c r="E81" i="90" s="1"/>
  <c r="G81" i="90" s="1"/>
  <c r="C22" i="80"/>
  <c r="E22" i="80" s="1"/>
  <c r="G22" i="80" s="1"/>
  <c r="C22" i="81" s="1"/>
  <c r="E22" i="81" s="1"/>
  <c r="G22" i="81" s="1"/>
  <c r="C22" i="82" s="1"/>
  <c r="E22" i="82" s="1"/>
  <c r="G22" i="82" s="1"/>
  <c r="C198" i="88"/>
  <c r="E198" i="88" s="1"/>
  <c r="G198" i="88" s="1"/>
  <c r="C88" i="88"/>
  <c r="E88" i="88" s="1"/>
  <c r="G88" i="88" s="1"/>
  <c r="C42" i="91"/>
  <c r="E42" i="91" s="1"/>
  <c r="G42" i="91" s="1"/>
  <c r="C175" i="88"/>
  <c r="E175" i="88" s="1"/>
  <c r="G175" i="88" s="1"/>
  <c r="C115" i="88"/>
  <c r="E115" i="88" s="1"/>
  <c r="G115" i="88" s="1"/>
  <c r="C13" i="80"/>
  <c r="E13" i="80" s="1"/>
  <c r="G13" i="80" s="1"/>
  <c r="C13" i="81" s="1"/>
  <c r="E13" i="81" s="1"/>
  <c r="G13" i="81" s="1"/>
  <c r="C13" i="82" s="1"/>
  <c r="E13" i="82" s="1"/>
  <c r="G13" i="82" s="1"/>
  <c r="C203" i="88"/>
  <c r="E203" i="88" s="1"/>
  <c r="G203" i="88" s="1"/>
  <c r="C208" i="88"/>
  <c r="E208" i="88" s="1"/>
  <c r="G208" i="88" s="1"/>
  <c r="C241" i="88"/>
  <c r="E241" i="88" s="1"/>
  <c r="G241" i="88" s="1"/>
  <c r="C62" i="88"/>
  <c r="E62" i="88" s="1"/>
  <c r="G62" i="88" s="1"/>
  <c r="C86" i="88"/>
  <c r="E86" i="88" s="1"/>
  <c r="G86" i="88" s="1"/>
  <c r="C39" i="88"/>
  <c r="E39" i="88" s="1"/>
  <c r="G39" i="88" s="1"/>
  <c r="C21" i="88"/>
  <c r="E21" i="88" s="1"/>
  <c r="G21" i="88" s="1"/>
  <c r="C7" i="80"/>
  <c r="E7" i="80" s="1"/>
  <c r="G7" i="80" s="1"/>
  <c r="C7" i="81" s="1"/>
  <c r="E7" i="81" s="1"/>
  <c r="G7" i="81" s="1"/>
  <c r="C7" i="82" s="1"/>
  <c r="E7" i="82" s="1"/>
  <c r="G7" i="82" s="1"/>
  <c r="C234" i="88"/>
  <c r="E234" i="88" s="1"/>
  <c r="G234" i="88" s="1"/>
  <c r="C96" i="88"/>
  <c r="E96" i="88" s="1"/>
  <c r="G96" i="88" s="1"/>
  <c r="C77" i="88"/>
  <c r="E77" i="88" s="1"/>
  <c r="G77" i="88" s="1"/>
  <c r="C220" i="88"/>
  <c r="E220" i="88" s="1"/>
  <c r="G220" i="88" s="1"/>
  <c r="C66" i="88"/>
  <c r="E66" i="88" s="1"/>
  <c r="G66" i="88" s="1"/>
  <c r="C140" i="88"/>
  <c r="E140" i="88" s="1"/>
  <c r="G140" i="88" s="1"/>
  <c r="C216" i="88"/>
  <c r="E216" i="88" s="1"/>
  <c r="G216" i="88" s="1"/>
  <c r="C219" i="88"/>
  <c r="E219" i="88" s="1"/>
  <c r="G219" i="88" s="1"/>
  <c r="C90" i="88"/>
  <c r="E90" i="88" s="1"/>
  <c r="G90" i="88" s="1"/>
  <c r="C217" i="88"/>
  <c r="E217" i="88" s="1"/>
  <c r="G217" i="88" s="1"/>
  <c r="C192" i="88"/>
  <c r="E192" i="88" s="1"/>
  <c r="G192" i="88" s="1"/>
  <c r="C172" i="88"/>
  <c r="E172" i="88" s="1"/>
  <c r="G172" i="88" s="1"/>
  <c r="C158" i="89"/>
  <c r="E158" i="89" s="1"/>
  <c r="G158" i="89" s="1"/>
  <c r="C158" i="90" s="1"/>
  <c r="E158" i="90" s="1"/>
  <c r="G158" i="90" s="1"/>
  <c r="C51" i="88"/>
  <c r="E51" i="88" s="1"/>
  <c r="G51" i="88" s="1"/>
  <c r="C54" i="88"/>
  <c r="E54" i="88" s="1"/>
  <c r="G54" i="88" s="1"/>
  <c r="C29" i="88"/>
  <c r="E29" i="88" s="1"/>
  <c r="G29" i="88" s="1"/>
  <c r="C225" i="88"/>
  <c r="E225" i="88" s="1"/>
  <c r="G225" i="88" s="1"/>
  <c r="C152" i="88"/>
  <c r="E152" i="88" s="1"/>
  <c r="G152" i="88" s="1"/>
  <c r="C26" i="88"/>
  <c r="E26" i="88" s="1"/>
  <c r="G26" i="88" s="1"/>
  <c r="C60" i="88"/>
  <c r="E60" i="88" s="1"/>
  <c r="G60" i="88" s="1"/>
  <c r="C69" i="88"/>
  <c r="E69" i="88" s="1"/>
  <c r="G69" i="88" s="1"/>
  <c r="C206" i="88"/>
  <c r="E206" i="88" s="1"/>
  <c r="G206" i="88" s="1"/>
  <c r="C108" i="88"/>
  <c r="E108" i="88" s="1"/>
  <c r="G108" i="88" s="1"/>
  <c r="C75" i="88"/>
  <c r="E75" i="88" s="1"/>
  <c r="G75" i="88" s="1"/>
  <c r="C133" i="88"/>
  <c r="E133" i="88" s="1"/>
  <c r="G133" i="88" s="1"/>
  <c r="C176" i="88"/>
  <c r="E176" i="88" s="1"/>
  <c r="G176" i="88" s="1"/>
  <c r="C11" i="80"/>
  <c r="E11" i="80" s="1"/>
  <c r="G11" i="80" s="1"/>
  <c r="C11" i="81" s="1"/>
  <c r="E11" i="81" s="1"/>
  <c r="G11" i="81" s="1"/>
  <c r="C11" i="82" s="1"/>
  <c r="E11" i="82" s="1"/>
  <c r="G11" i="82" s="1"/>
  <c r="C209" i="88"/>
  <c r="E209" i="88" s="1"/>
  <c r="G209" i="88" s="1"/>
  <c r="C154" i="88"/>
  <c r="E154" i="88" s="1"/>
  <c r="G154" i="88" s="1"/>
  <c r="C235" i="88"/>
  <c r="E235" i="88" s="1"/>
  <c r="G235" i="88" s="1"/>
  <c r="C164" i="88"/>
  <c r="E164" i="88" s="1"/>
  <c r="G164" i="88" s="1"/>
  <c r="C27" i="88"/>
  <c r="E27" i="88" s="1"/>
  <c r="G27" i="88" s="1"/>
  <c r="C139" i="88"/>
  <c r="E139" i="88" s="1"/>
  <c r="G139" i="88" s="1"/>
  <c r="C244" i="88"/>
  <c r="E244" i="88" s="1"/>
  <c r="G244" i="88" s="1"/>
  <c r="C195" i="88"/>
  <c r="E195" i="88" s="1"/>
  <c r="G195" i="88" s="1"/>
  <c r="C67" i="88"/>
  <c r="E67" i="88" s="1"/>
  <c r="G67" i="88" s="1"/>
  <c r="C213" i="88"/>
  <c r="E213" i="88" s="1"/>
  <c r="G213" i="88" s="1"/>
  <c r="C117" i="88"/>
  <c r="E117" i="88" s="1"/>
  <c r="G117" i="88" s="1"/>
  <c r="C20" i="88"/>
  <c r="E20" i="88" s="1"/>
  <c r="G20" i="88" s="1"/>
  <c r="C141" i="88"/>
  <c r="E141" i="88" s="1"/>
  <c r="G141" i="88" s="1"/>
  <c r="E249" i="79"/>
  <c r="G249" i="79" s="1"/>
  <c r="C249" i="80" s="1"/>
  <c r="E131" i="79"/>
  <c r="G131" i="79" s="1"/>
  <c r="C131" i="80" s="1"/>
  <c r="E231" i="81"/>
  <c r="G231" i="81" s="1"/>
  <c r="C231" i="82" s="1"/>
  <c r="E251" i="79"/>
  <c r="G251" i="79" s="1"/>
  <c r="C251" i="80" s="1"/>
  <c r="E215" i="79"/>
  <c r="G215" i="79" s="1"/>
  <c r="C215" i="80" s="1"/>
  <c r="E248" i="79"/>
  <c r="G248" i="79" s="1"/>
  <c r="C248" i="80" s="1"/>
  <c r="E214" i="79"/>
  <c r="G214" i="79" s="1"/>
  <c r="C214" i="80" s="1"/>
  <c r="E80" i="79"/>
  <c r="G80" i="79" s="1"/>
  <c r="C80" i="80" s="1"/>
  <c r="E250" i="79"/>
  <c r="G250" i="79" s="1"/>
  <c r="C250" i="80" s="1"/>
  <c r="E229" i="79"/>
  <c r="G229" i="79" s="1"/>
  <c r="C229" i="80" s="1"/>
  <c r="E254" i="79"/>
  <c r="G254" i="79" s="1"/>
  <c r="C254" i="80" s="1"/>
  <c r="E252" i="79"/>
  <c r="G252" i="79" s="1"/>
  <c r="C252" i="80" s="1"/>
  <c r="E227" i="79"/>
  <c r="G227" i="79" s="1"/>
  <c r="C227" i="80" s="1"/>
  <c r="E89" i="79"/>
  <c r="G89" i="79" s="1"/>
  <c r="C89" i="80" s="1"/>
  <c r="E247" i="79"/>
  <c r="G247" i="79" s="1"/>
  <c r="C247" i="80" s="1"/>
  <c r="E228" i="79"/>
  <c r="G228" i="79" s="1"/>
  <c r="C228" i="80" s="1"/>
  <c r="E159" i="79"/>
  <c r="G159" i="79" s="1"/>
  <c r="C159" i="80" s="1"/>
  <c r="E253" i="79"/>
  <c r="G253" i="79" s="1"/>
  <c r="C253" i="80" s="1"/>
  <c r="E125" i="79"/>
  <c r="G125" i="79" s="1"/>
  <c r="C125" i="80" s="1"/>
  <c r="E230" i="81"/>
  <c r="G230" i="81" s="1"/>
  <c r="C230" i="82" s="1"/>
  <c r="C78" i="77"/>
  <c r="E78" i="77" s="1"/>
  <c r="G78" i="77" s="1"/>
  <c r="C78" i="78" s="1"/>
  <c r="U15" i="8"/>
  <c r="U17" i="8"/>
  <c r="U31" i="8"/>
  <c r="U25" i="8"/>
  <c r="U23" i="8"/>
  <c r="C60" i="89" l="1"/>
  <c r="E60" i="89" s="1"/>
  <c r="G60" i="89" s="1"/>
  <c r="C60" i="90" s="1"/>
  <c r="E60" i="90" s="1"/>
  <c r="G60" i="90" s="1"/>
  <c r="C17" i="91"/>
  <c r="E17" i="91" s="1"/>
  <c r="G17" i="91" s="1"/>
  <c r="C225" i="89"/>
  <c r="E225" i="89" s="1"/>
  <c r="G225" i="89" s="1"/>
  <c r="C225" i="90" s="1"/>
  <c r="E225" i="90" s="1"/>
  <c r="G225" i="90" s="1"/>
  <c r="C183" i="89"/>
  <c r="E183" i="89" s="1"/>
  <c r="G183" i="89" s="1"/>
  <c r="C183" i="90" s="1"/>
  <c r="E183" i="90" s="1"/>
  <c r="G183" i="90" s="1"/>
  <c r="C71" i="88"/>
  <c r="E71" i="88" s="1"/>
  <c r="G71" i="88" s="1"/>
  <c r="C75" i="89"/>
  <c r="E75" i="89" s="1"/>
  <c r="G75" i="89" s="1"/>
  <c r="C75" i="90" s="1"/>
  <c r="E75" i="90" s="1"/>
  <c r="G75" i="90" s="1"/>
  <c r="C175" i="89"/>
  <c r="E175" i="89" s="1"/>
  <c r="G175" i="89" s="1"/>
  <c r="C175" i="90" s="1"/>
  <c r="E175" i="90" s="1"/>
  <c r="G175" i="90" s="1"/>
  <c r="C160" i="89"/>
  <c r="E160" i="89" s="1"/>
  <c r="G160" i="89" s="1"/>
  <c r="C160" i="90" s="1"/>
  <c r="E160" i="90" s="1"/>
  <c r="G160" i="90" s="1"/>
  <c r="C34" i="91"/>
  <c r="E34" i="91" s="1"/>
  <c r="G34" i="91" s="1"/>
  <c r="C24" i="91"/>
  <c r="E24" i="91" s="1"/>
  <c r="G24" i="91" s="1"/>
  <c r="C32" i="89"/>
  <c r="E32" i="89" s="1"/>
  <c r="G32" i="89" s="1"/>
  <c r="C32" i="90" s="1"/>
  <c r="E32" i="90" s="1"/>
  <c r="G32" i="90" s="1"/>
  <c r="C139" i="89"/>
  <c r="E139" i="89" s="1"/>
  <c r="G139" i="89" s="1"/>
  <c r="C139" i="90" s="1"/>
  <c r="E139" i="90" s="1"/>
  <c r="G139" i="90" s="1"/>
  <c r="C42" i="92"/>
  <c r="E42" i="92" s="1"/>
  <c r="G42" i="92" s="1"/>
  <c r="E42" i="93" s="1"/>
  <c r="G42" i="93" s="1"/>
  <c r="E42" i="94" s="1"/>
  <c r="G42" i="94" s="1"/>
  <c r="C42" i="95" s="1"/>
  <c r="E42" i="95" s="1"/>
  <c r="G42" i="95" s="1"/>
  <c r="E42" i="96" s="1"/>
  <c r="G42" i="96" s="1"/>
  <c r="C137" i="89"/>
  <c r="E137" i="89" s="1"/>
  <c r="G137" i="89" s="1"/>
  <c r="C137" i="90" s="1"/>
  <c r="E137" i="90" s="1"/>
  <c r="G137" i="90" s="1"/>
  <c r="C57" i="89"/>
  <c r="E57" i="89" s="1"/>
  <c r="G57" i="89" s="1"/>
  <c r="E57" i="90" s="1"/>
  <c r="G57" i="90" s="1"/>
  <c r="C100" i="89"/>
  <c r="E100" i="89" s="1"/>
  <c r="G100" i="89" s="1"/>
  <c r="C100" i="90" s="1"/>
  <c r="E100" i="90" s="1"/>
  <c r="G100" i="90" s="1"/>
  <c r="C224" i="89"/>
  <c r="E224" i="89" s="1"/>
  <c r="G224" i="89" s="1"/>
  <c r="C224" i="90" s="1"/>
  <c r="E224" i="90" s="1"/>
  <c r="G224" i="90" s="1"/>
  <c r="C44" i="89"/>
  <c r="E44" i="89" s="1"/>
  <c r="G44" i="89" s="1"/>
  <c r="C44" i="90" s="1"/>
  <c r="E44" i="90" s="1"/>
  <c r="G44" i="90" s="1"/>
  <c r="C189" i="89"/>
  <c r="E189" i="89" s="1"/>
  <c r="G189" i="89" s="1"/>
  <c r="C189" i="90" s="1"/>
  <c r="E189" i="90" s="1"/>
  <c r="G189" i="90" s="1"/>
  <c r="C243" i="89"/>
  <c r="E243" i="89" s="1"/>
  <c r="G243" i="89" s="1"/>
  <c r="C243" i="90" s="1"/>
  <c r="E243" i="90" s="1"/>
  <c r="G243" i="90" s="1"/>
  <c r="C93" i="89"/>
  <c r="E93" i="89" s="1"/>
  <c r="G93" i="89" s="1"/>
  <c r="C93" i="90" s="1"/>
  <c r="E93" i="90" s="1"/>
  <c r="G93" i="90" s="1"/>
  <c r="C87" i="89"/>
  <c r="E87" i="89" s="1"/>
  <c r="G87" i="89" s="1"/>
  <c r="C87" i="90" s="1"/>
  <c r="E87" i="90" s="1"/>
  <c r="G87" i="90" s="1"/>
  <c r="C27" i="89"/>
  <c r="E27" i="89" s="1"/>
  <c r="G27" i="89" s="1"/>
  <c r="C27" i="90" s="1"/>
  <c r="E27" i="90" s="1"/>
  <c r="G27" i="90" s="1"/>
  <c r="C206" i="89"/>
  <c r="E206" i="89" s="1"/>
  <c r="G206" i="89" s="1"/>
  <c r="C206" i="90" s="1"/>
  <c r="E206" i="90" s="1"/>
  <c r="G206" i="90" s="1"/>
  <c r="C172" i="89"/>
  <c r="E172" i="89" s="1"/>
  <c r="G172" i="89" s="1"/>
  <c r="C172" i="90" s="1"/>
  <c r="E172" i="90" s="1"/>
  <c r="G172" i="90" s="1"/>
  <c r="C88" i="89"/>
  <c r="E88" i="89" s="1"/>
  <c r="G88" i="89" s="1"/>
  <c r="C88" i="90" s="1"/>
  <c r="E88" i="90" s="1"/>
  <c r="G88" i="90" s="1"/>
  <c r="C98" i="89"/>
  <c r="E98" i="89" s="1"/>
  <c r="G98" i="89" s="1"/>
  <c r="C98" i="90" s="1"/>
  <c r="E98" i="90" s="1"/>
  <c r="G98" i="90" s="1"/>
  <c r="C12" i="83"/>
  <c r="E12" i="83" s="1"/>
  <c r="G12" i="83" s="1"/>
  <c r="C12" i="84" s="1"/>
  <c r="E12" i="84" s="1"/>
  <c r="G12" i="84" s="1"/>
  <c r="C162" i="89"/>
  <c r="E162" i="89" s="1"/>
  <c r="G162" i="89" s="1"/>
  <c r="C162" i="90" s="1"/>
  <c r="E162" i="90" s="1"/>
  <c r="G162" i="90" s="1"/>
  <c r="C204" i="89"/>
  <c r="E204" i="89" s="1"/>
  <c r="G204" i="89" s="1"/>
  <c r="C204" i="90" s="1"/>
  <c r="E204" i="90" s="1"/>
  <c r="G204" i="90" s="1"/>
  <c r="C217" i="89"/>
  <c r="E217" i="89" s="1"/>
  <c r="G217" i="89" s="1"/>
  <c r="C217" i="90" s="1"/>
  <c r="E217" i="90" s="1"/>
  <c r="G217" i="90" s="1"/>
  <c r="C39" i="89"/>
  <c r="E39" i="89" s="1"/>
  <c r="G39" i="89" s="1"/>
  <c r="C39" i="90" s="1"/>
  <c r="E39" i="90" s="1"/>
  <c r="G39" i="90" s="1"/>
  <c r="C170" i="89"/>
  <c r="E170" i="89" s="1"/>
  <c r="G170" i="89" s="1"/>
  <c r="C170" i="90" s="1"/>
  <c r="E170" i="90" s="1"/>
  <c r="G170" i="90" s="1"/>
  <c r="C140" i="89"/>
  <c r="E140" i="89" s="1"/>
  <c r="G140" i="89" s="1"/>
  <c r="C140" i="90" s="1"/>
  <c r="E140" i="90" s="1"/>
  <c r="G140" i="90" s="1"/>
  <c r="C199" i="89"/>
  <c r="E199" i="89" s="1"/>
  <c r="G199" i="89" s="1"/>
  <c r="C199" i="90" s="1"/>
  <c r="E199" i="90" s="1"/>
  <c r="G199" i="90" s="1"/>
  <c r="C155" i="89"/>
  <c r="E155" i="89" s="1"/>
  <c r="G155" i="89" s="1"/>
  <c r="C155" i="90" s="1"/>
  <c r="E155" i="90" s="1"/>
  <c r="G155" i="90" s="1"/>
  <c r="C244" i="89"/>
  <c r="E244" i="89" s="1"/>
  <c r="G244" i="89" s="1"/>
  <c r="C244" i="90" s="1"/>
  <c r="E244" i="90" s="1"/>
  <c r="G244" i="90" s="1"/>
  <c r="C96" i="89"/>
  <c r="E96" i="89" s="1"/>
  <c r="G96" i="89" s="1"/>
  <c r="C96" i="90" s="1"/>
  <c r="E96" i="90" s="1"/>
  <c r="G96" i="90" s="1"/>
  <c r="C31" i="92"/>
  <c r="E31" i="92" s="1"/>
  <c r="G31" i="92" s="1"/>
  <c r="E31" i="93" s="1"/>
  <c r="G31" i="93" s="1"/>
  <c r="E31" i="94" s="1"/>
  <c r="G31" i="94" s="1"/>
  <c r="C31" i="95" s="1"/>
  <c r="E31" i="95" s="1"/>
  <c r="G31" i="95" s="1"/>
  <c r="E31" i="96" s="1"/>
  <c r="G31" i="96" s="1"/>
  <c r="C181" i="89"/>
  <c r="E181" i="89" s="1"/>
  <c r="G181" i="89" s="1"/>
  <c r="C181" i="90" s="1"/>
  <c r="E181" i="90" s="1"/>
  <c r="G181" i="90" s="1"/>
  <c r="C49" i="89"/>
  <c r="E49" i="89" s="1"/>
  <c r="G49" i="89" s="1"/>
  <c r="C49" i="90" s="1"/>
  <c r="E49" i="90" s="1"/>
  <c r="G49" i="90" s="1"/>
  <c r="C134" i="89"/>
  <c r="E134" i="89" s="1"/>
  <c r="G134" i="89" s="1"/>
  <c r="C134" i="90" s="1"/>
  <c r="E134" i="90" s="1"/>
  <c r="G134" i="90" s="1"/>
  <c r="C107" i="89"/>
  <c r="E107" i="89" s="1"/>
  <c r="G107" i="89" s="1"/>
  <c r="C107" i="90" s="1"/>
  <c r="E107" i="90" s="1"/>
  <c r="G107" i="90" s="1"/>
  <c r="C23" i="89"/>
  <c r="E23" i="89" s="1"/>
  <c r="G23" i="89" s="1"/>
  <c r="C23" i="90" s="1"/>
  <c r="E23" i="90" s="1"/>
  <c r="G23" i="90" s="1"/>
  <c r="C63" i="89"/>
  <c r="E63" i="89" s="1"/>
  <c r="G63" i="89" s="1"/>
  <c r="C63" i="90" s="1"/>
  <c r="E63" i="90" s="1"/>
  <c r="G63" i="90" s="1"/>
  <c r="C211" i="89"/>
  <c r="E211" i="89" s="1"/>
  <c r="G211" i="89" s="1"/>
  <c r="C211" i="90" s="1"/>
  <c r="E211" i="90" s="1"/>
  <c r="G211" i="90" s="1"/>
  <c r="C161" i="89"/>
  <c r="E161" i="89" s="1"/>
  <c r="G161" i="89" s="1"/>
  <c r="C161" i="90" s="1"/>
  <c r="E161" i="90" s="1"/>
  <c r="G161" i="90" s="1"/>
  <c r="C108" i="89"/>
  <c r="E108" i="89" s="1"/>
  <c r="G108" i="89" s="1"/>
  <c r="C108" i="90" s="1"/>
  <c r="E108" i="90" s="1"/>
  <c r="G108" i="90" s="1"/>
  <c r="C234" i="89"/>
  <c r="E234" i="89" s="1"/>
  <c r="G234" i="89" s="1"/>
  <c r="C234" i="90" s="1"/>
  <c r="E234" i="90" s="1"/>
  <c r="G234" i="90" s="1"/>
  <c r="C82" i="89"/>
  <c r="E82" i="89" s="1"/>
  <c r="G82" i="89" s="1"/>
  <c r="C82" i="90" s="1"/>
  <c r="E82" i="90" s="1"/>
  <c r="G82" i="90" s="1"/>
  <c r="C9" i="83"/>
  <c r="E9" i="83" s="1"/>
  <c r="G9" i="83" s="1"/>
  <c r="C9" i="84" s="1"/>
  <c r="E9" i="84" s="1"/>
  <c r="G9" i="84" s="1"/>
  <c r="C246" i="89"/>
  <c r="E246" i="89" s="1"/>
  <c r="G246" i="89" s="1"/>
  <c r="C246" i="90" s="1"/>
  <c r="E246" i="90" s="1"/>
  <c r="G246" i="90" s="1"/>
  <c r="C179" i="89"/>
  <c r="E179" i="89" s="1"/>
  <c r="G179" i="89" s="1"/>
  <c r="C179" i="90" s="1"/>
  <c r="E179" i="90" s="1"/>
  <c r="G179" i="90" s="1"/>
  <c r="C7" i="83"/>
  <c r="E7" i="83" s="1"/>
  <c r="G7" i="83" s="1"/>
  <c r="C7" i="84" s="1"/>
  <c r="E7" i="84" s="1"/>
  <c r="G7" i="84" s="1"/>
  <c r="C191" i="89"/>
  <c r="E191" i="89" s="1"/>
  <c r="G191" i="89" s="1"/>
  <c r="C191" i="90" s="1"/>
  <c r="E191" i="90" s="1"/>
  <c r="G191" i="90" s="1"/>
  <c r="C40" i="91"/>
  <c r="E40" i="91" s="1"/>
  <c r="G40" i="91" s="1"/>
  <c r="C226" i="89"/>
  <c r="E226" i="89" s="1"/>
  <c r="G226" i="89" s="1"/>
  <c r="C226" i="90" s="1"/>
  <c r="E226" i="90" s="1"/>
  <c r="G226" i="90" s="1"/>
  <c r="C112" i="89"/>
  <c r="E112" i="89" s="1"/>
  <c r="G112" i="89" s="1"/>
  <c r="C112" i="90" s="1"/>
  <c r="E112" i="90" s="1"/>
  <c r="G112" i="90" s="1"/>
  <c r="C14" i="89"/>
  <c r="E14" i="89" s="1"/>
  <c r="G14" i="89" s="1"/>
  <c r="C14" i="90" s="1"/>
  <c r="E14" i="90" s="1"/>
  <c r="G14" i="90" s="1"/>
  <c r="C138" i="89"/>
  <c r="E138" i="89" s="1"/>
  <c r="G138" i="89" s="1"/>
  <c r="C138" i="90" s="1"/>
  <c r="E138" i="90" s="1"/>
  <c r="G138" i="90" s="1"/>
  <c r="C46" i="89"/>
  <c r="E46" i="89" s="1"/>
  <c r="G46" i="89" s="1"/>
  <c r="C46" i="90" s="1"/>
  <c r="E46" i="90" s="1"/>
  <c r="G46" i="90" s="1"/>
  <c r="C18" i="91"/>
  <c r="E18" i="91" s="1"/>
  <c r="G18" i="91" s="1"/>
  <c r="C69" i="89"/>
  <c r="E69" i="89" s="1"/>
  <c r="G69" i="89" s="1"/>
  <c r="C69" i="90" s="1"/>
  <c r="E69" i="90" s="1"/>
  <c r="G69" i="90" s="1"/>
  <c r="C192" i="89"/>
  <c r="E192" i="89" s="1"/>
  <c r="G192" i="89" s="1"/>
  <c r="C192" i="90" s="1"/>
  <c r="E192" i="90" s="1"/>
  <c r="G192" i="90" s="1"/>
  <c r="C21" i="89"/>
  <c r="E21" i="89" s="1"/>
  <c r="G21" i="89" s="1"/>
  <c r="C21" i="90" s="1"/>
  <c r="E21" i="90" s="1"/>
  <c r="G21" i="90" s="1"/>
  <c r="C198" i="89"/>
  <c r="E198" i="89" s="1"/>
  <c r="G198" i="89" s="1"/>
  <c r="C198" i="90" s="1"/>
  <c r="E198" i="90" s="1"/>
  <c r="G198" i="90" s="1"/>
  <c r="C200" i="89"/>
  <c r="E200" i="89" s="1"/>
  <c r="G200" i="89" s="1"/>
  <c r="C200" i="90" s="1"/>
  <c r="E200" i="90" s="1"/>
  <c r="G200" i="90" s="1"/>
  <c r="C169" i="89"/>
  <c r="E169" i="89" s="1"/>
  <c r="G169" i="89" s="1"/>
  <c r="C169" i="90" s="1"/>
  <c r="E169" i="90" s="1"/>
  <c r="G169" i="90" s="1"/>
  <c r="C187" i="89"/>
  <c r="E187" i="89" s="1"/>
  <c r="G187" i="89" s="1"/>
  <c r="C187" i="90" s="1"/>
  <c r="E187" i="90" s="1"/>
  <c r="G187" i="90" s="1"/>
  <c r="C178" i="89"/>
  <c r="E178" i="89" s="1"/>
  <c r="G178" i="89" s="1"/>
  <c r="C178" i="90" s="1"/>
  <c r="E178" i="90" s="1"/>
  <c r="G178" i="90" s="1"/>
  <c r="C101" i="89"/>
  <c r="E101" i="89" s="1"/>
  <c r="G101" i="89" s="1"/>
  <c r="C101" i="90" s="1"/>
  <c r="E101" i="90" s="1"/>
  <c r="G101" i="90" s="1"/>
  <c r="C94" i="89"/>
  <c r="E94" i="89" s="1"/>
  <c r="G94" i="89" s="1"/>
  <c r="C94" i="90" s="1"/>
  <c r="E94" i="90" s="1"/>
  <c r="G94" i="90" s="1"/>
  <c r="C202" i="89"/>
  <c r="E202" i="89" s="1"/>
  <c r="G202" i="89" s="1"/>
  <c r="C202" i="90" s="1"/>
  <c r="E202" i="90" s="1"/>
  <c r="G202" i="90" s="1"/>
  <c r="C173" i="89"/>
  <c r="E173" i="89" s="1"/>
  <c r="G173" i="89" s="1"/>
  <c r="C173" i="90" s="1"/>
  <c r="E173" i="90" s="1"/>
  <c r="G173" i="90" s="1"/>
  <c r="C53" i="89"/>
  <c r="E53" i="89" s="1"/>
  <c r="G53" i="89" s="1"/>
  <c r="C53" i="90" s="1"/>
  <c r="E53" i="90" s="1"/>
  <c r="G53" i="90" s="1"/>
  <c r="C167" i="89"/>
  <c r="E167" i="89" s="1"/>
  <c r="G167" i="89" s="1"/>
  <c r="C167" i="90" s="1"/>
  <c r="E167" i="90" s="1"/>
  <c r="G167" i="90" s="1"/>
  <c r="C65" i="88"/>
  <c r="E65" i="88" s="1"/>
  <c r="G65" i="88" s="1"/>
  <c r="C76" i="89"/>
  <c r="E76" i="89" s="1"/>
  <c r="G76" i="89" s="1"/>
  <c r="C76" i="90" s="1"/>
  <c r="E76" i="90" s="1"/>
  <c r="G76" i="90" s="1"/>
  <c r="C22" i="83"/>
  <c r="E22" i="83" s="1"/>
  <c r="G22" i="83" s="1"/>
  <c r="C22" i="84" s="1"/>
  <c r="E22" i="84" s="1"/>
  <c r="G22" i="84" s="1"/>
  <c r="C47" i="89"/>
  <c r="E47" i="89" s="1"/>
  <c r="G47" i="89" s="1"/>
  <c r="C47" i="90" s="1"/>
  <c r="E47" i="90" s="1"/>
  <c r="G47" i="90" s="1"/>
  <c r="C103" i="89"/>
  <c r="E103" i="89" s="1"/>
  <c r="G103" i="89" s="1"/>
  <c r="C103" i="90" s="1"/>
  <c r="E103" i="90" s="1"/>
  <c r="G103" i="90" s="1"/>
  <c r="C15" i="89"/>
  <c r="E15" i="89" s="1"/>
  <c r="G15" i="89" s="1"/>
  <c r="C15" i="90" s="1"/>
  <c r="E15" i="90" s="1"/>
  <c r="G15" i="90" s="1"/>
  <c r="C123" i="89"/>
  <c r="E123" i="89" s="1"/>
  <c r="G123" i="89" s="1"/>
  <c r="C123" i="90" s="1"/>
  <c r="E123" i="90" s="1"/>
  <c r="G123" i="90" s="1"/>
  <c r="C127" i="89"/>
  <c r="E127" i="89" s="1"/>
  <c r="G127" i="89" s="1"/>
  <c r="C127" i="90" s="1"/>
  <c r="E127" i="90" s="1"/>
  <c r="G127" i="90" s="1"/>
  <c r="C56" i="89"/>
  <c r="E56" i="89" s="1"/>
  <c r="G56" i="89" s="1"/>
  <c r="E56" i="90" s="1"/>
  <c r="G56" i="90" s="1"/>
  <c r="C114" i="89"/>
  <c r="E114" i="89" s="1"/>
  <c r="G114" i="89" s="1"/>
  <c r="C114" i="90" s="1"/>
  <c r="E114" i="90" s="1"/>
  <c r="G114" i="90" s="1"/>
  <c r="C84" i="89"/>
  <c r="E84" i="89" s="1"/>
  <c r="G84" i="89" s="1"/>
  <c r="C84" i="90" s="1"/>
  <c r="E84" i="90" s="1"/>
  <c r="G84" i="90" s="1"/>
  <c r="C113" i="89"/>
  <c r="E113" i="89" s="1"/>
  <c r="G113" i="89" s="1"/>
  <c r="C113" i="90" s="1"/>
  <c r="E113" i="90" s="1"/>
  <c r="G113" i="90" s="1"/>
  <c r="C132" i="89"/>
  <c r="E132" i="89" s="1"/>
  <c r="G132" i="89" s="1"/>
  <c r="C132" i="90" s="1"/>
  <c r="E132" i="90" s="1"/>
  <c r="G132" i="90" s="1"/>
  <c r="C97" i="89"/>
  <c r="E97" i="89" s="1"/>
  <c r="G97" i="89" s="1"/>
  <c r="C97" i="90" s="1"/>
  <c r="E97" i="90" s="1"/>
  <c r="G97" i="90" s="1"/>
  <c r="C141" i="89"/>
  <c r="E141" i="89" s="1"/>
  <c r="G141" i="89" s="1"/>
  <c r="C141" i="90" s="1"/>
  <c r="E141" i="90" s="1"/>
  <c r="G141" i="90" s="1"/>
  <c r="C235" i="89"/>
  <c r="E235" i="89" s="1"/>
  <c r="G235" i="89" s="1"/>
  <c r="C235" i="90" s="1"/>
  <c r="E235" i="90" s="1"/>
  <c r="G235" i="90" s="1"/>
  <c r="C90" i="89"/>
  <c r="E90" i="89" s="1"/>
  <c r="G90" i="89" s="1"/>
  <c r="C90" i="90" s="1"/>
  <c r="E90" i="90" s="1"/>
  <c r="G90" i="90" s="1"/>
  <c r="C86" i="89"/>
  <c r="E86" i="89" s="1"/>
  <c r="G86" i="89" s="1"/>
  <c r="C86" i="90" s="1"/>
  <c r="E86" i="90" s="1"/>
  <c r="G86" i="90" s="1"/>
  <c r="C81" i="91"/>
  <c r="E81" i="91" s="1"/>
  <c r="G81" i="91" s="1"/>
  <c r="E81" i="92" s="1"/>
  <c r="G81" i="92" s="1"/>
  <c r="E81" i="93" s="1"/>
  <c r="G81" i="93" s="1"/>
  <c r="E81" i="94" s="1"/>
  <c r="G81" i="94" s="1"/>
  <c r="C81" i="95" s="1"/>
  <c r="E81" i="95" s="1"/>
  <c r="G81" i="95" s="1"/>
  <c r="E81" i="96" s="1"/>
  <c r="G81" i="96" s="1"/>
  <c r="C124" i="89"/>
  <c r="E124" i="89" s="1"/>
  <c r="G124" i="89" s="1"/>
  <c r="C124" i="90" s="1"/>
  <c r="E124" i="90" s="1"/>
  <c r="G124" i="90" s="1"/>
  <c r="C147" i="89"/>
  <c r="E147" i="89" s="1"/>
  <c r="G147" i="89" s="1"/>
  <c r="C147" i="90" s="1"/>
  <c r="E147" i="90" s="1"/>
  <c r="G147" i="90" s="1"/>
  <c r="C122" i="89"/>
  <c r="E122" i="89" s="1"/>
  <c r="G122" i="89" s="1"/>
  <c r="C122" i="90" s="1"/>
  <c r="E122" i="90" s="1"/>
  <c r="G122" i="90" s="1"/>
  <c r="C83" i="89"/>
  <c r="E83" i="89" s="1"/>
  <c r="G83" i="89" s="1"/>
  <c r="C83" i="90" s="1"/>
  <c r="E83" i="90" s="1"/>
  <c r="G83" i="90" s="1"/>
  <c r="C221" i="89"/>
  <c r="E221" i="89" s="1"/>
  <c r="G221" i="89" s="1"/>
  <c r="C221" i="90" s="1"/>
  <c r="E221" i="90" s="1"/>
  <c r="G221" i="90" s="1"/>
  <c r="C128" i="89"/>
  <c r="E128" i="89" s="1"/>
  <c r="G128" i="89" s="1"/>
  <c r="C128" i="90" s="1"/>
  <c r="E128" i="90" s="1"/>
  <c r="G128" i="90" s="1"/>
  <c r="C165" i="89"/>
  <c r="E165" i="89" s="1"/>
  <c r="G165" i="89" s="1"/>
  <c r="C165" i="90" s="1"/>
  <c r="E165" i="90" s="1"/>
  <c r="G165" i="90" s="1"/>
  <c r="C48" i="89"/>
  <c r="E48" i="89" s="1"/>
  <c r="G48" i="89" s="1"/>
  <c r="C48" i="90" s="1"/>
  <c r="E48" i="90" s="1"/>
  <c r="G48" i="90" s="1"/>
  <c r="C6" i="85"/>
  <c r="E6" i="85" s="1"/>
  <c r="G6" i="85" s="1"/>
  <c r="C6" i="86" s="1"/>
  <c r="E6" i="86" s="1"/>
  <c r="G6" i="86" s="1"/>
  <c r="C118" i="89"/>
  <c r="E118" i="89" s="1"/>
  <c r="G118" i="89" s="1"/>
  <c r="C118" i="90" s="1"/>
  <c r="E118" i="90" s="1"/>
  <c r="G118" i="90" s="1"/>
  <c r="C146" i="89"/>
  <c r="E146" i="89" s="1"/>
  <c r="G146" i="89" s="1"/>
  <c r="C146" i="90" s="1"/>
  <c r="E146" i="90" s="1"/>
  <c r="G146" i="90" s="1"/>
  <c r="C239" i="89"/>
  <c r="E239" i="89" s="1"/>
  <c r="G239" i="89" s="1"/>
  <c r="C239" i="90" s="1"/>
  <c r="E239" i="90" s="1"/>
  <c r="G239" i="90" s="1"/>
  <c r="C157" i="89"/>
  <c r="E157" i="89" s="1"/>
  <c r="G157" i="89" s="1"/>
  <c r="C157" i="90" s="1"/>
  <c r="E157" i="90" s="1"/>
  <c r="G157" i="90" s="1"/>
  <c r="C20" i="89"/>
  <c r="E20" i="89" s="1"/>
  <c r="G20" i="89" s="1"/>
  <c r="C20" i="90" s="1"/>
  <c r="E20" i="90" s="1"/>
  <c r="G20" i="90" s="1"/>
  <c r="C154" i="89"/>
  <c r="E154" i="89" s="1"/>
  <c r="G154" i="89" s="1"/>
  <c r="C154" i="90" s="1"/>
  <c r="E154" i="90" s="1"/>
  <c r="G154" i="90" s="1"/>
  <c r="C219" i="89"/>
  <c r="E219" i="89" s="1"/>
  <c r="G219" i="89" s="1"/>
  <c r="C219" i="90" s="1"/>
  <c r="E219" i="90" s="1"/>
  <c r="G219" i="90" s="1"/>
  <c r="C62" i="89"/>
  <c r="E62" i="89" s="1"/>
  <c r="G62" i="89" s="1"/>
  <c r="C62" i="90" s="1"/>
  <c r="E62" i="90" s="1"/>
  <c r="G62" i="90" s="1"/>
  <c r="C50" i="89"/>
  <c r="E50" i="89" s="1"/>
  <c r="G50" i="89" s="1"/>
  <c r="C50" i="90" s="1"/>
  <c r="E50" i="90" s="1"/>
  <c r="G50" i="90" s="1"/>
  <c r="C145" i="89"/>
  <c r="E145" i="89" s="1"/>
  <c r="G145" i="89" s="1"/>
  <c r="C145" i="90" s="1"/>
  <c r="E145" i="90" s="1"/>
  <c r="G145" i="90" s="1"/>
  <c r="C207" i="89"/>
  <c r="E207" i="89" s="1"/>
  <c r="G207" i="89" s="1"/>
  <c r="C207" i="90" s="1"/>
  <c r="E207" i="90" s="1"/>
  <c r="G207" i="90" s="1"/>
  <c r="C43" i="89"/>
  <c r="E43" i="89" s="1"/>
  <c r="G43" i="89" s="1"/>
  <c r="C43" i="90" s="1"/>
  <c r="E43" i="90" s="1"/>
  <c r="G43" i="90" s="1"/>
  <c r="C110" i="89"/>
  <c r="E110" i="89" s="1"/>
  <c r="G110" i="89" s="1"/>
  <c r="C110" i="90" s="1"/>
  <c r="E110" i="90" s="1"/>
  <c r="G110" i="90" s="1"/>
  <c r="C126" i="89"/>
  <c r="E126" i="89" s="1"/>
  <c r="G126" i="89" s="1"/>
  <c r="C126" i="90" s="1"/>
  <c r="E126" i="90" s="1"/>
  <c r="G126" i="90" s="1"/>
  <c r="C95" i="89"/>
  <c r="E95" i="89" s="1"/>
  <c r="G95" i="89" s="1"/>
  <c r="C95" i="90" s="1"/>
  <c r="E95" i="90" s="1"/>
  <c r="G95" i="90" s="1"/>
  <c r="C102" i="89"/>
  <c r="E102" i="89" s="1"/>
  <c r="G102" i="89" s="1"/>
  <c r="C102" i="90" s="1"/>
  <c r="E102" i="90" s="1"/>
  <c r="G102" i="90" s="1"/>
  <c r="C41" i="89"/>
  <c r="E41" i="89" s="1"/>
  <c r="G41" i="89" s="1"/>
  <c r="C41" i="90" s="1"/>
  <c r="E41" i="90" s="1"/>
  <c r="G41" i="90" s="1"/>
  <c r="C174" i="89"/>
  <c r="E174" i="89" s="1"/>
  <c r="G174" i="89" s="1"/>
  <c r="C174" i="90" s="1"/>
  <c r="E174" i="90" s="1"/>
  <c r="G174" i="90" s="1"/>
  <c r="C129" i="89"/>
  <c r="E129" i="89" s="1"/>
  <c r="G129" i="89" s="1"/>
  <c r="C129" i="90" s="1"/>
  <c r="E129" i="90" s="1"/>
  <c r="G129" i="90" s="1"/>
  <c r="C55" i="89"/>
  <c r="E55" i="89" s="1"/>
  <c r="G55" i="89" s="1"/>
  <c r="C55" i="90" s="1"/>
  <c r="E55" i="90" s="1"/>
  <c r="G55" i="90" s="1"/>
  <c r="C188" i="89"/>
  <c r="E188" i="89" s="1"/>
  <c r="G188" i="89" s="1"/>
  <c r="C188" i="90" s="1"/>
  <c r="E188" i="90" s="1"/>
  <c r="G188" i="90" s="1"/>
  <c r="C168" i="89"/>
  <c r="E168" i="89" s="1"/>
  <c r="G168" i="89" s="1"/>
  <c r="C168" i="90" s="1"/>
  <c r="E168" i="90" s="1"/>
  <c r="G168" i="90" s="1"/>
  <c r="C117" i="89"/>
  <c r="E117" i="89" s="1"/>
  <c r="G117" i="89" s="1"/>
  <c r="C117" i="90" s="1"/>
  <c r="E117" i="90" s="1"/>
  <c r="G117" i="90" s="1"/>
  <c r="C209" i="89"/>
  <c r="E209" i="89" s="1"/>
  <c r="G209" i="89" s="1"/>
  <c r="C209" i="90" s="1"/>
  <c r="E209" i="90" s="1"/>
  <c r="G209" i="90" s="1"/>
  <c r="C152" i="89"/>
  <c r="E152" i="89" s="1"/>
  <c r="G152" i="89" s="1"/>
  <c r="C152" i="90" s="1"/>
  <c r="E152" i="90" s="1"/>
  <c r="G152" i="90" s="1"/>
  <c r="C216" i="89"/>
  <c r="E216" i="89" s="1"/>
  <c r="G216" i="89" s="1"/>
  <c r="C216" i="90" s="1"/>
  <c r="E216" i="90" s="1"/>
  <c r="G216" i="90" s="1"/>
  <c r="C241" i="89"/>
  <c r="E241" i="89" s="1"/>
  <c r="G241" i="89" s="1"/>
  <c r="C241" i="90" s="1"/>
  <c r="E241" i="90" s="1"/>
  <c r="G241" i="90" s="1"/>
  <c r="C153" i="91"/>
  <c r="E153" i="91" s="1"/>
  <c r="G153" i="91" s="1"/>
  <c r="C232" i="89"/>
  <c r="E232" i="89" s="1"/>
  <c r="G232" i="89" s="1"/>
  <c r="C232" i="90" s="1"/>
  <c r="E232" i="90" s="1"/>
  <c r="G232" i="90" s="1"/>
  <c r="C116" i="89"/>
  <c r="E116" i="89" s="1"/>
  <c r="G116" i="89" s="1"/>
  <c r="C116" i="90" s="1"/>
  <c r="E116" i="90" s="1"/>
  <c r="G116" i="90" s="1"/>
  <c r="C70" i="89"/>
  <c r="E70" i="89" s="1"/>
  <c r="G70" i="89" s="1"/>
  <c r="C70" i="90" s="1"/>
  <c r="E70" i="90" s="1"/>
  <c r="G70" i="90" s="1"/>
  <c r="C182" i="89"/>
  <c r="E182" i="89" s="1"/>
  <c r="G182" i="89" s="1"/>
  <c r="C182" i="90" s="1"/>
  <c r="E182" i="90" s="1"/>
  <c r="G182" i="90" s="1"/>
  <c r="C236" i="89"/>
  <c r="E236" i="89" s="1"/>
  <c r="G236" i="89" s="1"/>
  <c r="C236" i="90" s="1"/>
  <c r="E236" i="90" s="1"/>
  <c r="G236" i="90" s="1"/>
  <c r="C197" i="89"/>
  <c r="E197" i="89" s="1"/>
  <c r="G197" i="89" s="1"/>
  <c r="C197" i="90" s="1"/>
  <c r="E197" i="90" s="1"/>
  <c r="G197" i="90" s="1"/>
  <c r="C242" i="89"/>
  <c r="E242" i="89" s="1"/>
  <c r="G242" i="89" s="1"/>
  <c r="C242" i="90" s="1"/>
  <c r="E242" i="90" s="1"/>
  <c r="G242" i="90" s="1"/>
  <c r="C72" i="89"/>
  <c r="E72" i="89" s="1"/>
  <c r="G72" i="89" s="1"/>
  <c r="C72" i="90" s="1"/>
  <c r="E72" i="90" s="1"/>
  <c r="G72" i="90" s="1"/>
  <c r="C85" i="92"/>
  <c r="E85" i="92" s="1"/>
  <c r="G85" i="92" s="1"/>
  <c r="E85" i="93" s="1"/>
  <c r="G85" i="93" s="1"/>
  <c r="E85" i="94" s="1"/>
  <c r="G85" i="94" s="1"/>
  <c r="C85" i="95" s="1"/>
  <c r="E85" i="95" s="1"/>
  <c r="G85" i="95" s="1"/>
  <c r="E85" i="96" s="1"/>
  <c r="G85" i="96" s="1"/>
  <c r="C92" i="89"/>
  <c r="E92" i="89" s="1"/>
  <c r="G92" i="89" s="1"/>
  <c r="C92" i="90" s="1"/>
  <c r="E92" i="90" s="1"/>
  <c r="G92" i="90" s="1"/>
  <c r="C59" i="89"/>
  <c r="E59" i="89" s="1"/>
  <c r="G59" i="89" s="1"/>
  <c r="C59" i="90" s="1"/>
  <c r="E59" i="90" s="1"/>
  <c r="G59" i="90" s="1"/>
  <c r="C109" i="89"/>
  <c r="E109" i="89" s="1"/>
  <c r="G109" i="89" s="1"/>
  <c r="C109" i="90" s="1"/>
  <c r="E109" i="90" s="1"/>
  <c r="G109" i="90" s="1"/>
  <c r="C11" i="83"/>
  <c r="E11" i="83" s="1"/>
  <c r="G11" i="83" s="1"/>
  <c r="C11" i="84" s="1"/>
  <c r="E11" i="84" s="1"/>
  <c r="G11" i="84" s="1"/>
  <c r="C208" i="89"/>
  <c r="E208" i="89" s="1"/>
  <c r="G208" i="89" s="1"/>
  <c r="C208" i="90" s="1"/>
  <c r="E208" i="90" s="1"/>
  <c r="G208" i="90" s="1"/>
  <c r="C156" i="89"/>
  <c r="E156" i="89" s="1"/>
  <c r="G156" i="89" s="1"/>
  <c r="C156" i="90" s="1"/>
  <c r="E156" i="90" s="1"/>
  <c r="G156" i="90" s="1"/>
  <c r="C19" i="89"/>
  <c r="E19" i="89" s="1"/>
  <c r="G19" i="89" s="1"/>
  <c r="C19" i="90" s="1"/>
  <c r="E19" i="90" s="1"/>
  <c r="G19" i="90" s="1"/>
  <c r="C150" i="89"/>
  <c r="E150" i="89" s="1"/>
  <c r="G150" i="89" s="1"/>
  <c r="C150" i="90" s="1"/>
  <c r="E150" i="90" s="1"/>
  <c r="G150" i="90" s="1"/>
  <c r="C166" i="89"/>
  <c r="E166" i="89" s="1"/>
  <c r="G166" i="89" s="1"/>
  <c r="C166" i="90" s="1"/>
  <c r="E166" i="90" s="1"/>
  <c r="G166" i="90" s="1"/>
  <c r="C28" i="89"/>
  <c r="E28" i="89" s="1"/>
  <c r="G28" i="89" s="1"/>
  <c r="C28" i="90" s="1"/>
  <c r="E28" i="90" s="1"/>
  <c r="G28" i="90" s="1"/>
  <c r="C58" i="89"/>
  <c r="E58" i="89" s="1"/>
  <c r="G58" i="89" s="1"/>
  <c r="C58" i="90" s="1"/>
  <c r="E58" i="90" s="1"/>
  <c r="G58" i="90" s="1"/>
  <c r="C99" i="89"/>
  <c r="E99" i="89" s="1"/>
  <c r="G99" i="89" s="1"/>
  <c r="C99" i="90" s="1"/>
  <c r="E99" i="90" s="1"/>
  <c r="G99" i="90" s="1"/>
  <c r="C105" i="89"/>
  <c r="E105" i="89" s="1"/>
  <c r="G105" i="89" s="1"/>
  <c r="C105" i="90" s="1"/>
  <c r="E105" i="90" s="1"/>
  <c r="G105" i="90" s="1"/>
  <c r="C45" i="89"/>
  <c r="E45" i="89" s="1"/>
  <c r="G45" i="89" s="1"/>
  <c r="C45" i="90" s="1"/>
  <c r="E45" i="90" s="1"/>
  <c r="G45" i="90" s="1"/>
  <c r="C176" i="89"/>
  <c r="E176" i="89" s="1"/>
  <c r="G176" i="89" s="1"/>
  <c r="C176" i="90" s="1"/>
  <c r="E176" i="90" s="1"/>
  <c r="G176" i="90" s="1"/>
  <c r="C29" i="89"/>
  <c r="E29" i="89" s="1"/>
  <c r="G29" i="89" s="1"/>
  <c r="C29" i="90" s="1"/>
  <c r="E29" i="90" s="1"/>
  <c r="G29" i="90" s="1"/>
  <c r="C66" i="89"/>
  <c r="E66" i="89" s="1"/>
  <c r="G66" i="89" s="1"/>
  <c r="C66" i="90" s="1"/>
  <c r="E66" i="90" s="1"/>
  <c r="G66" i="90" s="1"/>
  <c r="C203" i="89"/>
  <c r="E203" i="89" s="1"/>
  <c r="G203" i="89" s="1"/>
  <c r="C203" i="90" s="1"/>
  <c r="E203" i="90" s="1"/>
  <c r="G203" i="90" s="1"/>
  <c r="C79" i="89"/>
  <c r="E79" i="89" s="1"/>
  <c r="G79" i="89" s="1"/>
  <c r="C79" i="90" s="1"/>
  <c r="E79" i="90" s="1"/>
  <c r="G79" i="90" s="1"/>
  <c r="C180" i="89"/>
  <c r="E180" i="89" s="1"/>
  <c r="G180" i="89" s="1"/>
  <c r="C180" i="90" s="1"/>
  <c r="E180" i="90" s="1"/>
  <c r="G180" i="90" s="1"/>
  <c r="C201" i="89"/>
  <c r="E201" i="89" s="1"/>
  <c r="G201" i="89" s="1"/>
  <c r="C201" i="90" s="1"/>
  <c r="E201" i="90" s="1"/>
  <c r="G201" i="90" s="1"/>
  <c r="C104" i="89"/>
  <c r="E104" i="89" s="1"/>
  <c r="G104" i="89" s="1"/>
  <c r="C104" i="90" s="1"/>
  <c r="E104" i="90" s="1"/>
  <c r="G104" i="90" s="1"/>
  <c r="C245" i="89"/>
  <c r="E245" i="89" s="1"/>
  <c r="G245" i="89" s="1"/>
  <c r="C245" i="90" s="1"/>
  <c r="E245" i="90" s="1"/>
  <c r="G245" i="90" s="1"/>
  <c r="C193" i="89"/>
  <c r="E193" i="89" s="1"/>
  <c r="G193" i="89" s="1"/>
  <c r="C193" i="90" s="1"/>
  <c r="E193" i="90" s="1"/>
  <c r="G193" i="90" s="1"/>
  <c r="C33" i="89"/>
  <c r="E33" i="89" s="1"/>
  <c r="G33" i="89" s="1"/>
  <c r="C33" i="90" s="1"/>
  <c r="E33" i="90" s="1"/>
  <c r="G33" i="90" s="1"/>
  <c r="C144" i="89"/>
  <c r="E144" i="89" s="1"/>
  <c r="G144" i="89" s="1"/>
  <c r="C144" i="90" s="1"/>
  <c r="E144" i="90" s="1"/>
  <c r="G144" i="90" s="1"/>
  <c r="C171" i="89"/>
  <c r="E171" i="89" s="1"/>
  <c r="G171" i="89" s="1"/>
  <c r="C171" i="90" s="1"/>
  <c r="E171" i="90" s="1"/>
  <c r="G171" i="90" s="1"/>
  <c r="C8" i="83"/>
  <c r="E8" i="83" s="1"/>
  <c r="G8" i="83" s="1"/>
  <c r="C8" i="84" s="1"/>
  <c r="E8" i="84" s="1"/>
  <c r="G8" i="84" s="1"/>
  <c r="C52" i="89"/>
  <c r="E52" i="89" s="1"/>
  <c r="G52" i="89" s="1"/>
  <c r="C52" i="90" s="1"/>
  <c r="E52" i="90" s="1"/>
  <c r="G52" i="90" s="1"/>
  <c r="C68" i="89"/>
  <c r="E68" i="89" s="1"/>
  <c r="G68" i="89" s="1"/>
  <c r="C68" i="90" s="1"/>
  <c r="E68" i="90" s="1"/>
  <c r="G68" i="90" s="1"/>
  <c r="C111" i="89"/>
  <c r="E111" i="89" s="1"/>
  <c r="G111" i="89" s="1"/>
  <c r="C111" i="90" s="1"/>
  <c r="E111" i="90" s="1"/>
  <c r="G111" i="90" s="1"/>
  <c r="C151" i="91"/>
  <c r="E151" i="91" s="1"/>
  <c r="G151" i="91" s="1"/>
  <c r="C67" i="89"/>
  <c r="E67" i="89" s="1"/>
  <c r="G67" i="89" s="1"/>
  <c r="C67" i="90" s="1"/>
  <c r="E67" i="90" s="1"/>
  <c r="G67" i="90" s="1"/>
  <c r="C54" i="89"/>
  <c r="E54" i="89" s="1"/>
  <c r="G54" i="89" s="1"/>
  <c r="C54" i="90" s="1"/>
  <c r="E54" i="90" s="1"/>
  <c r="G54" i="90" s="1"/>
  <c r="C220" i="89"/>
  <c r="E220" i="89" s="1"/>
  <c r="G220" i="89" s="1"/>
  <c r="C220" i="90" s="1"/>
  <c r="E220" i="90" s="1"/>
  <c r="G220" i="90" s="1"/>
  <c r="C13" i="83"/>
  <c r="E13" i="83" s="1"/>
  <c r="G13" i="83" s="1"/>
  <c r="C13" i="84" s="1"/>
  <c r="E13" i="84" s="1"/>
  <c r="G13" i="84" s="1"/>
  <c r="C210" i="89"/>
  <c r="E210" i="89" s="1"/>
  <c r="G210" i="89" s="1"/>
  <c r="C210" i="90" s="1"/>
  <c r="E210" i="90" s="1"/>
  <c r="G210" i="90" s="1"/>
  <c r="C196" i="89"/>
  <c r="E196" i="89" s="1"/>
  <c r="G196" i="89" s="1"/>
  <c r="C196" i="90" s="1"/>
  <c r="E196" i="90" s="1"/>
  <c r="G196" i="90" s="1"/>
  <c r="C64" i="89"/>
  <c r="E64" i="89" s="1"/>
  <c r="G64" i="89" s="1"/>
  <c r="C64" i="90" s="1"/>
  <c r="E64" i="90" s="1"/>
  <c r="G64" i="90" s="1"/>
  <c r="C240" i="89"/>
  <c r="E240" i="89" s="1"/>
  <c r="G240" i="89" s="1"/>
  <c r="C240" i="90" s="1"/>
  <c r="E240" i="90" s="1"/>
  <c r="G240" i="90" s="1"/>
  <c r="C163" i="89"/>
  <c r="E163" i="89" s="1"/>
  <c r="G163" i="89" s="1"/>
  <c r="C163" i="90" s="1"/>
  <c r="E163" i="90" s="1"/>
  <c r="G163" i="90" s="1"/>
  <c r="C135" i="89"/>
  <c r="E135" i="89" s="1"/>
  <c r="G135" i="89" s="1"/>
  <c r="C135" i="90" s="1"/>
  <c r="E135" i="90" s="1"/>
  <c r="G135" i="90" s="1"/>
  <c r="C184" i="89"/>
  <c r="E184" i="89" s="1"/>
  <c r="G184" i="89" s="1"/>
  <c r="C184" i="90" s="1"/>
  <c r="E184" i="90" s="1"/>
  <c r="G184" i="90" s="1"/>
  <c r="C10" i="83"/>
  <c r="E10" i="83" s="1"/>
  <c r="G10" i="83" s="1"/>
  <c r="C10" i="84" s="1"/>
  <c r="E10" i="84" s="1"/>
  <c r="G10" i="84" s="1"/>
  <c r="C25" i="89"/>
  <c r="E25" i="89" s="1"/>
  <c r="G25" i="89" s="1"/>
  <c r="C25" i="90" s="1"/>
  <c r="E25" i="90" s="1"/>
  <c r="G25" i="90" s="1"/>
  <c r="C218" i="89"/>
  <c r="E218" i="89" s="1"/>
  <c r="G218" i="89" s="1"/>
  <c r="C218" i="90" s="1"/>
  <c r="E218" i="90" s="1"/>
  <c r="G218" i="90" s="1"/>
  <c r="C237" i="89"/>
  <c r="E237" i="89" s="1"/>
  <c r="G237" i="89" s="1"/>
  <c r="C237" i="90" s="1"/>
  <c r="E237" i="90" s="1"/>
  <c r="G237" i="90" s="1"/>
  <c r="C136" i="89"/>
  <c r="E136" i="89" s="1"/>
  <c r="G136" i="89" s="1"/>
  <c r="C136" i="90" s="1"/>
  <c r="E136" i="90" s="1"/>
  <c r="G136" i="90" s="1"/>
  <c r="C119" i="89"/>
  <c r="E119" i="89" s="1"/>
  <c r="G119" i="89" s="1"/>
  <c r="C119" i="90" s="1"/>
  <c r="E119" i="90" s="1"/>
  <c r="G119" i="90" s="1"/>
  <c r="C142" i="89"/>
  <c r="E142" i="89" s="1"/>
  <c r="G142" i="89" s="1"/>
  <c r="C142" i="90" s="1"/>
  <c r="E142" i="90" s="1"/>
  <c r="G142" i="90" s="1"/>
  <c r="C195" i="89"/>
  <c r="E195" i="89" s="1"/>
  <c r="G195" i="89" s="1"/>
  <c r="C195" i="90" s="1"/>
  <c r="E195" i="90" s="1"/>
  <c r="G195" i="90" s="1"/>
  <c r="C51" i="89"/>
  <c r="E51" i="89" s="1"/>
  <c r="G51" i="89" s="1"/>
  <c r="C51" i="90" s="1"/>
  <c r="E51" i="90" s="1"/>
  <c r="G51" i="90" s="1"/>
  <c r="C77" i="89"/>
  <c r="E77" i="89" s="1"/>
  <c r="G77" i="89" s="1"/>
  <c r="C77" i="90" s="1"/>
  <c r="E77" i="90" s="1"/>
  <c r="G77" i="90" s="1"/>
  <c r="C115" i="89"/>
  <c r="E115" i="89" s="1"/>
  <c r="G115" i="89" s="1"/>
  <c r="C115" i="90" s="1"/>
  <c r="E115" i="90" s="1"/>
  <c r="G115" i="90" s="1"/>
  <c r="C30" i="89"/>
  <c r="E30" i="89" s="1"/>
  <c r="G30" i="89" s="1"/>
  <c r="C30" i="90" s="1"/>
  <c r="E30" i="90" s="1"/>
  <c r="G30" i="90" s="1"/>
  <c r="C177" i="89"/>
  <c r="E177" i="89" s="1"/>
  <c r="G177" i="89" s="1"/>
  <c r="C177" i="90" s="1"/>
  <c r="E177" i="90" s="1"/>
  <c r="G177" i="90" s="1"/>
  <c r="C35" i="89"/>
  <c r="E35" i="89" s="1"/>
  <c r="G35" i="89" s="1"/>
  <c r="C35" i="90" s="1"/>
  <c r="E35" i="90" s="1"/>
  <c r="G35" i="90" s="1"/>
  <c r="C106" i="89"/>
  <c r="E106" i="89" s="1"/>
  <c r="G106" i="89" s="1"/>
  <c r="C106" i="90" s="1"/>
  <c r="E106" i="90" s="1"/>
  <c r="G106" i="90" s="1"/>
  <c r="C143" i="89"/>
  <c r="E143" i="89" s="1"/>
  <c r="G143" i="89" s="1"/>
  <c r="C143" i="90" s="1"/>
  <c r="E143" i="90" s="1"/>
  <c r="G143" i="90" s="1"/>
  <c r="C121" i="89"/>
  <c r="E121" i="89" s="1"/>
  <c r="G121" i="89" s="1"/>
  <c r="C121" i="90" s="1"/>
  <c r="E121" i="90" s="1"/>
  <c r="G121" i="90" s="1"/>
  <c r="C205" i="89"/>
  <c r="E205" i="89" s="1"/>
  <c r="G205" i="89" s="1"/>
  <c r="C205" i="90" s="1"/>
  <c r="E205" i="90" s="1"/>
  <c r="G205" i="90" s="1"/>
  <c r="C38" i="89"/>
  <c r="E38" i="89" s="1"/>
  <c r="G38" i="89" s="1"/>
  <c r="C38" i="90" s="1"/>
  <c r="E38" i="90" s="1"/>
  <c r="G38" i="90" s="1"/>
  <c r="C222" i="89"/>
  <c r="E222" i="89" s="1"/>
  <c r="G222" i="89" s="1"/>
  <c r="C222" i="90" s="1"/>
  <c r="E222" i="90" s="1"/>
  <c r="G222" i="90" s="1"/>
  <c r="C212" i="89"/>
  <c r="E212" i="89" s="1"/>
  <c r="G212" i="89" s="1"/>
  <c r="C212" i="90" s="1"/>
  <c r="E212" i="90" s="1"/>
  <c r="G212" i="90" s="1"/>
  <c r="C130" i="89"/>
  <c r="E130" i="89" s="1"/>
  <c r="G130" i="89" s="1"/>
  <c r="E130" i="90" s="1"/>
  <c r="G130" i="90" s="1"/>
  <c r="C149" i="91"/>
  <c r="E149" i="91" s="1"/>
  <c r="G149" i="91" s="1"/>
  <c r="C16" i="91"/>
  <c r="E16" i="91" s="1"/>
  <c r="G16" i="91" s="1"/>
  <c r="C36" i="89"/>
  <c r="E36" i="89" s="1"/>
  <c r="G36" i="89" s="1"/>
  <c r="C36" i="90" s="1"/>
  <c r="E36" i="90" s="1"/>
  <c r="G36" i="90" s="1"/>
  <c r="C213" i="89"/>
  <c r="E213" i="89" s="1"/>
  <c r="G213" i="89" s="1"/>
  <c r="C213" i="90" s="1"/>
  <c r="E213" i="90" s="1"/>
  <c r="G213" i="90" s="1"/>
  <c r="C164" i="89"/>
  <c r="E164" i="89" s="1"/>
  <c r="G164" i="89" s="1"/>
  <c r="C164" i="90" s="1"/>
  <c r="E164" i="90" s="1"/>
  <c r="G164" i="90" s="1"/>
  <c r="C133" i="89"/>
  <c r="E133" i="89" s="1"/>
  <c r="G133" i="89" s="1"/>
  <c r="C133" i="90" s="1"/>
  <c r="E133" i="90" s="1"/>
  <c r="G133" i="90" s="1"/>
  <c r="C26" i="89"/>
  <c r="E26" i="89" s="1"/>
  <c r="G26" i="89" s="1"/>
  <c r="C26" i="90" s="1"/>
  <c r="E26" i="90" s="1"/>
  <c r="G26" i="90" s="1"/>
  <c r="C158" i="91"/>
  <c r="E158" i="91" s="1"/>
  <c r="G158" i="91" s="1"/>
  <c r="C186" i="89"/>
  <c r="E186" i="89" s="1"/>
  <c r="G186" i="89" s="1"/>
  <c r="C186" i="90" s="1"/>
  <c r="E186" i="90" s="1"/>
  <c r="G186" i="90" s="1"/>
  <c r="C148" i="89"/>
  <c r="E148" i="89" s="1"/>
  <c r="G148" i="89" s="1"/>
  <c r="C148" i="90" s="1"/>
  <c r="E148" i="90" s="1"/>
  <c r="G148" i="90" s="1"/>
  <c r="C233" i="89"/>
  <c r="E233" i="89" s="1"/>
  <c r="G233" i="89" s="1"/>
  <c r="C233" i="90" s="1"/>
  <c r="E233" i="90" s="1"/>
  <c r="G233" i="90" s="1"/>
  <c r="C238" i="89"/>
  <c r="E238" i="89" s="1"/>
  <c r="G238" i="89" s="1"/>
  <c r="C238" i="90" s="1"/>
  <c r="E238" i="90" s="1"/>
  <c r="G238" i="90" s="1"/>
  <c r="C120" i="89"/>
  <c r="E120" i="89" s="1"/>
  <c r="G120" i="89" s="1"/>
  <c r="C120" i="90" s="1"/>
  <c r="E120" i="90" s="1"/>
  <c r="G120" i="90" s="1"/>
  <c r="C73" i="89"/>
  <c r="E73" i="89" s="1"/>
  <c r="G73" i="89" s="1"/>
  <c r="C73" i="90" s="1"/>
  <c r="E73" i="90" s="1"/>
  <c r="G73" i="90" s="1"/>
  <c r="C190" i="89"/>
  <c r="E190" i="89" s="1"/>
  <c r="G190" i="89" s="1"/>
  <c r="C190" i="90" s="1"/>
  <c r="E190" i="90" s="1"/>
  <c r="G190" i="90" s="1"/>
  <c r="C74" i="89"/>
  <c r="E74" i="89" s="1"/>
  <c r="G74" i="89" s="1"/>
  <c r="C74" i="90" s="1"/>
  <c r="E74" i="90" s="1"/>
  <c r="G74" i="90" s="1"/>
  <c r="C185" i="89"/>
  <c r="E185" i="89" s="1"/>
  <c r="G185" i="89" s="1"/>
  <c r="C185" i="90" s="1"/>
  <c r="E185" i="90" s="1"/>
  <c r="G185" i="90" s="1"/>
  <c r="C61" i="89"/>
  <c r="E61" i="89" s="1"/>
  <c r="G61" i="89" s="1"/>
  <c r="C61" i="90" s="1"/>
  <c r="E61" i="90" s="1"/>
  <c r="G61" i="90" s="1"/>
  <c r="C223" i="89"/>
  <c r="E223" i="89" s="1"/>
  <c r="G223" i="89" s="1"/>
  <c r="C223" i="90" s="1"/>
  <c r="E223" i="90" s="1"/>
  <c r="G223" i="90" s="1"/>
  <c r="C194" i="89"/>
  <c r="E194" i="89" s="1"/>
  <c r="G194" i="89" s="1"/>
  <c r="C194" i="90" s="1"/>
  <c r="E194" i="90" s="1"/>
  <c r="G194" i="90" s="1"/>
  <c r="C37" i="89"/>
  <c r="E37" i="89" s="1"/>
  <c r="G37" i="89" s="1"/>
  <c r="C37" i="90" s="1"/>
  <c r="E37" i="90" s="1"/>
  <c r="G37" i="90" s="1"/>
  <c r="C91" i="89"/>
  <c r="E91" i="89" s="1"/>
  <c r="G91" i="89" s="1"/>
  <c r="C91" i="90" s="1"/>
  <c r="E91" i="90" s="1"/>
  <c r="G91" i="90" s="1"/>
  <c r="E229" i="80"/>
  <c r="G229" i="80" s="1"/>
  <c r="C229" i="81" s="1"/>
  <c r="E250" i="80"/>
  <c r="G250" i="80" s="1"/>
  <c r="C250" i="81" s="1"/>
  <c r="E159" i="80"/>
  <c r="G159" i="80" s="1"/>
  <c r="C159" i="81" s="1"/>
  <c r="E248" i="80"/>
  <c r="G248" i="80" s="1"/>
  <c r="C248" i="81" s="1"/>
  <c r="E254" i="80"/>
  <c r="G254" i="80" s="1"/>
  <c r="C254" i="81" s="1"/>
  <c r="E253" i="80"/>
  <c r="G253" i="80" s="1"/>
  <c r="C253" i="81" s="1"/>
  <c r="E228" i="80"/>
  <c r="G228" i="80" s="1"/>
  <c r="C228" i="81" s="1"/>
  <c r="E247" i="80"/>
  <c r="G247" i="80" s="1"/>
  <c r="C247" i="81" s="1"/>
  <c r="E215" i="80"/>
  <c r="G215" i="80" s="1"/>
  <c r="C215" i="81" s="1"/>
  <c r="E251" i="80"/>
  <c r="G251" i="80" s="1"/>
  <c r="C251" i="81" s="1"/>
  <c r="E231" i="82"/>
  <c r="G231" i="82" s="1"/>
  <c r="C231" i="83" s="1"/>
  <c r="E252" i="80"/>
  <c r="G252" i="80" s="1"/>
  <c r="C252" i="81" s="1"/>
  <c r="E131" i="80"/>
  <c r="G131" i="80" s="1"/>
  <c r="C131" i="81" s="1"/>
  <c r="E89" i="80"/>
  <c r="G89" i="80" s="1"/>
  <c r="E230" i="82"/>
  <c r="G230" i="82" s="1"/>
  <c r="C230" i="83" s="1"/>
  <c r="E80" i="80"/>
  <c r="G80" i="80" s="1"/>
  <c r="C80" i="81" s="1"/>
  <c r="E125" i="80"/>
  <c r="G125" i="80" s="1"/>
  <c r="C125" i="81" s="1"/>
  <c r="E227" i="80"/>
  <c r="G227" i="80" s="1"/>
  <c r="C227" i="81" s="1"/>
  <c r="E214" i="80"/>
  <c r="G214" i="80" s="1"/>
  <c r="C214" i="81" s="1"/>
  <c r="E249" i="80"/>
  <c r="G249" i="80" s="1"/>
  <c r="C249" i="81" s="1"/>
  <c r="E78" i="78"/>
  <c r="G78" i="78" s="1"/>
  <c r="C78" i="79" s="1"/>
  <c r="U33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C238" i="91" l="1"/>
  <c r="E238" i="91" s="1"/>
  <c r="G238" i="91" s="1"/>
  <c r="C176" i="91"/>
  <c r="E176" i="91" s="1"/>
  <c r="G176" i="91" s="1"/>
  <c r="C153" i="92"/>
  <c r="E153" i="92" s="1"/>
  <c r="G153" i="92" s="1"/>
  <c r="E153" i="93" s="1"/>
  <c r="G153" i="93" s="1"/>
  <c r="E153" i="94" s="1"/>
  <c r="G153" i="94" s="1"/>
  <c r="C153" i="95" s="1"/>
  <c r="E153" i="95" s="1"/>
  <c r="G153" i="95" s="1"/>
  <c r="E153" i="96" s="1"/>
  <c r="G153" i="96" s="1"/>
  <c r="C124" i="91"/>
  <c r="E124" i="91" s="1"/>
  <c r="G124" i="91" s="1"/>
  <c r="C108" i="91"/>
  <c r="E108" i="91" s="1"/>
  <c r="G108" i="91" s="1"/>
  <c r="C161" i="91"/>
  <c r="E161" i="91" s="1"/>
  <c r="G161" i="91" s="1"/>
  <c r="C194" i="91"/>
  <c r="E194" i="91" s="1"/>
  <c r="G194" i="91" s="1"/>
  <c r="C54" i="91"/>
  <c r="E54" i="91" s="1"/>
  <c r="G54" i="91" s="1"/>
  <c r="C126" i="91"/>
  <c r="E126" i="91" s="1"/>
  <c r="G126" i="91" s="1"/>
  <c r="C178" i="91"/>
  <c r="E178" i="91" s="1"/>
  <c r="G178" i="91" s="1"/>
  <c r="C87" i="91"/>
  <c r="E87" i="91" s="1"/>
  <c r="G87" i="91" s="1"/>
  <c r="C212" i="91"/>
  <c r="E212" i="91" s="1"/>
  <c r="G212" i="91" s="1"/>
  <c r="C245" i="91"/>
  <c r="E245" i="91" s="1"/>
  <c r="G245" i="91" s="1"/>
  <c r="C110" i="91"/>
  <c r="E110" i="91" s="1"/>
  <c r="G110" i="91" s="1"/>
  <c r="C103" i="91"/>
  <c r="E103" i="91" s="1"/>
  <c r="G103" i="91" s="1"/>
  <c r="C63" i="91"/>
  <c r="E63" i="91" s="1"/>
  <c r="G63" i="91" s="1"/>
  <c r="C93" i="91"/>
  <c r="E93" i="91" s="1"/>
  <c r="G93" i="91" s="1"/>
  <c r="C222" i="91"/>
  <c r="E222" i="91" s="1"/>
  <c r="G222" i="91" s="1"/>
  <c r="C151" i="92"/>
  <c r="E151" i="92" s="1"/>
  <c r="G151" i="92" s="1"/>
  <c r="E151" i="93" s="1"/>
  <c r="G151" i="93" s="1"/>
  <c r="E151" i="94" s="1"/>
  <c r="G151" i="94" s="1"/>
  <c r="C151" i="95" s="1"/>
  <c r="E151" i="95" s="1"/>
  <c r="G151" i="95" s="1"/>
  <c r="E151" i="96" s="1"/>
  <c r="G151" i="96" s="1"/>
  <c r="C58" i="91"/>
  <c r="E58" i="91" s="1"/>
  <c r="G58" i="91" s="1"/>
  <c r="C72" i="91"/>
  <c r="E72" i="91" s="1"/>
  <c r="G72" i="91" s="1"/>
  <c r="C43" i="91"/>
  <c r="E43" i="91" s="1"/>
  <c r="G43" i="91" s="1"/>
  <c r="C6" i="87"/>
  <c r="E6" i="87" s="1"/>
  <c r="G6" i="87" s="1"/>
  <c r="C235" i="91"/>
  <c r="E235" i="91" s="1"/>
  <c r="G235" i="91" s="1"/>
  <c r="C47" i="91"/>
  <c r="E47" i="91" s="1"/>
  <c r="G47" i="91" s="1"/>
  <c r="C169" i="91"/>
  <c r="E169" i="91" s="1"/>
  <c r="G169" i="91" s="1"/>
  <c r="C40" i="92"/>
  <c r="E40" i="92" s="1"/>
  <c r="G40" i="92" s="1"/>
  <c r="E40" i="93" s="1"/>
  <c r="G40" i="93" s="1"/>
  <c r="E40" i="94" s="1"/>
  <c r="G40" i="94" s="1"/>
  <c r="C40" i="95" s="1"/>
  <c r="E40" i="95" s="1"/>
  <c r="G40" i="95" s="1"/>
  <c r="E40" i="96" s="1"/>
  <c r="G40" i="96" s="1"/>
  <c r="C23" i="91"/>
  <c r="E23" i="91" s="1"/>
  <c r="G23" i="91" s="1"/>
  <c r="C243" i="91"/>
  <c r="E243" i="91" s="1"/>
  <c r="G243" i="91" s="1"/>
  <c r="C61" i="91"/>
  <c r="E61" i="91" s="1"/>
  <c r="G61" i="91" s="1"/>
  <c r="C51" i="91"/>
  <c r="E51" i="91" s="1"/>
  <c r="G51" i="91" s="1"/>
  <c r="C111" i="91"/>
  <c r="E111" i="91" s="1"/>
  <c r="G111" i="91" s="1"/>
  <c r="C28" i="91"/>
  <c r="E28" i="91" s="1"/>
  <c r="G28" i="91" s="1"/>
  <c r="C117" i="91"/>
  <c r="E117" i="91" s="1"/>
  <c r="G117" i="91" s="1"/>
  <c r="C48" i="91"/>
  <c r="E48" i="91" s="1"/>
  <c r="G48" i="91" s="1"/>
  <c r="C141" i="91"/>
  <c r="E141" i="91" s="1"/>
  <c r="G141" i="91" s="1"/>
  <c r="C200" i="91"/>
  <c r="E200" i="91" s="1"/>
  <c r="G200" i="91" s="1"/>
  <c r="C107" i="91"/>
  <c r="E107" i="91" s="1"/>
  <c r="G107" i="91" s="1"/>
  <c r="C175" i="91"/>
  <c r="E175" i="91" s="1"/>
  <c r="G175" i="91" s="1"/>
  <c r="C185" i="91"/>
  <c r="E185" i="91" s="1"/>
  <c r="G185" i="91" s="1"/>
  <c r="C205" i="91"/>
  <c r="E205" i="91" s="1"/>
  <c r="G205" i="91" s="1"/>
  <c r="C195" i="91"/>
  <c r="E195" i="91" s="1"/>
  <c r="G195" i="91" s="1"/>
  <c r="C163" i="91"/>
  <c r="E163" i="91" s="1"/>
  <c r="G163" i="91" s="1"/>
  <c r="C180" i="91"/>
  <c r="E180" i="91" s="1"/>
  <c r="G180" i="91" s="1"/>
  <c r="C166" i="91"/>
  <c r="E166" i="91" s="1"/>
  <c r="G166" i="91" s="1"/>
  <c r="C197" i="91"/>
  <c r="E197" i="91" s="1"/>
  <c r="G197" i="91" s="1"/>
  <c r="C168" i="91"/>
  <c r="E168" i="91" s="1"/>
  <c r="G168" i="91" s="1"/>
  <c r="C145" i="91"/>
  <c r="E145" i="91" s="1"/>
  <c r="G145" i="91" s="1"/>
  <c r="C165" i="91"/>
  <c r="E165" i="91" s="1"/>
  <c r="G165" i="91" s="1"/>
  <c r="C97" i="91"/>
  <c r="E97" i="91" s="1"/>
  <c r="G97" i="91" s="1"/>
  <c r="C76" i="91"/>
  <c r="E76" i="91" s="1"/>
  <c r="G76" i="91" s="1"/>
  <c r="C198" i="91"/>
  <c r="E198" i="91" s="1"/>
  <c r="G198" i="91" s="1"/>
  <c r="C7" i="85"/>
  <c r="E7" i="85" s="1"/>
  <c r="G7" i="85" s="1"/>
  <c r="C7" i="86" s="1"/>
  <c r="E7" i="86" s="1"/>
  <c r="G7" i="86" s="1"/>
  <c r="C134" i="91"/>
  <c r="E134" i="91" s="1"/>
  <c r="G134" i="91" s="1"/>
  <c r="C204" i="91"/>
  <c r="E204" i="91" s="1"/>
  <c r="G204" i="91" s="1"/>
  <c r="C44" i="91"/>
  <c r="E44" i="91" s="1"/>
  <c r="G44" i="91" s="1"/>
  <c r="C75" i="91"/>
  <c r="E75" i="91" s="1"/>
  <c r="G75" i="91" s="1"/>
  <c r="C206" i="91"/>
  <c r="E206" i="91" s="1"/>
  <c r="G206" i="91" s="1"/>
  <c r="C233" i="91"/>
  <c r="E233" i="91" s="1"/>
  <c r="G233" i="91" s="1"/>
  <c r="C220" i="91"/>
  <c r="E220" i="91" s="1"/>
  <c r="G220" i="91" s="1"/>
  <c r="C95" i="91"/>
  <c r="E95" i="91" s="1"/>
  <c r="G95" i="91" s="1"/>
  <c r="C101" i="91"/>
  <c r="E101" i="91" s="1"/>
  <c r="G101" i="91" s="1"/>
  <c r="C32" i="91"/>
  <c r="E32" i="91" s="1"/>
  <c r="G32" i="91" s="1"/>
  <c r="C130" i="91"/>
  <c r="E130" i="91" s="1"/>
  <c r="G130" i="91" s="1"/>
  <c r="C105" i="91"/>
  <c r="E105" i="91" s="1"/>
  <c r="G105" i="91" s="1"/>
  <c r="C86" i="91"/>
  <c r="E86" i="91" s="1"/>
  <c r="G86" i="91" s="1"/>
  <c r="C112" i="91"/>
  <c r="E112" i="91" s="1"/>
  <c r="G112" i="91" s="1"/>
  <c r="C24" i="92"/>
  <c r="E24" i="92" s="1"/>
  <c r="G24" i="92" s="1"/>
  <c r="E24" i="93" s="1"/>
  <c r="G24" i="93" s="1"/>
  <c r="E24" i="94" s="1"/>
  <c r="G24" i="94" s="1"/>
  <c r="C24" i="95" s="1"/>
  <c r="E24" i="95" s="1"/>
  <c r="G24" i="95" s="1"/>
  <c r="E24" i="96" s="1"/>
  <c r="G24" i="96" s="1"/>
  <c r="C184" i="91"/>
  <c r="E184" i="91" s="1"/>
  <c r="G184" i="91" s="1"/>
  <c r="C99" i="91"/>
  <c r="E99" i="91" s="1"/>
  <c r="G99" i="91" s="1"/>
  <c r="E99" i="92" s="1"/>
  <c r="G99" i="92" s="1"/>
  <c r="E99" i="93" s="1"/>
  <c r="G99" i="93" s="1"/>
  <c r="E99" i="94" s="1"/>
  <c r="G99" i="94" s="1"/>
  <c r="C99" i="95" s="1"/>
  <c r="E99" i="95" s="1"/>
  <c r="G99" i="95" s="1"/>
  <c r="E99" i="96" s="1"/>
  <c r="G99" i="96" s="1"/>
  <c r="C118" i="91"/>
  <c r="E118" i="91" s="1"/>
  <c r="G118" i="91" s="1"/>
  <c r="C226" i="91"/>
  <c r="E226" i="91" s="1"/>
  <c r="G226" i="91" s="1"/>
  <c r="C170" i="91"/>
  <c r="E170" i="91" s="1"/>
  <c r="G170" i="91" s="1"/>
  <c r="C34" i="92"/>
  <c r="E34" i="92" s="1"/>
  <c r="G34" i="92" s="1"/>
  <c r="E34" i="93" s="1"/>
  <c r="G34" i="93" s="1"/>
  <c r="E34" i="94" s="1"/>
  <c r="G34" i="94" s="1"/>
  <c r="C34" i="95" s="1"/>
  <c r="E34" i="95" s="1"/>
  <c r="G34" i="95" s="1"/>
  <c r="E34" i="96" s="1"/>
  <c r="G34" i="96" s="1"/>
  <c r="C158" i="92"/>
  <c r="E158" i="92" s="1"/>
  <c r="G158" i="92" s="1"/>
  <c r="E158" i="93" s="1"/>
  <c r="G158" i="93" s="1"/>
  <c r="E158" i="94" s="1"/>
  <c r="G158" i="94" s="1"/>
  <c r="C158" i="95" s="1"/>
  <c r="E158" i="95" s="1"/>
  <c r="G158" i="95" s="1"/>
  <c r="E158" i="96" s="1"/>
  <c r="G158" i="96" s="1"/>
  <c r="C77" i="91"/>
  <c r="E77" i="91" s="1"/>
  <c r="G77" i="91" s="1"/>
  <c r="C104" i="91"/>
  <c r="E104" i="91" s="1"/>
  <c r="G104" i="91" s="1"/>
  <c r="C209" i="91"/>
  <c r="E209" i="91" s="1"/>
  <c r="G209" i="91" s="1"/>
  <c r="C39" i="91"/>
  <c r="E39" i="91" s="1"/>
  <c r="G39" i="91" s="1"/>
  <c r="C160" i="91"/>
  <c r="E160" i="91" s="1"/>
  <c r="G160" i="91" s="1"/>
  <c r="C38" i="91"/>
  <c r="E38" i="91" s="1"/>
  <c r="G38" i="91" s="1"/>
  <c r="C201" i="91"/>
  <c r="E201" i="91" s="1"/>
  <c r="G201" i="91" s="1"/>
  <c r="C242" i="91"/>
  <c r="E242" i="91" s="1"/>
  <c r="G242" i="91" s="1"/>
  <c r="C207" i="91"/>
  <c r="E207" i="91" s="1"/>
  <c r="G207" i="91" s="1"/>
  <c r="C22" i="85"/>
  <c r="E22" i="85" s="1"/>
  <c r="G22" i="85" s="1"/>
  <c r="C22" i="86" s="1"/>
  <c r="E22" i="86" s="1"/>
  <c r="G22" i="86" s="1"/>
  <c r="C191" i="91"/>
  <c r="E191" i="91" s="1"/>
  <c r="G191" i="91" s="1"/>
  <c r="C217" i="91"/>
  <c r="E217" i="91" s="1"/>
  <c r="G217" i="91" s="1"/>
  <c r="C189" i="91"/>
  <c r="E189" i="91" s="1"/>
  <c r="G189" i="91" s="1"/>
  <c r="C74" i="91"/>
  <c r="E74" i="91" s="1"/>
  <c r="G74" i="91" s="1"/>
  <c r="C133" i="91"/>
  <c r="E133" i="91" s="1"/>
  <c r="G133" i="91" s="1"/>
  <c r="C142" i="91"/>
  <c r="E142" i="91" s="1"/>
  <c r="G142" i="91" s="1"/>
  <c r="C240" i="91"/>
  <c r="E240" i="91" s="1"/>
  <c r="G240" i="91" s="1"/>
  <c r="C79" i="91"/>
  <c r="E79" i="91" s="1"/>
  <c r="G79" i="91" s="1"/>
  <c r="C150" i="91"/>
  <c r="E150" i="91" s="1"/>
  <c r="G150" i="91" s="1"/>
  <c r="C236" i="91"/>
  <c r="E236" i="91" s="1"/>
  <c r="G236" i="91" s="1"/>
  <c r="C188" i="91"/>
  <c r="E188" i="91" s="1"/>
  <c r="G188" i="91" s="1"/>
  <c r="C50" i="91"/>
  <c r="E50" i="91" s="1"/>
  <c r="G50" i="91" s="1"/>
  <c r="C128" i="91"/>
  <c r="E128" i="91" s="1"/>
  <c r="G128" i="91" s="1"/>
  <c r="C132" i="91"/>
  <c r="E132" i="91" s="1"/>
  <c r="G132" i="91" s="1"/>
  <c r="C65" i="89"/>
  <c r="E65" i="89" s="1"/>
  <c r="G65" i="89" s="1"/>
  <c r="C65" i="90" s="1"/>
  <c r="E65" i="90" s="1"/>
  <c r="G65" i="90" s="1"/>
  <c r="C21" i="91"/>
  <c r="E21" i="91" s="1"/>
  <c r="G21" i="91" s="1"/>
  <c r="C179" i="91"/>
  <c r="E179" i="91" s="1"/>
  <c r="G179" i="91" s="1"/>
  <c r="C49" i="91"/>
  <c r="E49" i="91" s="1"/>
  <c r="G49" i="91" s="1"/>
  <c r="C162" i="91"/>
  <c r="E162" i="91" s="1"/>
  <c r="G162" i="91" s="1"/>
  <c r="C224" i="91"/>
  <c r="E224" i="91" s="1"/>
  <c r="G224" i="91" s="1"/>
  <c r="C71" i="89"/>
  <c r="E71" i="89" s="1"/>
  <c r="G71" i="89" s="1"/>
  <c r="C71" i="90" s="1"/>
  <c r="E71" i="90" s="1"/>
  <c r="G71" i="90" s="1"/>
  <c r="C177" i="91"/>
  <c r="E177" i="91" s="1"/>
  <c r="G177" i="91" s="1"/>
  <c r="C33" i="91"/>
  <c r="E33" i="91" s="1"/>
  <c r="G33" i="91" s="1"/>
  <c r="C102" i="91"/>
  <c r="E102" i="91" s="1"/>
  <c r="G102" i="91" s="1"/>
  <c r="C127" i="91"/>
  <c r="E127" i="91" s="1"/>
  <c r="G127" i="91" s="1"/>
  <c r="C138" i="91"/>
  <c r="E138" i="91" s="1"/>
  <c r="G138" i="91" s="1"/>
  <c r="C139" i="91"/>
  <c r="E139" i="91" s="1"/>
  <c r="G139" i="91" s="1"/>
  <c r="C30" i="91"/>
  <c r="E30" i="91" s="1"/>
  <c r="G30" i="91" s="1"/>
  <c r="C45" i="91"/>
  <c r="E45" i="91" s="1"/>
  <c r="G45" i="91" s="1"/>
  <c r="C241" i="91"/>
  <c r="E241" i="91" s="1"/>
  <c r="G241" i="91" s="1"/>
  <c r="C123" i="91"/>
  <c r="E123" i="91" s="1"/>
  <c r="G123" i="91" s="1"/>
  <c r="C27" i="91"/>
  <c r="E27" i="91" s="1"/>
  <c r="G27" i="91" s="1"/>
  <c r="C10" i="85"/>
  <c r="E10" i="85" s="1"/>
  <c r="G10" i="85" s="1"/>
  <c r="C10" i="86" s="1"/>
  <c r="E10" i="86" s="1"/>
  <c r="G10" i="86" s="1"/>
  <c r="C92" i="91"/>
  <c r="E92" i="91" s="1"/>
  <c r="G92" i="91" s="1"/>
  <c r="C146" i="91"/>
  <c r="E146" i="91" s="1"/>
  <c r="G146" i="91" s="1"/>
  <c r="C140" i="91"/>
  <c r="E140" i="91" s="1"/>
  <c r="G140" i="91" s="1"/>
  <c r="C186" i="91"/>
  <c r="E186" i="91" s="1"/>
  <c r="G186" i="91" s="1"/>
  <c r="C67" i="91"/>
  <c r="E67" i="91" s="1"/>
  <c r="G67" i="91" s="1"/>
  <c r="C152" i="91"/>
  <c r="E152" i="91" s="1"/>
  <c r="G152" i="91" s="1"/>
  <c r="C187" i="91"/>
  <c r="E187" i="91" s="1"/>
  <c r="G187" i="91" s="1"/>
  <c r="C190" i="91"/>
  <c r="E190" i="91" s="1"/>
  <c r="G190" i="91" s="1"/>
  <c r="C119" i="91"/>
  <c r="E119" i="91" s="1"/>
  <c r="G119" i="91" s="1"/>
  <c r="C52" i="91"/>
  <c r="E52" i="91" s="1"/>
  <c r="G52" i="91" s="1"/>
  <c r="C182" i="91"/>
  <c r="E182" i="91" s="1"/>
  <c r="G182" i="91" s="1"/>
  <c r="C62" i="91"/>
  <c r="E62" i="91" s="1"/>
  <c r="G62" i="91" s="1"/>
  <c r="C113" i="91"/>
  <c r="E113" i="91" s="1"/>
  <c r="G113" i="91" s="1"/>
  <c r="C192" i="91"/>
  <c r="E192" i="91" s="1"/>
  <c r="G192" i="91" s="1"/>
  <c r="C181" i="91"/>
  <c r="E181" i="91" s="1"/>
  <c r="G181" i="91" s="1"/>
  <c r="C100" i="91"/>
  <c r="E100" i="91" s="1"/>
  <c r="G100" i="91" s="1"/>
  <c r="C73" i="91"/>
  <c r="E73" i="91" s="1"/>
  <c r="G73" i="91" s="1"/>
  <c r="C143" i="91"/>
  <c r="E143" i="91" s="1"/>
  <c r="G143" i="91" s="1"/>
  <c r="C8" i="85"/>
  <c r="E8" i="85" s="1"/>
  <c r="G8" i="85" s="1"/>
  <c r="C8" i="86" s="1"/>
  <c r="E8" i="86" s="1"/>
  <c r="G8" i="86" s="1"/>
  <c r="C70" i="91"/>
  <c r="E70" i="91" s="1"/>
  <c r="G70" i="91" s="1"/>
  <c r="C219" i="91"/>
  <c r="E219" i="91" s="1"/>
  <c r="G219" i="91" s="1"/>
  <c r="C84" i="91"/>
  <c r="E84" i="91" s="1"/>
  <c r="G84" i="91" s="1"/>
  <c r="C225" i="91"/>
  <c r="E225" i="91" s="1"/>
  <c r="G225" i="91" s="1"/>
  <c r="C36" i="91"/>
  <c r="E36" i="91" s="1"/>
  <c r="G36" i="91" s="1"/>
  <c r="C106" i="91"/>
  <c r="E106" i="91" s="1"/>
  <c r="G106" i="91" s="1"/>
  <c r="C210" i="91"/>
  <c r="E210" i="91" s="1"/>
  <c r="G210" i="91" s="1"/>
  <c r="C171" i="91"/>
  <c r="E171" i="91" s="1"/>
  <c r="G171" i="91" s="1"/>
  <c r="C66" i="91"/>
  <c r="E66" i="91" s="1"/>
  <c r="G66" i="91" s="1"/>
  <c r="C208" i="91"/>
  <c r="E208" i="91" s="1"/>
  <c r="G208" i="91" s="1"/>
  <c r="C116" i="91"/>
  <c r="E116" i="91" s="1"/>
  <c r="G116" i="91" s="1"/>
  <c r="C174" i="91"/>
  <c r="E174" i="91" s="1"/>
  <c r="G174" i="91" s="1"/>
  <c r="C154" i="91"/>
  <c r="E154" i="91" s="1"/>
  <c r="G154" i="91" s="1"/>
  <c r="C122" i="91"/>
  <c r="E122" i="91" s="1"/>
  <c r="G122" i="91" s="1"/>
  <c r="C114" i="91"/>
  <c r="E114" i="91" s="1"/>
  <c r="G114" i="91" s="1"/>
  <c r="C173" i="91"/>
  <c r="E173" i="91" s="1"/>
  <c r="G173" i="91" s="1"/>
  <c r="C18" i="92"/>
  <c r="E18" i="92" s="1"/>
  <c r="G18" i="92" s="1"/>
  <c r="E18" i="93" s="1"/>
  <c r="G18" i="93" s="1"/>
  <c r="E18" i="94" s="1"/>
  <c r="G18" i="94" s="1"/>
  <c r="C18" i="95" s="1"/>
  <c r="E18" i="95" s="1"/>
  <c r="G18" i="95" s="1"/>
  <c r="E18" i="96" s="1"/>
  <c r="G18" i="96" s="1"/>
  <c r="C82" i="91"/>
  <c r="E82" i="91" s="1"/>
  <c r="G82" i="91" s="1"/>
  <c r="C96" i="91"/>
  <c r="E96" i="91" s="1"/>
  <c r="G96" i="91" s="1"/>
  <c r="C88" i="91"/>
  <c r="E88" i="91" s="1"/>
  <c r="G88" i="91" s="1"/>
  <c r="C137" i="91"/>
  <c r="E137" i="91" s="1"/>
  <c r="G137" i="91" s="1"/>
  <c r="C17" i="92"/>
  <c r="E17" i="92" s="1"/>
  <c r="G17" i="92" s="1"/>
  <c r="E17" i="93" s="1"/>
  <c r="G17" i="93" s="1"/>
  <c r="E17" i="94" s="1"/>
  <c r="G17" i="94" s="1"/>
  <c r="C17" i="95" s="1"/>
  <c r="E17" i="95" s="1"/>
  <c r="G17" i="95" s="1"/>
  <c r="E17" i="96" s="1"/>
  <c r="G17" i="96" s="1"/>
  <c r="C91" i="91"/>
  <c r="E91" i="91" s="1"/>
  <c r="G91" i="91" s="1"/>
  <c r="C218" i="91"/>
  <c r="E218" i="91" s="1"/>
  <c r="G218" i="91" s="1"/>
  <c r="C109" i="91"/>
  <c r="E109" i="91" s="1"/>
  <c r="G109" i="91" s="1"/>
  <c r="C157" i="91"/>
  <c r="E157" i="91" s="1"/>
  <c r="G157" i="91" s="1"/>
  <c r="C94" i="91"/>
  <c r="E94" i="91" s="1"/>
  <c r="G94" i="91" s="1"/>
  <c r="C155" i="91"/>
  <c r="E155" i="91" s="1"/>
  <c r="G155" i="91" s="1"/>
  <c r="C37" i="91"/>
  <c r="E37" i="91" s="1"/>
  <c r="G37" i="91" s="1"/>
  <c r="C25" i="91"/>
  <c r="E25" i="91" s="1"/>
  <c r="G25" i="91" s="1"/>
  <c r="C59" i="91"/>
  <c r="E59" i="91" s="1"/>
  <c r="G59" i="91" s="1"/>
  <c r="C239" i="91"/>
  <c r="E239" i="91" s="1"/>
  <c r="G239" i="91" s="1"/>
  <c r="C14" i="91"/>
  <c r="E14" i="91" s="1"/>
  <c r="G14" i="91" s="1"/>
  <c r="C199" i="91"/>
  <c r="E199" i="91" s="1"/>
  <c r="G199" i="91" s="1"/>
  <c r="C148" i="91"/>
  <c r="E148" i="91" s="1"/>
  <c r="G148" i="91" s="1"/>
  <c r="C216" i="91"/>
  <c r="E216" i="91" s="1"/>
  <c r="G216" i="91" s="1"/>
  <c r="C15" i="91"/>
  <c r="E15" i="91" s="1"/>
  <c r="G15" i="91" s="1"/>
  <c r="C211" i="91"/>
  <c r="E211" i="91" s="1"/>
  <c r="G211" i="91" s="1"/>
  <c r="C90" i="91"/>
  <c r="E90" i="91" s="1"/>
  <c r="G90" i="91" s="1"/>
  <c r="C164" i="91"/>
  <c r="E164" i="91" s="1"/>
  <c r="G164" i="91" s="1"/>
  <c r="C64" i="91"/>
  <c r="E64" i="91" s="1"/>
  <c r="G64" i="91" s="1"/>
  <c r="C19" i="91"/>
  <c r="E19" i="91" s="1"/>
  <c r="G19" i="91" s="1"/>
  <c r="C55" i="91"/>
  <c r="E55" i="91" s="1"/>
  <c r="G55" i="91" s="1"/>
  <c r="C221" i="91"/>
  <c r="E221" i="91" s="1"/>
  <c r="G221" i="91" s="1"/>
  <c r="C167" i="91"/>
  <c r="E167" i="91" s="1"/>
  <c r="G167" i="91" s="1"/>
  <c r="C246" i="91"/>
  <c r="E246" i="91" s="1"/>
  <c r="G246" i="91" s="1"/>
  <c r="C12" i="85"/>
  <c r="E12" i="85" s="1"/>
  <c r="G12" i="85" s="1"/>
  <c r="C12" i="86" s="1"/>
  <c r="E12" i="86" s="1"/>
  <c r="G12" i="86" s="1"/>
  <c r="C183" i="91"/>
  <c r="E183" i="91" s="1"/>
  <c r="G183" i="91" s="1"/>
  <c r="C213" i="91"/>
  <c r="E213" i="91" s="1"/>
  <c r="G213" i="91" s="1"/>
  <c r="C196" i="91"/>
  <c r="E196" i="91" s="1"/>
  <c r="G196" i="91" s="1"/>
  <c r="C156" i="91"/>
  <c r="E156" i="91" s="1"/>
  <c r="G156" i="91" s="1"/>
  <c r="C129" i="91"/>
  <c r="E129" i="91" s="1"/>
  <c r="G129" i="91" s="1"/>
  <c r="C83" i="91"/>
  <c r="E83" i="91" s="1"/>
  <c r="G83" i="91" s="1"/>
  <c r="C53" i="91"/>
  <c r="E53" i="91" s="1"/>
  <c r="G53" i="91" s="1"/>
  <c r="C69" i="91"/>
  <c r="E69" i="91" s="1"/>
  <c r="G69" i="91" s="1"/>
  <c r="C9" i="85"/>
  <c r="E9" i="85" s="1"/>
  <c r="G9" i="85" s="1"/>
  <c r="C9" i="86" s="1"/>
  <c r="E9" i="86" s="1"/>
  <c r="G9" i="86" s="1"/>
  <c r="C98" i="91"/>
  <c r="E98" i="91" s="1"/>
  <c r="G98" i="91" s="1"/>
  <c r="C57" i="91"/>
  <c r="E57" i="91" s="1"/>
  <c r="G57" i="91" s="1"/>
  <c r="C16" i="92"/>
  <c r="E16" i="92" s="1"/>
  <c r="G16" i="92" s="1"/>
  <c r="E16" i="93" s="1"/>
  <c r="G16" i="93" s="1"/>
  <c r="E16" i="94" s="1"/>
  <c r="G16" i="94" s="1"/>
  <c r="C16" i="95" s="1"/>
  <c r="E16" i="95" s="1"/>
  <c r="G16" i="95" s="1"/>
  <c r="E16" i="96" s="1"/>
  <c r="G16" i="96" s="1"/>
  <c r="C35" i="91"/>
  <c r="E35" i="91" s="1"/>
  <c r="G35" i="91" s="1"/>
  <c r="C237" i="91"/>
  <c r="E237" i="91" s="1"/>
  <c r="G237" i="91" s="1"/>
  <c r="C144" i="91"/>
  <c r="E144" i="91" s="1"/>
  <c r="G144" i="91" s="1"/>
  <c r="C29" i="91"/>
  <c r="E29" i="91" s="1"/>
  <c r="G29" i="91" s="1"/>
  <c r="C11" i="85"/>
  <c r="E11" i="85" s="1"/>
  <c r="G11" i="85" s="1"/>
  <c r="C11" i="86" s="1"/>
  <c r="E11" i="86" s="1"/>
  <c r="G11" i="86" s="1"/>
  <c r="C232" i="91"/>
  <c r="E232" i="91" s="1"/>
  <c r="G232" i="91" s="1"/>
  <c r="C41" i="91"/>
  <c r="E41" i="91" s="1"/>
  <c r="G41" i="91" s="1"/>
  <c r="C20" i="91"/>
  <c r="E20" i="91" s="1"/>
  <c r="G20" i="91" s="1"/>
  <c r="C147" i="91"/>
  <c r="E147" i="91" s="1"/>
  <c r="G147" i="91" s="1"/>
  <c r="C56" i="91"/>
  <c r="E56" i="91" s="1"/>
  <c r="G56" i="91" s="1"/>
  <c r="C202" i="91"/>
  <c r="E202" i="91" s="1"/>
  <c r="G202" i="91" s="1"/>
  <c r="C46" i="91"/>
  <c r="E46" i="91" s="1"/>
  <c r="G46" i="91" s="1"/>
  <c r="C234" i="91"/>
  <c r="E234" i="91" s="1"/>
  <c r="G234" i="91" s="1"/>
  <c r="C244" i="91"/>
  <c r="E244" i="91" s="1"/>
  <c r="G244" i="91" s="1"/>
  <c r="C172" i="91"/>
  <c r="E172" i="91" s="1"/>
  <c r="G172" i="91" s="1"/>
  <c r="C60" i="91"/>
  <c r="E60" i="91" s="1"/>
  <c r="G60" i="91" s="1"/>
  <c r="C223" i="91"/>
  <c r="E223" i="91" s="1"/>
  <c r="G223" i="91" s="1"/>
  <c r="C120" i="91"/>
  <c r="E120" i="91" s="1"/>
  <c r="G120" i="91" s="1"/>
  <c r="C26" i="91"/>
  <c r="E26" i="91" s="1"/>
  <c r="G26" i="91" s="1"/>
  <c r="C149" i="92"/>
  <c r="E149" i="92" s="1"/>
  <c r="G149" i="92" s="1"/>
  <c r="E149" i="93" s="1"/>
  <c r="G149" i="93" s="1"/>
  <c r="E149" i="94" s="1"/>
  <c r="G149" i="94" s="1"/>
  <c r="C149" i="95" s="1"/>
  <c r="E149" i="95" s="1"/>
  <c r="G149" i="95" s="1"/>
  <c r="E149" i="96" s="1"/>
  <c r="G149" i="96" s="1"/>
  <c r="C121" i="91"/>
  <c r="E121" i="91" s="1"/>
  <c r="G121" i="91" s="1"/>
  <c r="C115" i="91"/>
  <c r="E115" i="91" s="1"/>
  <c r="G115" i="91" s="1"/>
  <c r="C136" i="91"/>
  <c r="E136" i="91" s="1"/>
  <c r="G136" i="91" s="1"/>
  <c r="C135" i="91"/>
  <c r="E135" i="91" s="1"/>
  <c r="G135" i="91" s="1"/>
  <c r="C13" i="85"/>
  <c r="E13" i="85" s="1"/>
  <c r="G13" i="85" s="1"/>
  <c r="C13" i="86" s="1"/>
  <c r="E13" i="86" s="1"/>
  <c r="G13" i="86" s="1"/>
  <c r="C68" i="91"/>
  <c r="E68" i="91" s="1"/>
  <c r="G68" i="91" s="1"/>
  <c r="C193" i="91"/>
  <c r="E193" i="91" s="1"/>
  <c r="G193" i="91" s="1"/>
  <c r="C203" i="91"/>
  <c r="E203" i="91" s="1"/>
  <c r="G203" i="91" s="1"/>
  <c r="E89" i="81"/>
  <c r="G89" i="81" s="1"/>
  <c r="C89" i="82" s="1"/>
  <c r="E131" i="81"/>
  <c r="G131" i="81" s="1"/>
  <c r="C131" i="82" s="1"/>
  <c r="E231" i="83"/>
  <c r="G231" i="83" s="1"/>
  <c r="C231" i="84" s="1"/>
  <c r="E215" i="81"/>
  <c r="G215" i="81" s="1"/>
  <c r="C215" i="82" s="1"/>
  <c r="E247" i="81"/>
  <c r="G247" i="81" s="1"/>
  <c r="C247" i="82" s="1"/>
  <c r="E214" i="81"/>
  <c r="G214" i="81" s="1"/>
  <c r="C214" i="82" s="1"/>
  <c r="E227" i="81"/>
  <c r="G227" i="81" s="1"/>
  <c r="C227" i="82" s="1"/>
  <c r="E125" i="81"/>
  <c r="G125" i="81" s="1"/>
  <c r="C125" i="82" s="1"/>
  <c r="E254" i="81"/>
  <c r="G254" i="81" s="1"/>
  <c r="C254" i="82" s="1"/>
  <c r="E80" i="81"/>
  <c r="G80" i="81" s="1"/>
  <c r="C80" i="82" s="1"/>
  <c r="E248" i="81"/>
  <c r="G248" i="81" s="1"/>
  <c r="C248" i="82" s="1"/>
  <c r="E250" i="81"/>
  <c r="G250" i="81" s="1"/>
  <c r="C250" i="82" s="1"/>
  <c r="E229" i="81"/>
  <c r="G229" i="81" s="1"/>
  <c r="C229" i="82" s="1"/>
  <c r="E252" i="81"/>
  <c r="G252" i="81" s="1"/>
  <c r="C252" i="82" s="1"/>
  <c r="E251" i="81"/>
  <c r="G251" i="81" s="1"/>
  <c r="C251" i="82" s="1"/>
  <c r="E249" i="81"/>
  <c r="G249" i="81" s="1"/>
  <c r="C249" i="82" s="1"/>
  <c r="E228" i="81"/>
  <c r="G228" i="81" s="1"/>
  <c r="C228" i="82" s="1"/>
  <c r="E253" i="81"/>
  <c r="G253" i="81" s="1"/>
  <c r="C253" i="82" s="1"/>
  <c r="E230" i="83"/>
  <c r="G230" i="83" s="1"/>
  <c r="C230" i="84" s="1"/>
  <c r="E159" i="81"/>
  <c r="G159" i="81" s="1"/>
  <c r="C159" i="82" s="1"/>
  <c r="E78" i="79"/>
  <c r="G78" i="79" s="1"/>
  <c r="C78" i="80" s="1"/>
  <c r="U10" i="8"/>
  <c r="U9" i="8"/>
  <c r="U7" i="8"/>
  <c r="U8" i="8"/>
  <c r="U6" i="8"/>
  <c r="C69" i="92" l="1"/>
  <c r="E69" i="92" s="1"/>
  <c r="G69" i="92" s="1"/>
  <c r="E69" i="93" s="1"/>
  <c r="G69" i="93" s="1"/>
  <c r="E69" i="94" s="1"/>
  <c r="G69" i="94" s="1"/>
  <c r="C69" i="95" s="1"/>
  <c r="E69" i="95" s="1"/>
  <c r="G69" i="95" s="1"/>
  <c r="E69" i="96" s="1"/>
  <c r="G69" i="96" s="1"/>
  <c r="C210" i="92"/>
  <c r="E210" i="92" s="1"/>
  <c r="G210" i="92" s="1"/>
  <c r="E210" i="93" s="1"/>
  <c r="G210" i="93" s="1"/>
  <c r="E210" i="94" s="1"/>
  <c r="G210" i="94" s="1"/>
  <c r="C210" i="95" s="1"/>
  <c r="E210" i="95" s="1"/>
  <c r="G210" i="95" s="1"/>
  <c r="E210" i="96" s="1"/>
  <c r="G210" i="96" s="1"/>
  <c r="C188" i="92"/>
  <c r="E188" i="92" s="1"/>
  <c r="G188" i="92" s="1"/>
  <c r="E188" i="93" s="1"/>
  <c r="G188" i="93" s="1"/>
  <c r="E188" i="94" s="1"/>
  <c r="G188" i="94" s="1"/>
  <c r="C188" i="95" s="1"/>
  <c r="E188" i="95" s="1"/>
  <c r="G188" i="95" s="1"/>
  <c r="E188" i="96" s="1"/>
  <c r="G188" i="96" s="1"/>
  <c r="C145" i="92"/>
  <c r="E145" i="92" s="1"/>
  <c r="G145" i="92" s="1"/>
  <c r="E145" i="93" s="1"/>
  <c r="G145" i="93" s="1"/>
  <c r="E145" i="94" s="1"/>
  <c r="G145" i="94" s="1"/>
  <c r="C145" i="95" s="1"/>
  <c r="E145" i="95" s="1"/>
  <c r="G145" i="95" s="1"/>
  <c r="E145" i="96" s="1"/>
  <c r="G145" i="96" s="1"/>
  <c r="C26" i="92"/>
  <c r="E26" i="92" s="1"/>
  <c r="G26" i="92" s="1"/>
  <c r="E26" i="93" s="1"/>
  <c r="G26" i="93" s="1"/>
  <c r="E26" i="94" s="1"/>
  <c r="G26" i="94" s="1"/>
  <c r="C26" i="95" s="1"/>
  <c r="E26" i="95" s="1"/>
  <c r="G26" i="95" s="1"/>
  <c r="E26" i="96" s="1"/>
  <c r="G26" i="96" s="1"/>
  <c r="C25" i="92"/>
  <c r="E25" i="92" s="1"/>
  <c r="G25" i="92" s="1"/>
  <c r="E25" i="93" s="1"/>
  <c r="G25" i="93" s="1"/>
  <c r="E25" i="94" s="1"/>
  <c r="G25" i="94" s="1"/>
  <c r="C25" i="95" s="1"/>
  <c r="E25" i="95" s="1"/>
  <c r="G25" i="95" s="1"/>
  <c r="E25" i="96" s="1"/>
  <c r="G25" i="96" s="1"/>
  <c r="C92" i="92"/>
  <c r="E92" i="92" s="1"/>
  <c r="G92" i="92" s="1"/>
  <c r="E92" i="93" s="1"/>
  <c r="G92" i="93" s="1"/>
  <c r="E92" i="94" s="1"/>
  <c r="G92" i="94" s="1"/>
  <c r="C92" i="95" s="1"/>
  <c r="E92" i="95" s="1"/>
  <c r="G92" i="95" s="1"/>
  <c r="E92" i="96" s="1"/>
  <c r="G92" i="96" s="1"/>
  <c r="C242" i="92"/>
  <c r="E242" i="92" s="1"/>
  <c r="G242" i="92" s="1"/>
  <c r="E242" i="93" s="1"/>
  <c r="G242" i="93" s="1"/>
  <c r="E242" i="94" s="1"/>
  <c r="G242" i="94" s="1"/>
  <c r="C242" i="95" s="1"/>
  <c r="E242" i="95" s="1"/>
  <c r="G242" i="95" s="1"/>
  <c r="E242" i="96" s="1"/>
  <c r="G242" i="96" s="1"/>
  <c r="C233" i="92"/>
  <c r="E233" i="92" s="1"/>
  <c r="G233" i="92" s="1"/>
  <c r="E233" i="93" s="1"/>
  <c r="G233" i="93" s="1"/>
  <c r="E233" i="94" s="1"/>
  <c r="G233" i="94" s="1"/>
  <c r="C233" i="95" s="1"/>
  <c r="E233" i="95" s="1"/>
  <c r="G233" i="95" s="1"/>
  <c r="E233" i="96" s="1"/>
  <c r="G233" i="96" s="1"/>
  <c r="C48" i="92"/>
  <c r="E48" i="92" s="1"/>
  <c r="G48" i="92" s="1"/>
  <c r="E48" i="93" s="1"/>
  <c r="G48" i="93" s="1"/>
  <c r="E48" i="94" s="1"/>
  <c r="G48" i="94" s="1"/>
  <c r="C48" i="95" s="1"/>
  <c r="E48" i="95" s="1"/>
  <c r="G48" i="95" s="1"/>
  <c r="E48" i="96" s="1"/>
  <c r="G48" i="96" s="1"/>
  <c r="C232" i="92"/>
  <c r="E232" i="92" s="1"/>
  <c r="G232" i="92" s="1"/>
  <c r="E232" i="93" s="1"/>
  <c r="G232" i="93" s="1"/>
  <c r="E232" i="94" s="1"/>
  <c r="G232" i="94" s="1"/>
  <c r="C232" i="95" s="1"/>
  <c r="E232" i="95" s="1"/>
  <c r="G232" i="95" s="1"/>
  <c r="E232" i="96" s="1"/>
  <c r="G232" i="96" s="1"/>
  <c r="C197" i="92"/>
  <c r="E197" i="92" s="1"/>
  <c r="G197" i="92" s="1"/>
  <c r="E197" i="93" s="1"/>
  <c r="G197" i="93" s="1"/>
  <c r="E197" i="94" s="1"/>
  <c r="G197" i="94" s="1"/>
  <c r="C197" i="95" s="1"/>
  <c r="E197" i="95" s="1"/>
  <c r="G197" i="95" s="1"/>
  <c r="E197" i="96" s="1"/>
  <c r="G197" i="96" s="1"/>
  <c r="C43" i="92"/>
  <c r="E43" i="92" s="1"/>
  <c r="G43" i="92" s="1"/>
  <c r="E43" i="93" s="1"/>
  <c r="G43" i="93" s="1"/>
  <c r="E43" i="94" s="1"/>
  <c r="G43" i="94" s="1"/>
  <c r="C43" i="95" s="1"/>
  <c r="E43" i="95" s="1"/>
  <c r="G43" i="95" s="1"/>
  <c r="E43" i="96" s="1"/>
  <c r="G43" i="96" s="1"/>
  <c r="C11" i="87"/>
  <c r="E11" i="87" s="1"/>
  <c r="G11" i="87" s="1"/>
  <c r="C164" i="92"/>
  <c r="E164" i="92" s="1"/>
  <c r="G164" i="92" s="1"/>
  <c r="E164" i="93" s="1"/>
  <c r="G164" i="93" s="1"/>
  <c r="E164" i="94" s="1"/>
  <c r="G164" i="94" s="1"/>
  <c r="C164" i="95" s="1"/>
  <c r="E164" i="95" s="1"/>
  <c r="G164" i="95" s="1"/>
  <c r="E164" i="96" s="1"/>
  <c r="G164" i="96" s="1"/>
  <c r="C173" i="92"/>
  <c r="E173" i="92" s="1"/>
  <c r="G173" i="92" s="1"/>
  <c r="E173" i="93" s="1"/>
  <c r="G173" i="93" s="1"/>
  <c r="E173" i="94" s="1"/>
  <c r="G173" i="94" s="1"/>
  <c r="C173" i="95" s="1"/>
  <c r="E173" i="95" s="1"/>
  <c r="G173" i="95" s="1"/>
  <c r="E173" i="96" s="1"/>
  <c r="G173" i="96" s="1"/>
  <c r="C182" i="92"/>
  <c r="E182" i="92" s="1"/>
  <c r="G182" i="92" s="1"/>
  <c r="E182" i="93" s="1"/>
  <c r="G182" i="93" s="1"/>
  <c r="E182" i="94" s="1"/>
  <c r="G182" i="94" s="1"/>
  <c r="C182" i="95" s="1"/>
  <c r="E182" i="95" s="1"/>
  <c r="G182" i="95" s="1"/>
  <c r="E182" i="96" s="1"/>
  <c r="G182" i="96" s="1"/>
  <c r="C224" i="92"/>
  <c r="E224" i="92" s="1"/>
  <c r="G224" i="92" s="1"/>
  <c r="E224" i="93" s="1"/>
  <c r="G224" i="93" s="1"/>
  <c r="E224" i="94" s="1"/>
  <c r="G224" i="94" s="1"/>
  <c r="C224" i="95" s="1"/>
  <c r="E224" i="95" s="1"/>
  <c r="G224" i="95" s="1"/>
  <c r="E224" i="96" s="1"/>
  <c r="G224" i="96" s="1"/>
  <c r="C38" i="92"/>
  <c r="E38" i="92" s="1"/>
  <c r="G38" i="92" s="1"/>
  <c r="E38" i="93" s="1"/>
  <c r="G38" i="93" s="1"/>
  <c r="E38" i="94" s="1"/>
  <c r="G38" i="94" s="1"/>
  <c r="C38" i="95" s="1"/>
  <c r="E38" i="95" s="1"/>
  <c r="G38" i="95" s="1"/>
  <c r="E38" i="96" s="1"/>
  <c r="G38" i="96" s="1"/>
  <c r="C75" i="92"/>
  <c r="E75" i="92" s="1"/>
  <c r="G75" i="92" s="1"/>
  <c r="E75" i="93" s="1"/>
  <c r="G75" i="93" s="1"/>
  <c r="E75" i="94" s="1"/>
  <c r="G75" i="94" s="1"/>
  <c r="C75" i="95" s="1"/>
  <c r="E75" i="95" s="1"/>
  <c r="G75" i="95" s="1"/>
  <c r="E75" i="96" s="1"/>
  <c r="G75" i="96" s="1"/>
  <c r="C28" i="92"/>
  <c r="E28" i="92" s="1"/>
  <c r="G28" i="92" s="1"/>
  <c r="E28" i="93" s="1"/>
  <c r="G28" i="93" s="1"/>
  <c r="E28" i="94" s="1"/>
  <c r="G28" i="94" s="1"/>
  <c r="C28" i="95" s="1"/>
  <c r="E28" i="95" s="1"/>
  <c r="G28" i="95" s="1"/>
  <c r="E28" i="96" s="1"/>
  <c r="G28" i="96" s="1"/>
  <c r="C72" i="92"/>
  <c r="E72" i="92" s="1"/>
  <c r="G72" i="92" s="1"/>
  <c r="E72" i="93" s="1"/>
  <c r="G72" i="93" s="1"/>
  <c r="E72" i="94" s="1"/>
  <c r="G72" i="94" s="1"/>
  <c r="C72" i="95" s="1"/>
  <c r="E72" i="95" s="1"/>
  <c r="G72" i="95" s="1"/>
  <c r="E72" i="96" s="1"/>
  <c r="G72" i="96" s="1"/>
  <c r="C60" i="92"/>
  <c r="E60" i="92" s="1"/>
  <c r="G60" i="92" s="1"/>
  <c r="E60" i="93" s="1"/>
  <c r="G60" i="93" s="1"/>
  <c r="E60" i="94" s="1"/>
  <c r="G60" i="94" s="1"/>
  <c r="C60" i="95" s="1"/>
  <c r="E60" i="95" s="1"/>
  <c r="G60" i="95" s="1"/>
  <c r="E60" i="96" s="1"/>
  <c r="G60" i="96" s="1"/>
  <c r="C156" i="92"/>
  <c r="E156" i="92" s="1"/>
  <c r="G156" i="92" s="1"/>
  <c r="E156" i="93" s="1"/>
  <c r="G156" i="93" s="1"/>
  <c r="E156" i="94" s="1"/>
  <c r="G156" i="94" s="1"/>
  <c r="C156" i="95" s="1"/>
  <c r="E156" i="95" s="1"/>
  <c r="G156" i="95" s="1"/>
  <c r="E156" i="96" s="1"/>
  <c r="G156" i="96" s="1"/>
  <c r="C90" i="92"/>
  <c r="E90" i="92" s="1"/>
  <c r="G90" i="92" s="1"/>
  <c r="E90" i="93" s="1"/>
  <c r="G90" i="93" s="1"/>
  <c r="E90" i="94" s="1"/>
  <c r="G90" i="94" s="1"/>
  <c r="C90" i="95" s="1"/>
  <c r="E90" i="95" s="1"/>
  <c r="G90" i="95" s="1"/>
  <c r="E90" i="96" s="1"/>
  <c r="G90" i="96" s="1"/>
  <c r="C114" i="92"/>
  <c r="E114" i="92" s="1"/>
  <c r="G114" i="92" s="1"/>
  <c r="E114" i="93" s="1"/>
  <c r="G114" i="93" s="1"/>
  <c r="E114" i="94" s="1"/>
  <c r="G114" i="94" s="1"/>
  <c r="C114" i="95" s="1"/>
  <c r="E114" i="95" s="1"/>
  <c r="G114" i="95" s="1"/>
  <c r="E114" i="96" s="1"/>
  <c r="G114" i="96" s="1"/>
  <c r="C84" i="92"/>
  <c r="E84" i="92" s="1"/>
  <c r="G84" i="92" s="1"/>
  <c r="E84" i="93" s="1"/>
  <c r="G84" i="93" s="1"/>
  <c r="E84" i="94" s="1"/>
  <c r="G84" i="94" s="1"/>
  <c r="C84" i="95" s="1"/>
  <c r="E84" i="95" s="1"/>
  <c r="G84" i="95" s="1"/>
  <c r="E84" i="96" s="1"/>
  <c r="G84" i="96" s="1"/>
  <c r="C52" i="92"/>
  <c r="E52" i="92" s="1"/>
  <c r="G52" i="92" s="1"/>
  <c r="E52" i="93" s="1"/>
  <c r="G52" i="93" s="1"/>
  <c r="E52" i="94" s="1"/>
  <c r="G52" i="94" s="1"/>
  <c r="C52" i="95" s="1"/>
  <c r="E52" i="95" s="1"/>
  <c r="G52" i="95" s="1"/>
  <c r="E52" i="96" s="1"/>
  <c r="G52" i="96" s="1"/>
  <c r="C123" i="92"/>
  <c r="E123" i="92" s="1"/>
  <c r="G123" i="92" s="1"/>
  <c r="E123" i="93" s="1"/>
  <c r="G123" i="93" s="1"/>
  <c r="E123" i="94" s="1"/>
  <c r="G123" i="94" s="1"/>
  <c r="C123" i="95" s="1"/>
  <c r="E123" i="95" s="1"/>
  <c r="G123" i="95" s="1"/>
  <c r="E123" i="96" s="1"/>
  <c r="G123" i="96" s="1"/>
  <c r="C162" i="92"/>
  <c r="E162" i="92" s="1"/>
  <c r="G162" i="92" s="1"/>
  <c r="E162" i="93" s="1"/>
  <c r="G162" i="93" s="1"/>
  <c r="E162" i="94" s="1"/>
  <c r="G162" i="94" s="1"/>
  <c r="C162" i="95" s="1"/>
  <c r="E162" i="95" s="1"/>
  <c r="G162" i="95" s="1"/>
  <c r="E162" i="96" s="1"/>
  <c r="G162" i="96" s="1"/>
  <c r="C240" i="92"/>
  <c r="E240" i="92" s="1"/>
  <c r="G240" i="92" s="1"/>
  <c r="E240" i="93" s="1"/>
  <c r="G240" i="93" s="1"/>
  <c r="E240" i="94" s="1"/>
  <c r="G240" i="94" s="1"/>
  <c r="C240" i="95" s="1"/>
  <c r="E240" i="95" s="1"/>
  <c r="G240" i="95" s="1"/>
  <c r="E240" i="96" s="1"/>
  <c r="G240" i="96" s="1"/>
  <c r="C160" i="92"/>
  <c r="E160" i="92" s="1"/>
  <c r="G160" i="92" s="1"/>
  <c r="E160" i="93" s="1"/>
  <c r="G160" i="93" s="1"/>
  <c r="E160" i="94" s="1"/>
  <c r="G160" i="94" s="1"/>
  <c r="C160" i="95" s="1"/>
  <c r="E160" i="95" s="1"/>
  <c r="G160" i="95" s="1"/>
  <c r="E160" i="96" s="1"/>
  <c r="G160" i="96" s="1"/>
  <c r="C44" i="92"/>
  <c r="E44" i="92" s="1"/>
  <c r="G44" i="92" s="1"/>
  <c r="E44" i="93" s="1"/>
  <c r="G44" i="93" s="1"/>
  <c r="E44" i="94" s="1"/>
  <c r="G44" i="94" s="1"/>
  <c r="C44" i="95" s="1"/>
  <c r="E44" i="95" s="1"/>
  <c r="G44" i="95" s="1"/>
  <c r="E44" i="96" s="1"/>
  <c r="G44" i="96" s="1"/>
  <c r="C111" i="92"/>
  <c r="E111" i="92" s="1"/>
  <c r="G111" i="92" s="1"/>
  <c r="E111" i="93" s="1"/>
  <c r="G111" i="93" s="1"/>
  <c r="E111" i="94" s="1"/>
  <c r="G111" i="94" s="1"/>
  <c r="C111" i="95" s="1"/>
  <c r="E111" i="95" s="1"/>
  <c r="G111" i="95" s="1"/>
  <c r="E111" i="96" s="1"/>
  <c r="G111" i="96" s="1"/>
  <c r="C58" i="92"/>
  <c r="E58" i="92" s="1"/>
  <c r="G58" i="92" s="1"/>
  <c r="E58" i="93" s="1"/>
  <c r="G58" i="93" s="1"/>
  <c r="E58" i="94" s="1"/>
  <c r="G58" i="94" s="1"/>
  <c r="C58" i="95" s="1"/>
  <c r="E58" i="95" s="1"/>
  <c r="G58" i="95" s="1"/>
  <c r="E58" i="96" s="1"/>
  <c r="G58" i="96" s="1"/>
  <c r="C193" i="92"/>
  <c r="E193" i="92" s="1"/>
  <c r="G193" i="92" s="1"/>
  <c r="E193" i="93" s="1"/>
  <c r="G193" i="93" s="1"/>
  <c r="E193" i="94" s="1"/>
  <c r="G193" i="94" s="1"/>
  <c r="C193" i="95" s="1"/>
  <c r="E193" i="95" s="1"/>
  <c r="G193" i="95" s="1"/>
  <c r="E193" i="96" s="1"/>
  <c r="G193" i="96" s="1"/>
  <c r="C144" i="92"/>
  <c r="E144" i="92" s="1"/>
  <c r="G144" i="92" s="1"/>
  <c r="E144" i="93" s="1"/>
  <c r="G144" i="93" s="1"/>
  <c r="E144" i="94" s="1"/>
  <c r="G144" i="94" s="1"/>
  <c r="C144" i="95" s="1"/>
  <c r="E144" i="95" s="1"/>
  <c r="G144" i="95" s="1"/>
  <c r="E144" i="96" s="1"/>
  <c r="G144" i="96" s="1"/>
  <c r="C196" i="92"/>
  <c r="E196" i="92" s="1"/>
  <c r="G196" i="92" s="1"/>
  <c r="E196" i="93" s="1"/>
  <c r="G196" i="93" s="1"/>
  <c r="E196" i="94" s="1"/>
  <c r="G196" i="94" s="1"/>
  <c r="C196" i="95" s="1"/>
  <c r="E196" i="95" s="1"/>
  <c r="G196" i="95" s="1"/>
  <c r="E196" i="96" s="1"/>
  <c r="G196" i="96" s="1"/>
  <c r="C157" i="92"/>
  <c r="E157" i="92" s="1"/>
  <c r="G157" i="92" s="1"/>
  <c r="E157" i="93" s="1"/>
  <c r="G157" i="93" s="1"/>
  <c r="E157" i="94" s="1"/>
  <c r="G157" i="94" s="1"/>
  <c r="C157" i="95" s="1"/>
  <c r="E157" i="95" s="1"/>
  <c r="G157" i="95" s="1"/>
  <c r="E157" i="96" s="1"/>
  <c r="G157" i="96" s="1"/>
  <c r="C122" i="92"/>
  <c r="E122" i="92" s="1"/>
  <c r="G122" i="92" s="1"/>
  <c r="E122" i="93" s="1"/>
  <c r="G122" i="93" s="1"/>
  <c r="E122" i="94" s="1"/>
  <c r="G122" i="94" s="1"/>
  <c r="C122" i="95" s="1"/>
  <c r="E122" i="95" s="1"/>
  <c r="G122" i="95" s="1"/>
  <c r="E122" i="96" s="1"/>
  <c r="G122" i="96" s="1"/>
  <c r="C219" i="92"/>
  <c r="E219" i="92" s="1"/>
  <c r="G219" i="92" s="1"/>
  <c r="E219" i="93" s="1"/>
  <c r="G219" i="93" s="1"/>
  <c r="E219" i="94" s="1"/>
  <c r="G219" i="94" s="1"/>
  <c r="C219" i="95" s="1"/>
  <c r="E219" i="95" s="1"/>
  <c r="G219" i="95" s="1"/>
  <c r="E219" i="96" s="1"/>
  <c r="G219" i="96" s="1"/>
  <c r="C119" i="92"/>
  <c r="E119" i="92" s="1"/>
  <c r="G119" i="92" s="1"/>
  <c r="E119" i="93" s="1"/>
  <c r="G119" i="93" s="1"/>
  <c r="E119" i="94" s="1"/>
  <c r="G119" i="94" s="1"/>
  <c r="C119" i="95" s="1"/>
  <c r="E119" i="95" s="1"/>
  <c r="G119" i="95" s="1"/>
  <c r="E119" i="96" s="1"/>
  <c r="G119" i="96" s="1"/>
  <c r="C241" i="92"/>
  <c r="E241" i="92" s="1"/>
  <c r="G241" i="92" s="1"/>
  <c r="E241" i="93" s="1"/>
  <c r="G241" i="93" s="1"/>
  <c r="E241" i="94" s="1"/>
  <c r="G241" i="94" s="1"/>
  <c r="C241" i="95" s="1"/>
  <c r="E241" i="95" s="1"/>
  <c r="G241" i="95" s="1"/>
  <c r="E241" i="96" s="1"/>
  <c r="G241" i="96" s="1"/>
  <c r="C49" i="92"/>
  <c r="E49" i="92" s="1"/>
  <c r="G49" i="92" s="1"/>
  <c r="E49" i="93" s="1"/>
  <c r="G49" i="93" s="1"/>
  <c r="E49" i="94" s="1"/>
  <c r="G49" i="94" s="1"/>
  <c r="C49" i="95" s="1"/>
  <c r="E49" i="95" s="1"/>
  <c r="G49" i="95" s="1"/>
  <c r="E49" i="96" s="1"/>
  <c r="G49" i="96" s="1"/>
  <c r="C142" i="92"/>
  <c r="E142" i="92" s="1"/>
  <c r="G142" i="92" s="1"/>
  <c r="E142" i="93" s="1"/>
  <c r="G142" i="93" s="1"/>
  <c r="E142" i="94" s="1"/>
  <c r="G142" i="94" s="1"/>
  <c r="C142" i="95" s="1"/>
  <c r="E142" i="95" s="1"/>
  <c r="G142" i="95" s="1"/>
  <c r="E142" i="96" s="1"/>
  <c r="G142" i="96" s="1"/>
  <c r="C39" i="92"/>
  <c r="E39" i="92" s="1"/>
  <c r="G39" i="92" s="1"/>
  <c r="E39" i="93" s="1"/>
  <c r="G39" i="93" s="1"/>
  <c r="E39" i="94" s="1"/>
  <c r="G39" i="94" s="1"/>
  <c r="C39" i="95" s="1"/>
  <c r="E39" i="95" s="1"/>
  <c r="G39" i="95" s="1"/>
  <c r="E39" i="96" s="1"/>
  <c r="G39" i="96" s="1"/>
  <c r="C112" i="92"/>
  <c r="E112" i="92" s="1"/>
  <c r="G112" i="92" s="1"/>
  <c r="E112" i="93" s="1"/>
  <c r="G112" i="93" s="1"/>
  <c r="E112" i="94" s="1"/>
  <c r="G112" i="94" s="1"/>
  <c r="C112" i="95" s="1"/>
  <c r="E112" i="95" s="1"/>
  <c r="G112" i="95" s="1"/>
  <c r="E112" i="96" s="1"/>
  <c r="G112" i="96" s="1"/>
  <c r="C204" i="92"/>
  <c r="E204" i="92" s="1"/>
  <c r="G204" i="92" s="1"/>
  <c r="E204" i="93" s="1"/>
  <c r="G204" i="93" s="1"/>
  <c r="E204" i="94" s="1"/>
  <c r="G204" i="94" s="1"/>
  <c r="C204" i="95" s="1"/>
  <c r="E204" i="95" s="1"/>
  <c r="G204" i="95" s="1"/>
  <c r="E204" i="96" s="1"/>
  <c r="G204" i="96" s="1"/>
  <c r="C163" i="92"/>
  <c r="E163" i="92" s="1"/>
  <c r="G163" i="92" s="1"/>
  <c r="E163" i="93" s="1"/>
  <c r="G163" i="93" s="1"/>
  <c r="E163" i="94" s="1"/>
  <c r="G163" i="94" s="1"/>
  <c r="C163" i="95" s="1"/>
  <c r="E163" i="95" s="1"/>
  <c r="G163" i="95" s="1"/>
  <c r="E163" i="96" s="1"/>
  <c r="G163" i="96" s="1"/>
  <c r="C51" i="92"/>
  <c r="E51" i="92" s="1"/>
  <c r="G51" i="92" s="1"/>
  <c r="E51" i="93" s="1"/>
  <c r="G51" i="93" s="1"/>
  <c r="E51" i="94" s="1"/>
  <c r="G51" i="94" s="1"/>
  <c r="C51" i="95" s="1"/>
  <c r="E51" i="95" s="1"/>
  <c r="G51" i="95" s="1"/>
  <c r="E51" i="96" s="1"/>
  <c r="G51" i="96" s="1"/>
  <c r="C194" i="92"/>
  <c r="E194" i="92" s="1"/>
  <c r="G194" i="92" s="1"/>
  <c r="E194" i="93" s="1"/>
  <c r="G194" i="93" s="1"/>
  <c r="E194" i="94" s="1"/>
  <c r="G194" i="94" s="1"/>
  <c r="C194" i="95" s="1"/>
  <c r="E194" i="95" s="1"/>
  <c r="G194" i="95" s="1"/>
  <c r="E194" i="96" s="1"/>
  <c r="G194" i="96" s="1"/>
  <c r="C68" i="92"/>
  <c r="E68" i="92" s="1"/>
  <c r="G68" i="92" s="1"/>
  <c r="E68" i="93" s="1"/>
  <c r="G68" i="93" s="1"/>
  <c r="E68" i="94" s="1"/>
  <c r="G68" i="94" s="1"/>
  <c r="C68" i="95" s="1"/>
  <c r="E68" i="95" s="1"/>
  <c r="G68" i="95" s="1"/>
  <c r="E68" i="96" s="1"/>
  <c r="G68" i="96" s="1"/>
  <c r="C244" i="92"/>
  <c r="E244" i="92" s="1"/>
  <c r="G244" i="92" s="1"/>
  <c r="E244" i="93" s="1"/>
  <c r="G244" i="93" s="1"/>
  <c r="E244" i="94" s="1"/>
  <c r="G244" i="94" s="1"/>
  <c r="C244" i="95" s="1"/>
  <c r="E244" i="95" s="1"/>
  <c r="G244" i="95" s="1"/>
  <c r="E244" i="96" s="1"/>
  <c r="G244" i="96" s="1"/>
  <c r="C237" i="92"/>
  <c r="E237" i="92" s="1"/>
  <c r="G237" i="92" s="1"/>
  <c r="E237" i="93" s="1"/>
  <c r="G237" i="93" s="1"/>
  <c r="E237" i="94" s="1"/>
  <c r="G237" i="94" s="1"/>
  <c r="C237" i="95" s="1"/>
  <c r="E237" i="95" s="1"/>
  <c r="G237" i="95" s="1"/>
  <c r="E237" i="96" s="1"/>
  <c r="G237" i="96" s="1"/>
  <c r="C213" i="92"/>
  <c r="E213" i="92" s="1"/>
  <c r="G213" i="92" s="1"/>
  <c r="E213" i="93" s="1"/>
  <c r="G213" i="93" s="1"/>
  <c r="E213" i="94" s="1"/>
  <c r="G213" i="94" s="1"/>
  <c r="C213" i="95" s="1"/>
  <c r="E213" i="95" s="1"/>
  <c r="G213" i="95" s="1"/>
  <c r="E213" i="96" s="1"/>
  <c r="G213" i="96" s="1"/>
  <c r="C15" i="92"/>
  <c r="E15" i="92" s="1"/>
  <c r="G15" i="92" s="1"/>
  <c r="E15" i="93" s="1"/>
  <c r="G15" i="93" s="1"/>
  <c r="E15" i="94" s="1"/>
  <c r="G15" i="94" s="1"/>
  <c r="C15" i="95" s="1"/>
  <c r="E15" i="95" s="1"/>
  <c r="G15" i="95" s="1"/>
  <c r="E15" i="96" s="1"/>
  <c r="G15" i="96" s="1"/>
  <c r="C109" i="92"/>
  <c r="E109" i="92" s="1"/>
  <c r="G109" i="92" s="1"/>
  <c r="E109" i="93" s="1"/>
  <c r="G109" i="93" s="1"/>
  <c r="E109" i="94" s="1"/>
  <c r="G109" i="94" s="1"/>
  <c r="C109" i="95" s="1"/>
  <c r="E109" i="95" s="1"/>
  <c r="G109" i="95" s="1"/>
  <c r="E109" i="96" s="1"/>
  <c r="G109" i="96" s="1"/>
  <c r="C154" i="92"/>
  <c r="E154" i="92" s="1"/>
  <c r="G154" i="92" s="1"/>
  <c r="E154" i="93" s="1"/>
  <c r="G154" i="93" s="1"/>
  <c r="E154" i="94" s="1"/>
  <c r="G154" i="94" s="1"/>
  <c r="C154" i="95" s="1"/>
  <c r="E154" i="95" s="1"/>
  <c r="G154" i="95" s="1"/>
  <c r="E154" i="96" s="1"/>
  <c r="G154" i="96" s="1"/>
  <c r="C70" i="92"/>
  <c r="E70" i="92" s="1"/>
  <c r="G70" i="92" s="1"/>
  <c r="E70" i="93" s="1"/>
  <c r="G70" i="93" s="1"/>
  <c r="E70" i="94" s="1"/>
  <c r="G70" i="94" s="1"/>
  <c r="C70" i="95" s="1"/>
  <c r="E70" i="95" s="1"/>
  <c r="G70" i="95" s="1"/>
  <c r="E70" i="96" s="1"/>
  <c r="G70" i="96" s="1"/>
  <c r="C190" i="92"/>
  <c r="E190" i="92" s="1"/>
  <c r="G190" i="92" s="1"/>
  <c r="E190" i="93" s="1"/>
  <c r="G190" i="93" s="1"/>
  <c r="E190" i="94" s="1"/>
  <c r="G190" i="94" s="1"/>
  <c r="C190" i="95" s="1"/>
  <c r="E190" i="95" s="1"/>
  <c r="G190" i="95" s="1"/>
  <c r="E190" i="96" s="1"/>
  <c r="G190" i="96" s="1"/>
  <c r="C45" i="92"/>
  <c r="E45" i="92" s="1"/>
  <c r="G45" i="92" s="1"/>
  <c r="E45" i="93" s="1"/>
  <c r="G45" i="93" s="1"/>
  <c r="E45" i="94" s="1"/>
  <c r="G45" i="94" s="1"/>
  <c r="C45" i="95" s="1"/>
  <c r="E45" i="95" s="1"/>
  <c r="G45" i="95" s="1"/>
  <c r="E45" i="96" s="1"/>
  <c r="G45" i="96" s="1"/>
  <c r="C179" i="92"/>
  <c r="E179" i="92" s="1"/>
  <c r="G179" i="92" s="1"/>
  <c r="E179" i="93" s="1"/>
  <c r="G179" i="93" s="1"/>
  <c r="E179" i="94" s="1"/>
  <c r="G179" i="94" s="1"/>
  <c r="C179" i="95" s="1"/>
  <c r="E179" i="95" s="1"/>
  <c r="G179" i="95" s="1"/>
  <c r="E179" i="96" s="1"/>
  <c r="G179" i="96" s="1"/>
  <c r="C133" i="92"/>
  <c r="E133" i="92" s="1"/>
  <c r="G133" i="92" s="1"/>
  <c r="E133" i="93" s="1"/>
  <c r="G133" i="93" s="1"/>
  <c r="E133" i="94" s="1"/>
  <c r="G133" i="94" s="1"/>
  <c r="C133" i="95" s="1"/>
  <c r="E133" i="95" s="1"/>
  <c r="G133" i="95" s="1"/>
  <c r="E133" i="96" s="1"/>
  <c r="G133" i="96" s="1"/>
  <c r="C209" i="92"/>
  <c r="E209" i="92" s="1"/>
  <c r="G209" i="92" s="1"/>
  <c r="E209" i="93" s="1"/>
  <c r="G209" i="93" s="1"/>
  <c r="E209" i="94" s="1"/>
  <c r="G209" i="94" s="1"/>
  <c r="C209" i="95" s="1"/>
  <c r="E209" i="95" s="1"/>
  <c r="G209" i="95" s="1"/>
  <c r="E209" i="96" s="1"/>
  <c r="G209" i="96" s="1"/>
  <c r="C86" i="92"/>
  <c r="E86" i="92" s="1"/>
  <c r="G86" i="92" s="1"/>
  <c r="E86" i="93" s="1"/>
  <c r="G86" i="93" s="1"/>
  <c r="E86" i="94" s="1"/>
  <c r="G86" i="94" s="1"/>
  <c r="C86" i="95" s="1"/>
  <c r="E86" i="95" s="1"/>
  <c r="G86" i="95" s="1"/>
  <c r="E86" i="96" s="1"/>
  <c r="G86" i="96" s="1"/>
  <c r="C134" i="92"/>
  <c r="E134" i="92" s="1"/>
  <c r="G134" i="92" s="1"/>
  <c r="E134" i="93" s="1"/>
  <c r="G134" i="93" s="1"/>
  <c r="E134" i="94" s="1"/>
  <c r="G134" i="94" s="1"/>
  <c r="C134" i="95" s="1"/>
  <c r="E134" i="95" s="1"/>
  <c r="G134" i="95" s="1"/>
  <c r="E134" i="96" s="1"/>
  <c r="G134" i="96" s="1"/>
  <c r="C195" i="92"/>
  <c r="E195" i="92" s="1"/>
  <c r="G195" i="92" s="1"/>
  <c r="E195" i="93" s="1"/>
  <c r="G195" i="93" s="1"/>
  <c r="E195" i="94" s="1"/>
  <c r="G195" i="94" s="1"/>
  <c r="C195" i="95" s="1"/>
  <c r="E195" i="95" s="1"/>
  <c r="G195" i="95" s="1"/>
  <c r="E195" i="96" s="1"/>
  <c r="G195" i="96" s="1"/>
  <c r="C61" i="92"/>
  <c r="E61" i="92" s="1"/>
  <c r="G61" i="92" s="1"/>
  <c r="E61" i="93" s="1"/>
  <c r="G61" i="93" s="1"/>
  <c r="E61" i="94" s="1"/>
  <c r="G61" i="94" s="1"/>
  <c r="C61" i="95" s="1"/>
  <c r="E61" i="95" s="1"/>
  <c r="G61" i="95" s="1"/>
  <c r="E61" i="96" s="1"/>
  <c r="G61" i="96" s="1"/>
  <c r="C222" i="92"/>
  <c r="E222" i="92" s="1"/>
  <c r="G222" i="92" s="1"/>
  <c r="E222" i="93" s="1"/>
  <c r="G222" i="93" s="1"/>
  <c r="E222" i="94" s="1"/>
  <c r="G222" i="94" s="1"/>
  <c r="C222" i="95" s="1"/>
  <c r="E222" i="95" s="1"/>
  <c r="G222" i="95" s="1"/>
  <c r="E222" i="96" s="1"/>
  <c r="G222" i="96" s="1"/>
  <c r="C161" i="92"/>
  <c r="E161" i="92" s="1"/>
  <c r="G161" i="92" s="1"/>
  <c r="E161" i="93" s="1"/>
  <c r="G161" i="93" s="1"/>
  <c r="E161" i="94" s="1"/>
  <c r="G161" i="94" s="1"/>
  <c r="C161" i="95" s="1"/>
  <c r="E161" i="95" s="1"/>
  <c r="G161" i="95" s="1"/>
  <c r="E161" i="96" s="1"/>
  <c r="G161" i="96" s="1"/>
  <c r="C20" i="92"/>
  <c r="E20" i="92" s="1"/>
  <c r="G20" i="92" s="1"/>
  <c r="E20" i="93" s="1"/>
  <c r="G20" i="93" s="1"/>
  <c r="E20" i="94" s="1"/>
  <c r="G20" i="94" s="1"/>
  <c r="C20" i="95" s="1"/>
  <c r="E20" i="95" s="1"/>
  <c r="G20" i="95" s="1"/>
  <c r="E20" i="96" s="1"/>
  <c r="G20" i="96" s="1"/>
  <c r="C96" i="92"/>
  <c r="E96" i="92" s="1"/>
  <c r="G96" i="92" s="1"/>
  <c r="E96" i="93" s="1"/>
  <c r="G96" i="93" s="1"/>
  <c r="E96" i="94" s="1"/>
  <c r="G96" i="94" s="1"/>
  <c r="C96" i="95" s="1"/>
  <c r="E96" i="95" s="1"/>
  <c r="G96" i="95" s="1"/>
  <c r="E96" i="96" s="1"/>
  <c r="G96" i="96" s="1"/>
  <c r="C33" i="92"/>
  <c r="E33" i="92" s="1"/>
  <c r="G33" i="92" s="1"/>
  <c r="E33" i="93" s="1"/>
  <c r="G33" i="93" s="1"/>
  <c r="E33" i="94" s="1"/>
  <c r="G33" i="94" s="1"/>
  <c r="C33" i="95" s="1"/>
  <c r="E33" i="95" s="1"/>
  <c r="G33" i="95" s="1"/>
  <c r="E33" i="96" s="1"/>
  <c r="G33" i="96" s="1"/>
  <c r="C226" i="92"/>
  <c r="E226" i="92" s="1"/>
  <c r="G226" i="92" s="1"/>
  <c r="E226" i="93" s="1"/>
  <c r="G226" i="93" s="1"/>
  <c r="E226" i="94" s="1"/>
  <c r="G226" i="94" s="1"/>
  <c r="C226" i="95" s="1"/>
  <c r="E226" i="95" s="1"/>
  <c r="G226" i="95" s="1"/>
  <c r="E226" i="96" s="1"/>
  <c r="G226" i="96" s="1"/>
  <c r="C235" i="92"/>
  <c r="E235" i="92" s="1"/>
  <c r="G235" i="92" s="1"/>
  <c r="E235" i="93" s="1"/>
  <c r="G235" i="93" s="1"/>
  <c r="E235" i="94" s="1"/>
  <c r="G235" i="94" s="1"/>
  <c r="C235" i="95" s="1"/>
  <c r="E235" i="95" s="1"/>
  <c r="G235" i="95" s="1"/>
  <c r="E235" i="96" s="1"/>
  <c r="G235" i="96" s="1"/>
  <c r="C53" i="92"/>
  <c r="E53" i="92" s="1"/>
  <c r="G53" i="92" s="1"/>
  <c r="E53" i="93" s="1"/>
  <c r="G53" i="93" s="1"/>
  <c r="E53" i="94" s="1"/>
  <c r="G53" i="94" s="1"/>
  <c r="C53" i="95" s="1"/>
  <c r="E53" i="95" s="1"/>
  <c r="G53" i="95" s="1"/>
  <c r="E53" i="96" s="1"/>
  <c r="G53" i="96" s="1"/>
  <c r="C106" i="92"/>
  <c r="E106" i="92" s="1"/>
  <c r="G106" i="92" s="1"/>
  <c r="E106" i="93" s="1"/>
  <c r="G106" i="93" s="1"/>
  <c r="E106" i="94" s="1"/>
  <c r="G106" i="94" s="1"/>
  <c r="C106" i="95" s="1"/>
  <c r="E106" i="95" s="1"/>
  <c r="G106" i="95" s="1"/>
  <c r="E106" i="96" s="1"/>
  <c r="G106" i="96" s="1"/>
  <c r="C236" i="92"/>
  <c r="E236" i="92" s="1"/>
  <c r="G236" i="92" s="1"/>
  <c r="E236" i="93" s="1"/>
  <c r="G236" i="93" s="1"/>
  <c r="E236" i="94" s="1"/>
  <c r="G236" i="94" s="1"/>
  <c r="C236" i="95" s="1"/>
  <c r="E236" i="95" s="1"/>
  <c r="G236" i="95" s="1"/>
  <c r="E236" i="96" s="1"/>
  <c r="G236" i="96" s="1"/>
  <c r="C168" i="92"/>
  <c r="E168" i="92" s="1"/>
  <c r="G168" i="92" s="1"/>
  <c r="E168" i="93" s="1"/>
  <c r="G168" i="93" s="1"/>
  <c r="E168" i="94" s="1"/>
  <c r="G168" i="94" s="1"/>
  <c r="C168" i="95" s="1"/>
  <c r="E168" i="95" s="1"/>
  <c r="G168" i="95" s="1"/>
  <c r="E168" i="96" s="1"/>
  <c r="G168" i="96" s="1"/>
  <c r="C6" i="88"/>
  <c r="E6" i="88" s="1"/>
  <c r="G6" i="88" s="1"/>
  <c r="C83" i="92"/>
  <c r="E83" i="92" s="1"/>
  <c r="G83" i="92" s="1"/>
  <c r="E83" i="93" s="1"/>
  <c r="G83" i="93" s="1"/>
  <c r="E83" i="94" s="1"/>
  <c r="G83" i="94" s="1"/>
  <c r="C83" i="95" s="1"/>
  <c r="E83" i="95" s="1"/>
  <c r="G83" i="95" s="1"/>
  <c r="E83" i="96" s="1"/>
  <c r="G83" i="96" s="1"/>
  <c r="C37" i="92"/>
  <c r="E37" i="92" s="1"/>
  <c r="G37" i="92" s="1"/>
  <c r="E37" i="93" s="1"/>
  <c r="G37" i="93" s="1"/>
  <c r="E37" i="94" s="1"/>
  <c r="G37" i="94" s="1"/>
  <c r="C37" i="95" s="1"/>
  <c r="E37" i="95" s="1"/>
  <c r="G37" i="95" s="1"/>
  <c r="E37" i="96" s="1"/>
  <c r="G37" i="96" s="1"/>
  <c r="C36" i="92"/>
  <c r="E36" i="92" s="1"/>
  <c r="G36" i="92" s="1"/>
  <c r="E36" i="93" s="1"/>
  <c r="G36" i="93" s="1"/>
  <c r="E36" i="94" s="1"/>
  <c r="G36" i="94" s="1"/>
  <c r="C36" i="95" s="1"/>
  <c r="E36" i="95" s="1"/>
  <c r="G36" i="95" s="1"/>
  <c r="E36" i="96" s="1"/>
  <c r="G36" i="96" s="1"/>
  <c r="C62" i="92"/>
  <c r="E62" i="92" s="1"/>
  <c r="G62" i="92" s="1"/>
  <c r="E62" i="93" s="1"/>
  <c r="G62" i="93" s="1"/>
  <c r="E62" i="94" s="1"/>
  <c r="G62" i="94" s="1"/>
  <c r="C62" i="95" s="1"/>
  <c r="E62" i="95" s="1"/>
  <c r="G62" i="95" s="1"/>
  <c r="E62" i="96" s="1"/>
  <c r="G62" i="96" s="1"/>
  <c r="C71" i="91"/>
  <c r="E71" i="91" s="1"/>
  <c r="G71" i="91" s="1"/>
  <c r="C150" i="92"/>
  <c r="E150" i="92" s="1"/>
  <c r="G150" i="92" s="1"/>
  <c r="E150" i="93" s="1"/>
  <c r="G150" i="93" s="1"/>
  <c r="E150" i="94" s="1"/>
  <c r="G150" i="94" s="1"/>
  <c r="C150" i="95" s="1"/>
  <c r="E150" i="95" s="1"/>
  <c r="G150" i="95" s="1"/>
  <c r="E150" i="96" s="1"/>
  <c r="G150" i="96" s="1"/>
  <c r="C201" i="92"/>
  <c r="E201" i="92" s="1"/>
  <c r="G201" i="92" s="1"/>
  <c r="E201" i="93" s="1"/>
  <c r="G201" i="93" s="1"/>
  <c r="E201" i="94" s="1"/>
  <c r="G201" i="94" s="1"/>
  <c r="C201" i="95" s="1"/>
  <c r="E201" i="95" s="1"/>
  <c r="G201" i="95" s="1"/>
  <c r="E201" i="96" s="1"/>
  <c r="G201" i="96" s="1"/>
  <c r="C206" i="92"/>
  <c r="E206" i="92" s="1"/>
  <c r="G206" i="92" s="1"/>
  <c r="E206" i="93" s="1"/>
  <c r="G206" i="93" s="1"/>
  <c r="E206" i="94" s="1"/>
  <c r="G206" i="94" s="1"/>
  <c r="C206" i="95" s="1"/>
  <c r="E206" i="95" s="1"/>
  <c r="G206" i="95" s="1"/>
  <c r="E206" i="96" s="1"/>
  <c r="G206" i="96" s="1"/>
  <c r="C117" i="92"/>
  <c r="E117" i="92" s="1"/>
  <c r="G117" i="92" s="1"/>
  <c r="E117" i="93" s="1"/>
  <c r="G117" i="93" s="1"/>
  <c r="E117" i="94" s="1"/>
  <c r="G117" i="94" s="1"/>
  <c r="C117" i="95" s="1"/>
  <c r="E117" i="95" s="1"/>
  <c r="G117" i="95" s="1"/>
  <c r="E117" i="96" s="1"/>
  <c r="G117" i="96" s="1"/>
  <c r="C178" i="92"/>
  <c r="E178" i="92" s="1"/>
  <c r="G178" i="92" s="1"/>
  <c r="E178" i="93" s="1"/>
  <c r="G178" i="93" s="1"/>
  <c r="E178" i="94" s="1"/>
  <c r="G178" i="94" s="1"/>
  <c r="C178" i="95" s="1"/>
  <c r="E178" i="95" s="1"/>
  <c r="G178" i="95" s="1"/>
  <c r="E178" i="96" s="1"/>
  <c r="G178" i="96" s="1"/>
  <c r="C223" i="92"/>
  <c r="E223" i="92" s="1"/>
  <c r="G223" i="92" s="1"/>
  <c r="E223" i="93" s="1"/>
  <c r="G223" i="93" s="1"/>
  <c r="E223" i="94" s="1"/>
  <c r="G223" i="94" s="1"/>
  <c r="C223" i="95" s="1"/>
  <c r="E223" i="95" s="1"/>
  <c r="G223" i="95" s="1"/>
  <c r="E223" i="96" s="1"/>
  <c r="G223" i="96" s="1"/>
  <c r="C129" i="92"/>
  <c r="E129" i="92" s="1"/>
  <c r="G129" i="92" s="1"/>
  <c r="E129" i="93" s="1"/>
  <c r="G129" i="93" s="1"/>
  <c r="E129" i="94" s="1"/>
  <c r="G129" i="94" s="1"/>
  <c r="C129" i="95" s="1"/>
  <c r="E129" i="95" s="1"/>
  <c r="G129" i="95" s="1"/>
  <c r="E129" i="96" s="1"/>
  <c r="G129" i="96" s="1"/>
  <c r="C155" i="92"/>
  <c r="E155" i="92" s="1"/>
  <c r="G155" i="92" s="1"/>
  <c r="E155" i="93" s="1"/>
  <c r="G155" i="93" s="1"/>
  <c r="E155" i="94" s="1"/>
  <c r="G155" i="94" s="1"/>
  <c r="C155" i="95" s="1"/>
  <c r="E155" i="95" s="1"/>
  <c r="G155" i="95" s="1"/>
  <c r="E155" i="96" s="1"/>
  <c r="G155" i="96" s="1"/>
  <c r="C225" i="92"/>
  <c r="E225" i="92" s="1"/>
  <c r="G225" i="92" s="1"/>
  <c r="E225" i="93" s="1"/>
  <c r="G225" i="93" s="1"/>
  <c r="E225" i="94" s="1"/>
  <c r="G225" i="94" s="1"/>
  <c r="C225" i="95" s="1"/>
  <c r="E225" i="95" s="1"/>
  <c r="G225" i="95" s="1"/>
  <c r="E225" i="96" s="1"/>
  <c r="G225" i="96" s="1"/>
  <c r="C27" i="92"/>
  <c r="E27" i="92" s="1"/>
  <c r="G27" i="92" s="1"/>
  <c r="E27" i="93" s="1"/>
  <c r="G27" i="93" s="1"/>
  <c r="E27" i="94" s="1"/>
  <c r="G27" i="94" s="1"/>
  <c r="C27" i="95" s="1"/>
  <c r="E27" i="95" s="1"/>
  <c r="G27" i="95" s="1"/>
  <c r="E27" i="96" s="1"/>
  <c r="G27" i="96" s="1"/>
  <c r="C79" i="92"/>
  <c r="E79" i="92" s="1"/>
  <c r="G79" i="92" s="1"/>
  <c r="E79" i="93" s="1"/>
  <c r="G79" i="93" s="1"/>
  <c r="E79" i="94" s="1"/>
  <c r="G79" i="94" s="1"/>
  <c r="C79" i="95" s="1"/>
  <c r="E79" i="95" s="1"/>
  <c r="G79" i="95" s="1"/>
  <c r="E79" i="96" s="1"/>
  <c r="G79" i="96" s="1"/>
  <c r="C184" i="92"/>
  <c r="E184" i="92" s="1"/>
  <c r="G184" i="92" s="1"/>
  <c r="E184" i="93" s="1"/>
  <c r="G184" i="93" s="1"/>
  <c r="E184" i="94" s="1"/>
  <c r="G184" i="94" s="1"/>
  <c r="C184" i="95" s="1"/>
  <c r="E184" i="95" s="1"/>
  <c r="G184" i="95" s="1"/>
  <c r="E184" i="96" s="1"/>
  <c r="G184" i="96" s="1"/>
  <c r="C166" i="92"/>
  <c r="E166" i="92" s="1"/>
  <c r="G166" i="92" s="1"/>
  <c r="E166" i="93" s="1"/>
  <c r="G166" i="93" s="1"/>
  <c r="E166" i="94" s="1"/>
  <c r="G166" i="94" s="1"/>
  <c r="C166" i="95" s="1"/>
  <c r="E166" i="95" s="1"/>
  <c r="G166" i="95" s="1"/>
  <c r="E166" i="96" s="1"/>
  <c r="G166" i="96" s="1"/>
  <c r="C126" i="92"/>
  <c r="E126" i="92" s="1"/>
  <c r="G126" i="92" s="1"/>
  <c r="E126" i="93" s="1"/>
  <c r="G126" i="93" s="1"/>
  <c r="E126" i="94" s="1"/>
  <c r="G126" i="94" s="1"/>
  <c r="C126" i="95" s="1"/>
  <c r="E126" i="95" s="1"/>
  <c r="G126" i="95" s="1"/>
  <c r="E126" i="96" s="1"/>
  <c r="G126" i="96" s="1"/>
  <c r="C203" i="92"/>
  <c r="E203" i="92" s="1"/>
  <c r="G203" i="92" s="1"/>
  <c r="E203" i="93" s="1"/>
  <c r="G203" i="93" s="1"/>
  <c r="E203" i="94" s="1"/>
  <c r="G203" i="94" s="1"/>
  <c r="C203" i="95" s="1"/>
  <c r="E203" i="95" s="1"/>
  <c r="G203" i="95" s="1"/>
  <c r="E203" i="96" s="1"/>
  <c r="G203" i="96" s="1"/>
  <c r="C29" i="92"/>
  <c r="E29" i="92" s="1"/>
  <c r="G29" i="92" s="1"/>
  <c r="E29" i="93" s="1"/>
  <c r="G29" i="93" s="1"/>
  <c r="E29" i="94" s="1"/>
  <c r="G29" i="94" s="1"/>
  <c r="C29" i="95" s="1"/>
  <c r="E29" i="95" s="1"/>
  <c r="G29" i="95" s="1"/>
  <c r="E29" i="96" s="1"/>
  <c r="G29" i="96" s="1"/>
  <c r="C94" i="92"/>
  <c r="E94" i="92" s="1"/>
  <c r="G94" i="92" s="1"/>
  <c r="E94" i="93" s="1"/>
  <c r="G94" i="93" s="1"/>
  <c r="E94" i="94" s="1"/>
  <c r="G94" i="94" s="1"/>
  <c r="C94" i="95" s="1"/>
  <c r="E94" i="95" s="1"/>
  <c r="G94" i="95" s="1"/>
  <c r="E94" i="96" s="1"/>
  <c r="G94" i="96" s="1"/>
  <c r="C180" i="92"/>
  <c r="E180" i="92" s="1"/>
  <c r="G180" i="92" s="1"/>
  <c r="E180" i="93" s="1"/>
  <c r="G180" i="93" s="1"/>
  <c r="E180" i="94" s="1"/>
  <c r="G180" i="94" s="1"/>
  <c r="C180" i="95" s="1"/>
  <c r="E180" i="95" s="1"/>
  <c r="G180" i="95" s="1"/>
  <c r="E180" i="96" s="1"/>
  <c r="G180" i="96" s="1"/>
  <c r="C54" i="92"/>
  <c r="E54" i="92" s="1"/>
  <c r="G54" i="92" s="1"/>
  <c r="E54" i="93" s="1"/>
  <c r="G54" i="93" s="1"/>
  <c r="E54" i="94" s="1"/>
  <c r="G54" i="94" s="1"/>
  <c r="C54" i="95" s="1"/>
  <c r="E54" i="95" s="1"/>
  <c r="G54" i="95" s="1"/>
  <c r="E54" i="96" s="1"/>
  <c r="G54" i="96" s="1"/>
  <c r="C172" i="92"/>
  <c r="E172" i="92" s="1"/>
  <c r="G172" i="92" s="1"/>
  <c r="E172" i="93" s="1"/>
  <c r="G172" i="93" s="1"/>
  <c r="E172" i="94" s="1"/>
  <c r="G172" i="94" s="1"/>
  <c r="C172" i="95" s="1"/>
  <c r="E172" i="95" s="1"/>
  <c r="G172" i="95" s="1"/>
  <c r="E172" i="96" s="1"/>
  <c r="G172" i="96" s="1"/>
  <c r="C211" i="92"/>
  <c r="E211" i="92" s="1"/>
  <c r="G211" i="92" s="1"/>
  <c r="E211" i="93" s="1"/>
  <c r="G211" i="93" s="1"/>
  <c r="E211" i="94" s="1"/>
  <c r="G211" i="94" s="1"/>
  <c r="C211" i="95" s="1"/>
  <c r="E211" i="95" s="1"/>
  <c r="G211" i="95" s="1"/>
  <c r="E211" i="96" s="1"/>
  <c r="G211" i="96" s="1"/>
  <c r="C13" i="87"/>
  <c r="E13" i="87" s="1"/>
  <c r="G13" i="87" s="1"/>
  <c r="C234" i="92"/>
  <c r="E234" i="92" s="1"/>
  <c r="G234" i="92" s="1"/>
  <c r="E234" i="93" s="1"/>
  <c r="G234" i="93" s="1"/>
  <c r="E234" i="94" s="1"/>
  <c r="G234" i="94" s="1"/>
  <c r="C234" i="95" s="1"/>
  <c r="E234" i="95" s="1"/>
  <c r="G234" i="95" s="1"/>
  <c r="E234" i="96" s="1"/>
  <c r="G234" i="96" s="1"/>
  <c r="C35" i="92"/>
  <c r="E35" i="92" s="1"/>
  <c r="G35" i="92" s="1"/>
  <c r="E35" i="93" s="1"/>
  <c r="G35" i="93" s="1"/>
  <c r="E35" i="94" s="1"/>
  <c r="G35" i="94" s="1"/>
  <c r="C35" i="95" s="1"/>
  <c r="E35" i="95" s="1"/>
  <c r="G35" i="95" s="1"/>
  <c r="E35" i="96" s="1"/>
  <c r="G35" i="96" s="1"/>
  <c r="C183" i="92"/>
  <c r="E183" i="92" s="1"/>
  <c r="G183" i="92" s="1"/>
  <c r="E183" i="93" s="1"/>
  <c r="G183" i="93" s="1"/>
  <c r="E183" i="94" s="1"/>
  <c r="G183" i="94" s="1"/>
  <c r="C183" i="95" s="1"/>
  <c r="E183" i="95" s="1"/>
  <c r="G183" i="95" s="1"/>
  <c r="E183" i="96" s="1"/>
  <c r="G183" i="96" s="1"/>
  <c r="C216" i="92"/>
  <c r="E216" i="92" s="1"/>
  <c r="G216" i="92" s="1"/>
  <c r="E216" i="93" s="1"/>
  <c r="G216" i="93" s="1"/>
  <c r="E216" i="94" s="1"/>
  <c r="G216" i="94" s="1"/>
  <c r="C216" i="95" s="1"/>
  <c r="E216" i="95" s="1"/>
  <c r="G216" i="95" s="1"/>
  <c r="E216" i="96" s="1"/>
  <c r="G216" i="96" s="1"/>
  <c r="C218" i="92"/>
  <c r="E218" i="92" s="1"/>
  <c r="G218" i="92" s="1"/>
  <c r="E218" i="93" s="1"/>
  <c r="G218" i="93" s="1"/>
  <c r="E218" i="94" s="1"/>
  <c r="G218" i="94" s="1"/>
  <c r="C218" i="95" s="1"/>
  <c r="E218" i="95" s="1"/>
  <c r="G218" i="95" s="1"/>
  <c r="E218" i="96" s="1"/>
  <c r="G218" i="96" s="1"/>
  <c r="C174" i="92"/>
  <c r="E174" i="92" s="1"/>
  <c r="G174" i="92" s="1"/>
  <c r="E174" i="93" s="1"/>
  <c r="G174" i="93" s="1"/>
  <c r="E174" i="94" s="1"/>
  <c r="G174" i="94" s="1"/>
  <c r="C174" i="95" s="1"/>
  <c r="E174" i="95" s="1"/>
  <c r="G174" i="95" s="1"/>
  <c r="E174" i="96" s="1"/>
  <c r="G174" i="96" s="1"/>
  <c r="C8" i="87"/>
  <c r="E8" i="87" s="1"/>
  <c r="G8" i="87" s="1"/>
  <c r="C187" i="92"/>
  <c r="E187" i="92" s="1"/>
  <c r="G187" i="92" s="1"/>
  <c r="E187" i="93" s="1"/>
  <c r="G187" i="93" s="1"/>
  <c r="E187" i="94" s="1"/>
  <c r="G187" i="94" s="1"/>
  <c r="C187" i="95" s="1"/>
  <c r="E187" i="95" s="1"/>
  <c r="G187" i="95" s="1"/>
  <c r="E187" i="96" s="1"/>
  <c r="G187" i="96" s="1"/>
  <c r="C30" i="92"/>
  <c r="E30" i="92" s="1"/>
  <c r="G30" i="92" s="1"/>
  <c r="E30" i="93" s="1"/>
  <c r="G30" i="93" s="1"/>
  <c r="E30" i="94" s="1"/>
  <c r="G30" i="94" s="1"/>
  <c r="C30" i="95" s="1"/>
  <c r="E30" i="95" s="1"/>
  <c r="G30" i="95" s="1"/>
  <c r="E30" i="96" s="1"/>
  <c r="G30" i="96" s="1"/>
  <c r="C21" i="92"/>
  <c r="E21" i="92" s="1"/>
  <c r="G21" i="92" s="1"/>
  <c r="E21" i="93" s="1"/>
  <c r="G21" i="93" s="1"/>
  <c r="E21" i="94" s="1"/>
  <c r="G21" i="94" s="1"/>
  <c r="C21" i="95" s="1"/>
  <c r="E21" i="95" s="1"/>
  <c r="G21" i="95" s="1"/>
  <c r="E21" i="96" s="1"/>
  <c r="G21" i="96" s="1"/>
  <c r="C74" i="92"/>
  <c r="E74" i="92" s="1"/>
  <c r="G74" i="92" s="1"/>
  <c r="E74" i="93" s="1"/>
  <c r="G74" i="93" s="1"/>
  <c r="E74" i="94" s="1"/>
  <c r="G74" i="94" s="1"/>
  <c r="C74" i="95" s="1"/>
  <c r="E74" i="95" s="1"/>
  <c r="G74" i="95" s="1"/>
  <c r="E74" i="96" s="1"/>
  <c r="G74" i="96" s="1"/>
  <c r="C104" i="92"/>
  <c r="E104" i="92" s="1"/>
  <c r="G104" i="92" s="1"/>
  <c r="E104" i="93" s="1"/>
  <c r="G104" i="93" s="1"/>
  <c r="E104" i="94" s="1"/>
  <c r="G104" i="94" s="1"/>
  <c r="C104" i="95" s="1"/>
  <c r="E104" i="95" s="1"/>
  <c r="G104" i="95" s="1"/>
  <c r="E104" i="96" s="1"/>
  <c r="G104" i="96" s="1"/>
  <c r="C105" i="92"/>
  <c r="E105" i="92" s="1"/>
  <c r="G105" i="92" s="1"/>
  <c r="E105" i="93" s="1"/>
  <c r="G105" i="93" s="1"/>
  <c r="E105" i="94" s="1"/>
  <c r="G105" i="94" s="1"/>
  <c r="C105" i="95" s="1"/>
  <c r="E105" i="95" s="1"/>
  <c r="G105" i="95" s="1"/>
  <c r="E105" i="96" s="1"/>
  <c r="G105" i="96" s="1"/>
  <c r="C7" i="87"/>
  <c r="E7" i="87" s="1"/>
  <c r="G7" i="87" s="1"/>
  <c r="C205" i="92"/>
  <c r="E205" i="92" s="1"/>
  <c r="G205" i="92" s="1"/>
  <c r="E205" i="93" s="1"/>
  <c r="G205" i="93" s="1"/>
  <c r="E205" i="94" s="1"/>
  <c r="G205" i="94" s="1"/>
  <c r="C205" i="95" s="1"/>
  <c r="E205" i="95" s="1"/>
  <c r="G205" i="95" s="1"/>
  <c r="E205" i="96" s="1"/>
  <c r="G205" i="96" s="1"/>
  <c r="C243" i="92"/>
  <c r="E243" i="92" s="1"/>
  <c r="G243" i="92" s="1"/>
  <c r="E243" i="93" s="1"/>
  <c r="G243" i="93" s="1"/>
  <c r="E243" i="94" s="1"/>
  <c r="G243" i="94" s="1"/>
  <c r="C243" i="95" s="1"/>
  <c r="E243" i="95" s="1"/>
  <c r="G243" i="95" s="1"/>
  <c r="E243" i="96" s="1"/>
  <c r="G243" i="96" s="1"/>
  <c r="C93" i="92"/>
  <c r="E93" i="92" s="1"/>
  <c r="G93" i="92" s="1"/>
  <c r="E93" i="93" s="1"/>
  <c r="G93" i="93" s="1"/>
  <c r="E93" i="94" s="1"/>
  <c r="G93" i="94" s="1"/>
  <c r="C93" i="95" s="1"/>
  <c r="E93" i="95" s="1"/>
  <c r="G93" i="95" s="1"/>
  <c r="E93" i="96" s="1"/>
  <c r="G93" i="96" s="1"/>
  <c r="C108" i="92"/>
  <c r="E108" i="92" s="1"/>
  <c r="G108" i="92" s="1"/>
  <c r="E108" i="93" s="1"/>
  <c r="G108" i="93" s="1"/>
  <c r="E108" i="94" s="1"/>
  <c r="G108" i="94" s="1"/>
  <c r="C108" i="95" s="1"/>
  <c r="E108" i="95" s="1"/>
  <c r="G108" i="95" s="1"/>
  <c r="E108" i="96" s="1"/>
  <c r="G108" i="96" s="1"/>
  <c r="C59" i="92"/>
  <c r="E59" i="92" s="1"/>
  <c r="G59" i="92" s="1"/>
  <c r="E59" i="93" s="1"/>
  <c r="G59" i="93" s="1"/>
  <c r="E59" i="94" s="1"/>
  <c r="G59" i="94" s="1"/>
  <c r="C59" i="95" s="1"/>
  <c r="E59" i="95" s="1"/>
  <c r="G59" i="95" s="1"/>
  <c r="E59" i="96" s="1"/>
  <c r="G59" i="96" s="1"/>
  <c r="C146" i="92"/>
  <c r="E146" i="92" s="1"/>
  <c r="G146" i="92" s="1"/>
  <c r="E146" i="93" s="1"/>
  <c r="G146" i="93" s="1"/>
  <c r="E146" i="94" s="1"/>
  <c r="G146" i="94" s="1"/>
  <c r="C146" i="95" s="1"/>
  <c r="E146" i="95" s="1"/>
  <c r="G146" i="95" s="1"/>
  <c r="E146" i="96" s="1"/>
  <c r="G146" i="96" s="1"/>
  <c r="C220" i="92"/>
  <c r="E220" i="92" s="1"/>
  <c r="G220" i="92" s="1"/>
  <c r="E220" i="93" s="1"/>
  <c r="G220" i="93" s="1"/>
  <c r="E220" i="94" s="1"/>
  <c r="G220" i="94" s="1"/>
  <c r="C220" i="95" s="1"/>
  <c r="E220" i="95" s="1"/>
  <c r="G220" i="95" s="1"/>
  <c r="E220" i="96" s="1"/>
  <c r="G220" i="96" s="1"/>
  <c r="C141" i="92"/>
  <c r="E141" i="92" s="1"/>
  <c r="G141" i="92" s="1"/>
  <c r="E141" i="93" s="1"/>
  <c r="G141" i="93" s="1"/>
  <c r="E141" i="94" s="1"/>
  <c r="G141" i="94" s="1"/>
  <c r="C141" i="95" s="1"/>
  <c r="E141" i="95" s="1"/>
  <c r="G141" i="95" s="1"/>
  <c r="E141" i="96" s="1"/>
  <c r="G141" i="96" s="1"/>
  <c r="C41" i="92"/>
  <c r="E41" i="92" s="1"/>
  <c r="G41" i="92" s="1"/>
  <c r="E41" i="93" s="1"/>
  <c r="G41" i="93" s="1"/>
  <c r="E41" i="94" s="1"/>
  <c r="G41" i="94" s="1"/>
  <c r="C41" i="95" s="1"/>
  <c r="E41" i="95" s="1"/>
  <c r="G41" i="95" s="1"/>
  <c r="E41" i="96" s="1"/>
  <c r="G41" i="96" s="1"/>
  <c r="C113" i="92"/>
  <c r="E113" i="92" s="1"/>
  <c r="G113" i="92" s="1"/>
  <c r="E113" i="93" s="1"/>
  <c r="G113" i="93" s="1"/>
  <c r="E113" i="94" s="1"/>
  <c r="G113" i="94" s="1"/>
  <c r="C113" i="95" s="1"/>
  <c r="E113" i="95" s="1"/>
  <c r="G113" i="95" s="1"/>
  <c r="E113" i="96" s="1"/>
  <c r="G113" i="96" s="1"/>
  <c r="C118" i="92"/>
  <c r="E118" i="92" s="1"/>
  <c r="G118" i="92" s="1"/>
  <c r="E118" i="93" s="1"/>
  <c r="G118" i="93" s="1"/>
  <c r="E118" i="94" s="1"/>
  <c r="G118" i="94" s="1"/>
  <c r="C118" i="95" s="1"/>
  <c r="E118" i="95" s="1"/>
  <c r="G118" i="95" s="1"/>
  <c r="E118" i="96" s="1"/>
  <c r="G118" i="96" s="1"/>
  <c r="C148" i="92"/>
  <c r="E148" i="92" s="1"/>
  <c r="G148" i="92" s="1"/>
  <c r="E148" i="93" s="1"/>
  <c r="G148" i="93" s="1"/>
  <c r="E148" i="94" s="1"/>
  <c r="G148" i="94" s="1"/>
  <c r="C148" i="95" s="1"/>
  <c r="E148" i="95" s="1"/>
  <c r="G148" i="95" s="1"/>
  <c r="E148" i="96" s="1"/>
  <c r="G148" i="96" s="1"/>
  <c r="C116" i="92"/>
  <c r="E116" i="92" s="1"/>
  <c r="G116" i="92" s="1"/>
  <c r="E116" i="93" s="1"/>
  <c r="G116" i="93" s="1"/>
  <c r="E116" i="94" s="1"/>
  <c r="G116" i="94" s="1"/>
  <c r="C116" i="95" s="1"/>
  <c r="E116" i="95" s="1"/>
  <c r="G116" i="95" s="1"/>
  <c r="E116" i="96" s="1"/>
  <c r="G116" i="96" s="1"/>
  <c r="C65" i="91"/>
  <c r="E65" i="91" s="1"/>
  <c r="G65" i="91" s="1"/>
  <c r="C77" i="92"/>
  <c r="E77" i="92" s="1"/>
  <c r="G77" i="92" s="1"/>
  <c r="E77" i="93" s="1"/>
  <c r="G77" i="93" s="1"/>
  <c r="E77" i="94" s="1"/>
  <c r="G77" i="94" s="1"/>
  <c r="C77" i="95" s="1"/>
  <c r="E77" i="95" s="1"/>
  <c r="G77" i="95" s="1"/>
  <c r="E77" i="96" s="1"/>
  <c r="G77" i="96" s="1"/>
  <c r="C198" i="92"/>
  <c r="E198" i="92" s="1"/>
  <c r="G198" i="92" s="1"/>
  <c r="E198" i="93" s="1"/>
  <c r="G198" i="93" s="1"/>
  <c r="E198" i="94" s="1"/>
  <c r="G198" i="94" s="1"/>
  <c r="C198" i="95" s="1"/>
  <c r="E198" i="95" s="1"/>
  <c r="G198" i="95" s="1"/>
  <c r="E198" i="96" s="1"/>
  <c r="G198" i="96" s="1"/>
  <c r="C23" i="92"/>
  <c r="E23" i="92" s="1"/>
  <c r="G23" i="92" s="1"/>
  <c r="E23" i="93" s="1"/>
  <c r="G23" i="93" s="1"/>
  <c r="E23" i="94" s="1"/>
  <c r="G23" i="94" s="1"/>
  <c r="C23" i="95" s="1"/>
  <c r="E23" i="95" s="1"/>
  <c r="G23" i="95" s="1"/>
  <c r="E23" i="96" s="1"/>
  <c r="G23" i="96" s="1"/>
  <c r="C63" i="92"/>
  <c r="E63" i="92" s="1"/>
  <c r="G63" i="92" s="1"/>
  <c r="E63" i="93" s="1"/>
  <c r="G63" i="93" s="1"/>
  <c r="E63" i="94" s="1"/>
  <c r="G63" i="94" s="1"/>
  <c r="C63" i="95" s="1"/>
  <c r="E63" i="95" s="1"/>
  <c r="G63" i="95" s="1"/>
  <c r="E63" i="96" s="1"/>
  <c r="G63" i="96" s="1"/>
  <c r="C136" i="92"/>
  <c r="E136" i="92" s="1"/>
  <c r="G136" i="92" s="1"/>
  <c r="E136" i="93" s="1"/>
  <c r="G136" i="93" s="1"/>
  <c r="E136" i="94" s="1"/>
  <c r="G136" i="94" s="1"/>
  <c r="C136" i="95" s="1"/>
  <c r="E136" i="95" s="1"/>
  <c r="G136" i="95" s="1"/>
  <c r="E136" i="96" s="1"/>
  <c r="G136" i="96" s="1"/>
  <c r="C208" i="92"/>
  <c r="E208" i="92" s="1"/>
  <c r="G208" i="92" s="1"/>
  <c r="E208" i="93" s="1"/>
  <c r="G208" i="93" s="1"/>
  <c r="E208" i="94" s="1"/>
  <c r="G208" i="94" s="1"/>
  <c r="C208" i="95" s="1"/>
  <c r="E208" i="95" s="1"/>
  <c r="G208" i="95" s="1"/>
  <c r="E208" i="96" s="1"/>
  <c r="G208" i="96" s="1"/>
  <c r="C73" i="92"/>
  <c r="E73" i="92" s="1"/>
  <c r="G73" i="92" s="1"/>
  <c r="E73" i="93" s="1"/>
  <c r="G73" i="93" s="1"/>
  <c r="E73" i="94" s="1"/>
  <c r="G73" i="94" s="1"/>
  <c r="C73" i="95" s="1"/>
  <c r="E73" i="95" s="1"/>
  <c r="G73" i="95" s="1"/>
  <c r="E73" i="96" s="1"/>
  <c r="G73" i="96" s="1"/>
  <c r="C67" i="92"/>
  <c r="E67" i="92" s="1"/>
  <c r="G67" i="92" s="1"/>
  <c r="E67" i="93" s="1"/>
  <c r="G67" i="93" s="1"/>
  <c r="E67" i="94" s="1"/>
  <c r="G67" i="94" s="1"/>
  <c r="C67" i="95" s="1"/>
  <c r="E67" i="95" s="1"/>
  <c r="G67" i="95" s="1"/>
  <c r="E67" i="96" s="1"/>
  <c r="G67" i="96" s="1"/>
  <c r="C138" i="92"/>
  <c r="E138" i="92" s="1"/>
  <c r="G138" i="92" s="1"/>
  <c r="E138" i="93" s="1"/>
  <c r="G138" i="93" s="1"/>
  <c r="E138" i="94" s="1"/>
  <c r="G138" i="94" s="1"/>
  <c r="C138" i="95" s="1"/>
  <c r="E138" i="95" s="1"/>
  <c r="G138" i="95" s="1"/>
  <c r="E138" i="96" s="1"/>
  <c r="G138" i="96" s="1"/>
  <c r="C132" i="92"/>
  <c r="E132" i="92" s="1"/>
  <c r="G132" i="92" s="1"/>
  <c r="E132" i="93" s="1"/>
  <c r="G132" i="93" s="1"/>
  <c r="E132" i="94" s="1"/>
  <c r="G132" i="94" s="1"/>
  <c r="C132" i="95" s="1"/>
  <c r="E132" i="95" s="1"/>
  <c r="G132" i="95" s="1"/>
  <c r="E132" i="96" s="1"/>
  <c r="G132" i="96" s="1"/>
  <c r="C217" i="92"/>
  <c r="E217" i="92" s="1"/>
  <c r="G217" i="92" s="1"/>
  <c r="E217" i="93" s="1"/>
  <c r="G217" i="93" s="1"/>
  <c r="E217" i="94" s="1"/>
  <c r="G217" i="94" s="1"/>
  <c r="C217" i="95" s="1"/>
  <c r="E217" i="95" s="1"/>
  <c r="G217" i="95" s="1"/>
  <c r="E217" i="96" s="1"/>
  <c r="G217" i="96" s="1"/>
  <c r="C32" i="92"/>
  <c r="E32" i="92" s="1"/>
  <c r="G32" i="92" s="1"/>
  <c r="E32" i="93" s="1"/>
  <c r="G32" i="93" s="1"/>
  <c r="E32" i="94" s="1"/>
  <c r="G32" i="94" s="1"/>
  <c r="C32" i="95" s="1"/>
  <c r="E32" i="95" s="1"/>
  <c r="G32" i="95" s="1"/>
  <c r="E32" i="96" s="1"/>
  <c r="G32" i="96" s="1"/>
  <c r="C175" i="92"/>
  <c r="E175" i="92" s="1"/>
  <c r="G175" i="92" s="1"/>
  <c r="E175" i="93" s="1"/>
  <c r="G175" i="93" s="1"/>
  <c r="E175" i="94" s="1"/>
  <c r="G175" i="94" s="1"/>
  <c r="C175" i="95" s="1"/>
  <c r="E175" i="95" s="1"/>
  <c r="G175" i="95" s="1"/>
  <c r="E175" i="96" s="1"/>
  <c r="G175" i="96" s="1"/>
  <c r="C103" i="92"/>
  <c r="E103" i="92" s="1"/>
  <c r="G103" i="92" s="1"/>
  <c r="E103" i="93" s="1"/>
  <c r="G103" i="93" s="1"/>
  <c r="E103" i="94" s="1"/>
  <c r="G103" i="94" s="1"/>
  <c r="C103" i="95" s="1"/>
  <c r="E103" i="95" s="1"/>
  <c r="G103" i="95" s="1"/>
  <c r="E103" i="96" s="1"/>
  <c r="G103" i="96" s="1"/>
  <c r="C101" i="92"/>
  <c r="E101" i="92" s="1"/>
  <c r="G101" i="92" s="1"/>
  <c r="E101" i="93" s="1"/>
  <c r="G101" i="93" s="1"/>
  <c r="E101" i="94" s="1"/>
  <c r="G101" i="94" s="1"/>
  <c r="C101" i="95" s="1"/>
  <c r="E101" i="95" s="1"/>
  <c r="G101" i="95" s="1"/>
  <c r="E101" i="96" s="1"/>
  <c r="G101" i="96" s="1"/>
  <c r="C97" i="92"/>
  <c r="E97" i="92" s="1"/>
  <c r="G97" i="92" s="1"/>
  <c r="E97" i="93" s="1"/>
  <c r="G97" i="93" s="1"/>
  <c r="E97" i="94" s="1"/>
  <c r="G97" i="94" s="1"/>
  <c r="C97" i="95" s="1"/>
  <c r="E97" i="95" s="1"/>
  <c r="G97" i="95" s="1"/>
  <c r="E97" i="96" s="1"/>
  <c r="G97" i="96" s="1"/>
  <c r="C107" i="92"/>
  <c r="E107" i="92" s="1"/>
  <c r="G107" i="92" s="1"/>
  <c r="E107" i="93" s="1"/>
  <c r="G107" i="93" s="1"/>
  <c r="E107" i="94" s="1"/>
  <c r="G107" i="94" s="1"/>
  <c r="C107" i="95" s="1"/>
  <c r="E107" i="95" s="1"/>
  <c r="G107" i="95" s="1"/>
  <c r="E107" i="96" s="1"/>
  <c r="G107" i="96" s="1"/>
  <c r="C169" i="92"/>
  <c r="E169" i="92" s="1"/>
  <c r="G169" i="92" s="1"/>
  <c r="E169" i="93" s="1"/>
  <c r="G169" i="93" s="1"/>
  <c r="E169" i="94" s="1"/>
  <c r="G169" i="94" s="1"/>
  <c r="C169" i="95" s="1"/>
  <c r="E169" i="95" s="1"/>
  <c r="G169" i="95" s="1"/>
  <c r="E169" i="96" s="1"/>
  <c r="G169" i="96" s="1"/>
  <c r="C110" i="92"/>
  <c r="E110" i="92" s="1"/>
  <c r="G110" i="92" s="1"/>
  <c r="E110" i="93" s="1"/>
  <c r="G110" i="93" s="1"/>
  <c r="E110" i="94" s="1"/>
  <c r="G110" i="94" s="1"/>
  <c r="C110" i="95" s="1"/>
  <c r="E110" i="95" s="1"/>
  <c r="G110" i="95" s="1"/>
  <c r="E110" i="96" s="1"/>
  <c r="G110" i="96" s="1"/>
  <c r="C176" i="92"/>
  <c r="E176" i="92" s="1"/>
  <c r="G176" i="92" s="1"/>
  <c r="E176" i="93" s="1"/>
  <c r="G176" i="93" s="1"/>
  <c r="E176" i="94" s="1"/>
  <c r="G176" i="94" s="1"/>
  <c r="C176" i="95" s="1"/>
  <c r="E176" i="95" s="1"/>
  <c r="G176" i="95" s="1"/>
  <c r="E176" i="96" s="1"/>
  <c r="G176" i="96" s="1"/>
  <c r="C55" i="92"/>
  <c r="E55" i="92" s="1"/>
  <c r="G55" i="92" s="1"/>
  <c r="E55" i="93" s="1"/>
  <c r="G55" i="93" s="1"/>
  <c r="E55" i="94" s="1"/>
  <c r="G55" i="94" s="1"/>
  <c r="C55" i="95" s="1"/>
  <c r="E55" i="95" s="1"/>
  <c r="G55" i="95" s="1"/>
  <c r="E55" i="96" s="1"/>
  <c r="G55" i="96" s="1"/>
  <c r="C192" i="92"/>
  <c r="E192" i="92" s="1"/>
  <c r="G192" i="92" s="1"/>
  <c r="E192" i="93" s="1"/>
  <c r="G192" i="93" s="1"/>
  <c r="E192" i="94" s="1"/>
  <c r="G192" i="94" s="1"/>
  <c r="C192" i="95" s="1"/>
  <c r="E192" i="95" s="1"/>
  <c r="G192" i="95" s="1"/>
  <c r="E192" i="96" s="1"/>
  <c r="G192" i="96" s="1"/>
  <c r="C207" i="92"/>
  <c r="E207" i="92" s="1"/>
  <c r="G207" i="92" s="1"/>
  <c r="E207" i="93" s="1"/>
  <c r="G207" i="93" s="1"/>
  <c r="E207" i="94" s="1"/>
  <c r="G207" i="94" s="1"/>
  <c r="C207" i="95" s="1"/>
  <c r="E207" i="95" s="1"/>
  <c r="G207" i="95" s="1"/>
  <c r="E207" i="96" s="1"/>
  <c r="G207" i="96" s="1"/>
  <c r="C212" i="92"/>
  <c r="E212" i="92" s="1"/>
  <c r="G212" i="92" s="1"/>
  <c r="E212" i="93" s="1"/>
  <c r="G212" i="93" s="1"/>
  <c r="E212" i="94" s="1"/>
  <c r="G212" i="94" s="1"/>
  <c r="C212" i="95" s="1"/>
  <c r="E212" i="95" s="1"/>
  <c r="G212" i="95" s="1"/>
  <c r="E212" i="96" s="1"/>
  <c r="G212" i="96" s="1"/>
  <c r="C19" i="92"/>
  <c r="E19" i="92" s="1"/>
  <c r="G19" i="92" s="1"/>
  <c r="E19" i="93" s="1"/>
  <c r="G19" i="93" s="1"/>
  <c r="E19" i="94" s="1"/>
  <c r="G19" i="94" s="1"/>
  <c r="C19" i="95" s="1"/>
  <c r="E19" i="95" s="1"/>
  <c r="G19" i="95" s="1"/>
  <c r="E19" i="96" s="1"/>
  <c r="G19" i="96" s="1"/>
  <c r="C82" i="92"/>
  <c r="E82" i="92" s="1"/>
  <c r="G82" i="92" s="1"/>
  <c r="E82" i="93" s="1"/>
  <c r="G82" i="93" s="1"/>
  <c r="E82" i="94" s="1"/>
  <c r="G82" i="94" s="1"/>
  <c r="C82" i="95" s="1"/>
  <c r="E82" i="95" s="1"/>
  <c r="G82" i="95" s="1"/>
  <c r="E82" i="96" s="1"/>
  <c r="G82" i="96" s="1"/>
  <c r="C177" i="92"/>
  <c r="E177" i="92" s="1"/>
  <c r="G177" i="92" s="1"/>
  <c r="E177" i="93" s="1"/>
  <c r="G177" i="93" s="1"/>
  <c r="E177" i="94" s="1"/>
  <c r="G177" i="94" s="1"/>
  <c r="C177" i="95" s="1"/>
  <c r="E177" i="95" s="1"/>
  <c r="G177" i="95" s="1"/>
  <c r="E177" i="96" s="1"/>
  <c r="G177" i="96" s="1"/>
  <c r="C87" i="92"/>
  <c r="E87" i="92" s="1"/>
  <c r="G87" i="92" s="1"/>
  <c r="E87" i="93" s="1"/>
  <c r="G87" i="93" s="1"/>
  <c r="E87" i="94" s="1"/>
  <c r="G87" i="94" s="1"/>
  <c r="C87" i="95" s="1"/>
  <c r="E87" i="95" s="1"/>
  <c r="G87" i="95" s="1"/>
  <c r="E87" i="96" s="1"/>
  <c r="G87" i="96" s="1"/>
  <c r="C120" i="92"/>
  <c r="E120" i="92" s="1"/>
  <c r="G120" i="92" s="1"/>
  <c r="E120" i="93" s="1"/>
  <c r="G120" i="93" s="1"/>
  <c r="E120" i="94" s="1"/>
  <c r="G120" i="94" s="1"/>
  <c r="C120" i="95" s="1"/>
  <c r="E120" i="95" s="1"/>
  <c r="G120" i="95" s="1"/>
  <c r="E120" i="96" s="1"/>
  <c r="G120" i="96" s="1"/>
  <c r="C64" i="92"/>
  <c r="E64" i="92" s="1"/>
  <c r="G64" i="92" s="1"/>
  <c r="E64" i="93" s="1"/>
  <c r="G64" i="93" s="1"/>
  <c r="E64" i="94" s="1"/>
  <c r="G64" i="94" s="1"/>
  <c r="C64" i="95" s="1"/>
  <c r="E64" i="95" s="1"/>
  <c r="G64" i="95" s="1"/>
  <c r="E64" i="96" s="1"/>
  <c r="G64" i="96" s="1"/>
  <c r="C10" i="87"/>
  <c r="E10" i="87" s="1"/>
  <c r="G10" i="87" s="1"/>
  <c r="C135" i="92"/>
  <c r="E135" i="92" s="1"/>
  <c r="G135" i="92" s="1"/>
  <c r="E135" i="93" s="1"/>
  <c r="G135" i="93" s="1"/>
  <c r="E135" i="94" s="1"/>
  <c r="G135" i="94" s="1"/>
  <c r="C135" i="95" s="1"/>
  <c r="E135" i="95" s="1"/>
  <c r="G135" i="95" s="1"/>
  <c r="E135" i="96" s="1"/>
  <c r="G135" i="96" s="1"/>
  <c r="C46" i="92"/>
  <c r="E46" i="92" s="1"/>
  <c r="G46" i="92" s="1"/>
  <c r="E46" i="93" s="1"/>
  <c r="G46" i="93" s="1"/>
  <c r="E46" i="94" s="1"/>
  <c r="G46" i="94" s="1"/>
  <c r="C46" i="95" s="1"/>
  <c r="E46" i="95" s="1"/>
  <c r="G46" i="95" s="1"/>
  <c r="E46" i="96" s="1"/>
  <c r="G46" i="96" s="1"/>
  <c r="C12" i="87"/>
  <c r="E12" i="87" s="1"/>
  <c r="G12" i="87" s="1"/>
  <c r="C91" i="92"/>
  <c r="E91" i="92" s="1"/>
  <c r="G91" i="92" s="1"/>
  <c r="E91" i="93" s="1"/>
  <c r="G91" i="93" s="1"/>
  <c r="E91" i="94" s="1"/>
  <c r="G91" i="94" s="1"/>
  <c r="C91" i="95" s="1"/>
  <c r="E91" i="95" s="1"/>
  <c r="G91" i="95" s="1"/>
  <c r="E91" i="96" s="1"/>
  <c r="G91" i="96" s="1"/>
  <c r="C143" i="92"/>
  <c r="E143" i="92" s="1"/>
  <c r="G143" i="92" s="1"/>
  <c r="E143" i="93" s="1"/>
  <c r="G143" i="93" s="1"/>
  <c r="E143" i="94" s="1"/>
  <c r="G143" i="94" s="1"/>
  <c r="C143" i="95" s="1"/>
  <c r="E143" i="95" s="1"/>
  <c r="G143" i="95" s="1"/>
  <c r="E143" i="96" s="1"/>
  <c r="G143" i="96" s="1"/>
  <c r="C152" i="92"/>
  <c r="E152" i="92" s="1"/>
  <c r="G152" i="92" s="1"/>
  <c r="E152" i="93" s="1"/>
  <c r="G152" i="93" s="1"/>
  <c r="E152" i="94" s="1"/>
  <c r="G152" i="94" s="1"/>
  <c r="C152" i="95" s="1"/>
  <c r="E152" i="95" s="1"/>
  <c r="G152" i="95" s="1"/>
  <c r="E152" i="96" s="1"/>
  <c r="G152" i="96" s="1"/>
  <c r="C139" i="92"/>
  <c r="E139" i="92" s="1"/>
  <c r="G139" i="92" s="1"/>
  <c r="E139" i="93" s="1"/>
  <c r="G139" i="93" s="1"/>
  <c r="E139" i="94" s="1"/>
  <c r="G139" i="94" s="1"/>
  <c r="C139" i="95" s="1"/>
  <c r="E139" i="95" s="1"/>
  <c r="G139" i="95" s="1"/>
  <c r="E139" i="96" s="1"/>
  <c r="G139" i="96" s="1"/>
  <c r="C189" i="92"/>
  <c r="E189" i="92" s="1"/>
  <c r="G189" i="92" s="1"/>
  <c r="E189" i="93" s="1"/>
  <c r="G189" i="93" s="1"/>
  <c r="E189" i="94" s="1"/>
  <c r="G189" i="94" s="1"/>
  <c r="C189" i="95" s="1"/>
  <c r="E189" i="95" s="1"/>
  <c r="G189" i="95" s="1"/>
  <c r="E189" i="96" s="1"/>
  <c r="G189" i="96" s="1"/>
  <c r="C130" i="92"/>
  <c r="E130" i="92" s="1"/>
  <c r="G130" i="92" s="1"/>
  <c r="E130" i="93" s="1"/>
  <c r="G130" i="93" s="1"/>
  <c r="E130" i="94" s="1"/>
  <c r="G130" i="94" s="1"/>
  <c r="C130" i="95" s="1"/>
  <c r="E130" i="95" s="1"/>
  <c r="G130" i="95" s="1"/>
  <c r="E130" i="96" s="1"/>
  <c r="G130" i="96" s="1"/>
  <c r="C185" i="92"/>
  <c r="E185" i="92" s="1"/>
  <c r="G185" i="92" s="1"/>
  <c r="E185" i="93" s="1"/>
  <c r="G185" i="93" s="1"/>
  <c r="E185" i="94" s="1"/>
  <c r="G185" i="94" s="1"/>
  <c r="C185" i="95" s="1"/>
  <c r="E185" i="95" s="1"/>
  <c r="G185" i="95" s="1"/>
  <c r="E185" i="96" s="1"/>
  <c r="G185" i="96" s="1"/>
  <c r="C124" i="92"/>
  <c r="E124" i="92" s="1"/>
  <c r="G124" i="92" s="1"/>
  <c r="E124" i="93" s="1"/>
  <c r="G124" i="93" s="1"/>
  <c r="E124" i="94" s="1"/>
  <c r="G124" i="94" s="1"/>
  <c r="C124" i="95" s="1"/>
  <c r="E124" i="95" s="1"/>
  <c r="G124" i="95" s="1"/>
  <c r="E124" i="96" s="1"/>
  <c r="G124" i="96" s="1"/>
  <c r="C202" i="92"/>
  <c r="E202" i="92" s="1"/>
  <c r="G202" i="92" s="1"/>
  <c r="E202" i="93" s="1"/>
  <c r="G202" i="93" s="1"/>
  <c r="E202" i="94" s="1"/>
  <c r="G202" i="94" s="1"/>
  <c r="C202" i="95" s="1"/>
  <c r="E202" i="95" s="1"/>
  <c r="G202" i="95" s="1"/>
  <c r="E202" i="96" s="1"/>
  <c r="G202" i="96" s="1"/>
  <c r="C57" i="92"/>
  <c r="E57" i="92" s="1"/>
  <c r="G57" i="92" s="1"/>
  <c r="E57" i="93" s="1"/>
  <c r="G57" i="93" s="1"/>
  <c r="E57" i="94" s="1"/>
  <c r="G57" i="94" s="1"/>
  <c r="C57" i="95" s="1"/>
  <c r="E57" i="95" s="1"/>
  <c r="G57" i="95" s="1"/>
  <c r="E57" i="96" s="1"/>
  <c r="G57" i="96" s="1"/>
  <c r="C246" i="92"/>
  <c r="E246" i="92" s="1"/>
  <c r="G246" i="92" s="1"/>
  <c r="E246" i="93" s="1"/>
  <c r="G246" i="93" s="1"/>
  <c r="E246" i="94" s="1"/>
  <c r="G246" i="94" s="1"/>
  <c r="C246" i="95" s="1"/>
  <c r="E246" i="95" s="1"/>
  <c r="G246" i="95" s="1"/>
  <c r="E246" i="96" s="1"/>
  <c r="G246" i="96" s="1"/>
  <c r="C199" i="92"/>
  <c r="E199" i="92" s="1"/>
  <c r="G199" i="92" s="1"/>
  <c r="E199" i="93" s="1"/>
  <c r="G199" i="93" s="1"/>
  <c r="E199" i="94" s="1"/>
  <c r="G199" i="94" s="1"/>
  <c r="C199" i="95" s="1"/>
  <c r="E199" i="95" s="1"/>
  <c r="G199" i="95" s="1"/>
  <c r="E199" i="96" s="1"/>
  <c r="G199" i="96" s="1"/>
  <c r="C76" i="92"/>
  <c r="E76" i="92" s="1"/>
  <c r="G76" i="92" s="1"/>
  <c r="E76" i="93" s="1"/>
  <c r="G76" i="93" s="1"/>
  <c r="E76" i="94" s="1"/>
  <c r="G76" i="94" s="1"/>
  <c r="C76" i="95" s="1"/>
  <c r="E76" i="95" s="1"/>
  <c r="G76" i="95" s="1"/>
  <c r="E76" i="96" s="1"/>
  <c r="G76" i="96" s="1"/>
  <c r="C115" i="92"/>
  <c r="E115" i="92" s="1"/>
  <c r="G115" i="92" s="1"/>
  <c r="E115" i="93" s="1"/>
  <c r="G115" i="93" s="1"/>
  <c r="E115" i="94" s="1"/>
  <c r="G115" i="94" s="1"/>
  <c r="C115" i="95" s="1"/>
  <c r="E115" i="95" s="1"/>
  <c r="G115" i="95" s="1"/>
  <c r="E115" i="96" s="1"/>
  <c r="G115" i="96" s="1"/>
  <c r="C56" i="92"/>
  <c r="E56" i="92" s="1"/>
  <c r="G56" i="92" s="1"/>
  <c r="E56" i="93" s="1"/>
  <c r="G56" i="93" s="1"/>
  <c r="E56" i="94" s="1"/>
  <c r="G56" i="94" s="1"/>
  <c r="C56" i="95" s="1"/>
  <c r="E56" i="95" s="1"/>
  <c r="G56" i="95" s="1"/>
  <c r="E56" i="96" s="1"/>
  <c r="G56" i="96" s="1"/>
  <c r="C98" i="92"/>
  <c r="E98" i="92" s="1"/>
  <c r="G98" i="92" s="1"/>
  <c r="E98" i="93" s="1"/>
  <c r="G98" i="93" s="1"/>
  <c r="E98" i="94" s="1"/>
  <c r="G98" i="94" s="1"/>
  <c r="C98" i="95" s="1"/>
  <c r="E98" i="95" s="1"/>
  <c r="G98" i="95" s="1"/>
  <c r="E98" i="96" s="1"/>
  <c r="G98" i="96" s="1"/>
  <c r="C167" i="92"/>
  <c r="E167" i="92" s="1"/>
  <c r="G167" i="92" s="1"/>
  <c r="E167" i="93" s="1"/>
  <c r="G167" i="93" s="1"/>
  <c r="E167" i="94" s="1"/>
  <c r="G167" i="94" s="1"/>
  <c r="C167" i="95" s="1"/>
  <c r="E167" i="95" s="1"/>
  <c r="G167" i="95" s="1"/>
  <c r="E167" i="96" s="1"/>
  <c r="G167" i="96" s="1"/>
  <c r="C14" i="92"/>
  <c r="E14" i="92" s="1"/>
  <c r="G14" i="92" s="1"/>
  <c r="E14" i="93" s="1"/>
  <c r="G14" i="93" s="1"/>
  <c r="E14" i="94" s="1"/>
  <c r="G14" i="94" s="1"/>
  <c r="C14" i="95" s="1"/>
  <c r="E14" i="95" s="1"/>
  <c r="G14" i="95" s="1"/>
  <c r="E14" i="96" s="1"/>
  <c r="G14" i="96" s="1"/>
  <c r="C137" i="92"/>
  <c r="E137" i="92" s="1"/>
  <c r="G137" i="92" s="1"/>
  <c r="E137" i="93" s="1"/>
  <c r="G137" i="93" s="1"/>
  <c r="E137" i="94" s="1"/>
  <c r="G137" i="94" s="1"/>
  <c r="C137" i="95" s="1"/>
  <c r="E137" i="95" s="1"/>
  <c r="G137" i="95" s="1"/>
  <c r="E137" i="96" s="1"/>
  <c r="G137" i="96" s="1"/>
  <c r="C66" i="92"/>
  <c r="E66" i="92" s="1"/>
  <c r="G66" i="92" s="1"/>
  <c r="E66" i="93" s="1"/>
  <c r="G66" i="93" s="1"/>
  <c r="E66" i="94" s="1"/>
  <c r="G66" i="94" s="1"/>
  <c r="E66" i="95" s="1"/>
  <c r="G66" i="95" s="1"/>
  <c r="E66" i="96" s="1"/>
  <c r="G66" i="96" s="1"/>
  <c r="C100" i="92"/>
  <c r="E100" i="92" s="1"/>
  <c r="G100" i="92" s="1"/>
  <c r="E100" i="93" s="1"/>
  <c r="G100" i="93" s="1"/>
  <c r="E100" i="94" s="1"/>
  <c r="G100" i="94" s="1"/>
  <c r="C100" i="95" s="1"/>
  <c r="E100" i="95" s="1"/>
  <c r="G100" i="95" s="1"/>
  <c r="E100" i="96" s="1"/>
  <c r="G100" i="96" s="1"/>
  <c r="C186" i="92"/>
  <c r="E186" i="92" s="1"/>
  <c r="G186" i="92" s="1"/>
  <c r="E186" i="93" s="1"/>
  <c r="G186" i="93" s="1"/>
  <c r="E186" i="94" s="1"/>
  <c r="G186" i="94" s="1"/>
  <c r="C186" i="95" s="1"/>
  <c r="E186" i="95" s="1"/>
  <c r="G186" i="95" s="1"/>
  <c r="E186" i="96" s="1"/>
  <c r="G186" i="96" s="1"/>
  <c r="C127" i="92"/>
  <c r="E127" i="92" s="1"/>
  <c r="G127" i="92" s="1"/>
  <c r="E127" i="93" s="1"/>
  <c r="G127" i="93" s="1"/>
  <c r="E127" i="94" s="1"/>
  <c r="G127" i="94" s="1"/>
  <c r="C127" i="95" s="1"/>
  <c r="E127" i="95" s="1"/>
  <c r="G127" i="95" s="1"/>
  <c r="E127" i="96" s="1"/>
  <c r="G127" i="96" s="1"/>
  <c r="C128" i="92"/>
  <c r="E128" i="92" s="1"/>
  <c r="G128" i="92" s="1"/>
  <c r="E128" i="93" s="1"/>
  <c r="G128" i="93" s="1"/>
  <c r="E128" i="94" s="1"/>
  <c r="G128" i="94" s="1"/>
  <c r="C128" i="95" s="1"/>
  <c r="E128" i="95" s="1"/>
  <c r="G128" i="95" s="1"/>
  <c r="E128" i="96" s="1"/>
  <c r="G128" i="96" s="1"/>
  <c r="C191" i="92"/>
  <c r="E191" i="92" s="1"/>
  <c r="G191" i="92" s="1"/>
  <c r="E191" i="93" s="1"/>
  <c r="G191" i="93" s="1"/>
  <c r="E191" i="94" s="1"/>
  <c r="G191" i="94" s="1"/>
  <c r="C191" i="95" s="1"/>
  <c r="E191" i="95" s="1"/>
  <c r="G191" i="95" s="1"/>
  <c r="E191" i="96" s="1"/>
  <c r="G191" i="96" s="1"/>
  <c r="C121" i="92"/>
  <c r="E121" i="92" s="1"/>
  <c r="G121" i="92" s="1"/>
  <c r="E121" i="93" s="1"/>
  <c r="G121" i="93" s="1"/>
  <c r="E121" i="94" s="1"/>
  <c r="G121" i="94" s="1"/>
  <c r="C121" i="95" s="1"/>
  <c r="E121" i="95" s="1"/>
  <c r="G121" i="95" s="1"/>
  <c r="E121" i="96" s="1"/>
  <c r="G121" i="96" s="1"/>
  <c r="C147" i="92"/>
  <c r="E147" i="92" s="1"/>
  <c r="G147" i="92" s="1"/>
  <c r="E147" i="93" s="1"/>
  <c r="G147" i="93" s="1"/>
  <c r="E147" i="94" s="1"/>
  <c r="G147" i="94" s="1"/>
  <c r="C147" i="95" s="1"/>
  <c r="E147" i="95" s="1"/>
  <c r="G147" i="95" s="1"/>
  <c r="E147" i="96" s="1"/>
  <c r="G147" i="96" s="1"/>
  <c r="C9" i="87"/>
  <c r="E9" i="87" s="1"/>
  <c r="G9" i="87" s="1"/>
  <c r="C221" i="92"/>
  <c r="E221" i="92" s="1"/>
  <c r="G221" i="92" s="1"/>
  <c r="E221" i="93" s="1"/>
  <c r="G221" i="93" s="1"/>
  <c r="E221" i="94" s="1"/>
  <c r="G221" i="94" s="1"/>
  <c r="C221" i="95" s="1"/>
  <c r="E221" i="95" s="1"/>
  <c r="G221" i="95" s="1"/>
  <c r="E221" i="96" s="1"/>
  <c r="G221" i="96" s="1"/>
  <c r="C239" i="92"/>
  <c r="E239" i="92" s="1"/>
  <c r="G239" i="92" s="1"/>
  <c r="E239" i="93" s="1"/>
  <c r="G239" i="93" s="1"/>
  <c r="E239" i="94" s="1"/>
  <c r="G239" i="94" s="1"/>
  <c r="C239" i="95" s="1"/>
  <c r="E239" i="95" s="1"/>
  <c r="G239" i="95" s="1"/>
  <c r="E239" i="96" s="1"/>
  <c r="G239" i="96" s="1"/>
  <c r="C88" i="92"/>
  <c r="E88" i="92" s="1"/>
  <c r="G88" i="92" s="1"/>
  <c r="C171" i="92"/>
  <c r="E171" i="92" s="1"/>
  <c r="G171" i="92" s="1"/>
  <c r="E171" i="93" s="1"/>
  <c r="G171" i="93" s="1"/>
  <c r="E171" i="94" s="1"/>
  <c r="G171" i="94" s="1"/>
  <c r="C171" i="95" s="1"/>
  <c r="E171" i="95" s="1"/>
  <c r="G171" i="95" s="1"/>
  <c r="E171" i="96" s="1"/>
  <c r="G171" i="96" s="1"/>
  <c r="C181" i="92"/>
  <c r="E181" i="92" s="1"/>
  <c r="G181" i="92" s="1"/>
  <c r="E181" i="93" s="1"/>
  <c r="G181" i="93" s="1"/>
  <c r="E181" i="94" s="1"/>
  <c r="G181" i="94" s="1"/>
  <c r="C181" i="95" s="1"/>
  <c r="E181" i="95" s="1"/>
  <c r="G181" i="95" s="1"/>
  <c r="E181" i="96" s="1"/>
  <c r="G181" i="96" s="1"/>
  <c r="C140" i="92"/>
  <c r="E140" i="92" s="1"/>
  <c r="G140" i="92" s="1"/>
  <c r="E140" i="93" s="1"/>
  <c r="G140" i="93" s="1"/>
  <c r="E140" i="94" s="1"/>
  <c r="G140" i="94" s="1"/>
  <c r="C140" i="95" s="1"/>
  <c r="E140" i="95" s="1"/>
  <c r="G140" i="95" s="1"/>
  <c r="E140" i="96" s="1"/>
  <c r="G140" i="96" s="1"/>
  <c r="C102" i="92"/>
  <c r="E102" i="92" s="1"/>
  <c r="G102" i="92" s="1"/>
  <c r="E102" i="93" s="1"/>
  <c r="G102" i="93" s="1"/>
  <c r="E102" i="94" s="1"/>
  <c r="G102" i="94" s="1"/>
  <c r="C102" i="95" s="1"/>
  <c r="E102" i="95" s="1"/>
  <c r="G102" i="95" s="1"/>
  <c r="E102" i="96" s="1"/>
  <c r="G102" i="96" s="1"/>
  <c r="C50" i="92"/>
  <c r="E50" i="92" s="1"/>
  <c r="G50" i="92" s="1"/>
  <c r="E50" i="93" s="1"/>
  <c r="G50" i="93" s="1"/>
  <c r="E50" i="94" s="1"/>
  <c r="G50" i="94" s="1"/>
  <c r="C50" i="95" s="1"/>
  <c r="E50" i="95" s="1"/>
  <c r="G50" i="95" s="1"/>
  <c r="E50" i="96" s="1"/>
  <c r="G50" i="96" s="1"/>
  <c r="C22" i="87"/>
  <c r="E22" i="87" s="1"/>
  <c r="G22" i="87" s="1"/>
  <c r="C170" i="92"/>
  <c r="E170" i="92" s="1"/>
  <c r="G170" i="92" s="1"/>
  <c r="E170" i="93" s="1"/>
  <c r="G170" i="93" s="1"/>
  <c r="E170" i="94" s="1"/>
  <c r="G170" i="94" s="1"/>
  <c r="C170" i="95" s="1"/>
  <c r="E170" i="95" s="1"/>
  <c r="G170" i="95" s="1"/>
  <c r="E170" i="96" s="1"/>
  <c r="G170" i="96" s="1"/>
  <c r="C95" i="92"/>
  <c r="E95" i="92" s="1"/>
  <c r="G95" i="92" s="1"/>
  <c r="E95" i="93" s="1"/>
  <c r="G95" i="93" s="1"/>
  <c r="E95" i="94" s="1"/>
  <c r="G95" i="94" s="1"/>
  <c r="C95" i="95" s="1"/>
  <c r="E95" i="95" s="1"/>
  <c r="G95" i="95" s="1"/>
  <c r="E95" i="96" s="1"/>
  <c r="G95" i="96" s="1"/>
  <c r="C165" i="92"/>
  <c r="E165" i="92" s="1"/>
  <c r="G165" i="92" s="1"/>
  <c r="E165" i="93" s="1"/>
  <c r="G165" i="93" s="1"/>
  <c r="E165" i="94" s="1"/>
  <c r="G165" i="94" s="1"/>
  <c r="C165" i="95" s="1"/>
  <c r="E165" i="95" s="1"/>
  <c r="G165" i="95" s="1"/>
  <c r="E165" i="96" s="1"/>
  <c r="G165" i="96" s="1"/>
  <c r="C200" i="92"/>
  <c r="E200" i="92" s="1"/>
  <c r="G200" i="92" s="1"/>
  <c r="E200" i="93" s="1"/>
  <c r="G200" i="93" s="1"/>
  <c r="E200" i="94" s="1"/>
  <c r="G200" i="94" s="1"/>
  <c r="C200" i="95" s="1"/>
  <c r="E200" i="95" s="1"/>
  <c r="G200" i="95" s="1"/>
  <c r="E200" i="96" s="1"/>
  <c r="G200" i="96" s="1"/>
  <c r="C47" i="92"/>
  <c r="E47" i="92" s="1"/>
  <c r="G47" i="92" s="1"/>
  <c r="E47" i="93" s="1"/>
  <c r="G47" i="93" s="1"/>
  <c r="E47" i="94" s="1"/>
  <c r="G47" i="94" s="1"/>
  <c r="C47" i="95" s="1"/>
  <c r="E47" i="95" s="1"/>
  <c r="G47" i="95" s="1"/>
  <c r="E47" i="96" s="1"/>
  <c r="G47" i="96" s="1"/>
  <c r="C245" i="92"/>
  <c r="E245" i="92" s="1"/>
  <c r="G245" i="92" s="1"/>
  <c r="E245" i="93" s="1"/>
  <c r="G245" i="93" s="1"/>
  <c r="E245" i="94" s="1"/>
  <c r="G245" i="94" s="1"/>
  <c r="C245" i="95" s="1"/>
  <c r="E245" i="95" s="1"/>
  <c r="G245" i="95" s="1"/>
  <c r="E245" i="96" s="1"/>
  <c r="G245" i="96" s="1"/>
  <c r="C238" i="92"/>
  <c r="E238" i="92" s="1"/>
  <c r="G238" i="92" s="1"/>
  <c r="E238" i="93" s="1"/>
  <c r="G238" i="93" s="1"/>
  <c r="E238" i="94" s="1"/>
  <c r="G238" i="94" s="1"/>
  <c r="C238" i="95" s="1"/>
  <c r="E238" i="95" s="1"/>
  <c r="G238" i="95" s="1"/>
  <c r="E238" i="96" s="1"/>
  <c r="G238" i="96" s="1"/>
  <c r="E252" i="82"/>
  <c r="G252" i="82" s="1"/>
  <c r="C252" i="83" s="1"/>
  <c r="E229" i="82"/>
  <c r="G229" i="82" s="1"/>
  <c r="C229" i="83" s="1"/>
  <c r="E250" i="82"/>
  <c r="G250" i="82" s="1"/>
  <c r="C250" i="83" s="1"/>
  <c r="E80" i="82"/>
  <c r="G80" i="82" s="1"/>
  <c r="C80" i="83" s="1"/>
  <c r="E159" i="82"/>
  <c r="G159" i="82" s="1"/>
  <c r="C159" i="83" s="1"/>
  <c r="E230" i="84"/>
  <c r="G230" i="84" s="1"/>
  <c r="C230" i="85" s="1"/>
  <c r="E253" i="82"/>
  <c r="G253" i="82" s="1"/>
  <c r="C253" i="83" s="1"/>
  <c r="E228" i="82"/>
  <c r="G228" i="82" s="1"/>
  <c r="C228" i="83" s="1"/>
  <c r="E247" i="82"/>
  <c r="G247" i="82" s="1"/>
  <c r="C247" i="83" s="1"/>
  <c r="E249" i="82"/>
  <c r="G249" i="82" s="1"/>
  <c r="C249" i="83" s="1"/>
  <c r="E215" i="82"/>
  <c r="G215" i="82" s="1"/>
  <c r="C215" i="83" s="1"/>
  <c r="E131" i="82"/>
  <c r="G131" i="82" s="1"/>
  <c r="C131" i="83" s="1"/>
  <c r="E89" i="82"/>
  <c r="G89" i="82" s="1"/>
  <c r="C89" i="83" s="1"/>
  <c r="E248" i="82"/>
  <c r="G248" i="82" s="1"/>
  <c r="C248" i="83" s="1"/>
  <c r="E254" i="82"/>
  <c r="G254" i="82" s="1"/>
  <c r="C254" i="83" s="1"/>
  <c r="E125" i="82"/>
  <c r="G125" i="82" s="1"/>
  <c r="C125" i="83" s="1"/>
  <c r="E227" i="82"/>
  <c r="G227" i="82" s="1"/>
  <c r="C227" i="83" s="1"/>
  <c r="E214" i="82"/>
  <c r="G214" i="82" s="1"/>
  <c r="C214" i="83" s="1"/>
  <c r="E251" i="82"/>
  <c r="G251" i="82" s="1"/>
  <c r="C251" i="83" s="1"/>
  <c r="E231" i="84"/>
  <c r="G231" i="84" s="1"/>
  <c r="C231" i="85" s="1"/>
  <c r="E78" i="80"/>
  <c r="G78" i="80" s="1"/>
  <c r="J259" i="8"/>
  <c r="D257" i="8"/>
  <c r="C88" i="93" l="1"/>
  <c r="E88" i="93" s="1"/>
  <c r="G88" i="93" s="1"/>
  <c r="C10" i="88"/>
  <c r="E10" i="88" s="1"/>
  <c r="G10" i="88" s="1"/>
  <c r="C8" i="88"/>
  <c r="E8" i="88" s="1"/>
  <c r="G8" i="88" s="1"/>
  <c r="C9" i="88"/>
  <c r="E9" i="88" s="1"/>
  <c r="G9" i="88" s="1"/>
  <c r="C65" i="92"/>
  <c r="E65" i="92" s="1"/>
  <c r="G65" i="92" s="1"/>
  <c r="E65" i="93" s="1"/>
  <c r="G65" i="93" s="1"/>
  <c r="E65" i="94" s="1"/>
  <c r="G65" i="94" s="1"/>
  <c r="C65" i="95" s="1"/>
  <c r="E65" i="95" s="1"/>
  <c r="G65" i="95" s="1"/>
  <c r="E65" i="96" s="1"/>
  <c r="G65" i="96" s="1"/>
  <c r="C22" i="88"/>
  <c r="E22" i="88" s="1"/>
  <c r="G22" i="88" s="1"/>
  <c r="C11" i="88"/>
  <c r="E11" i="88" s="1"/>
  <c r="G11" i="88" s="1"/>
  <c r="C13" i="88"/>
  <c r="E13" i="88" s="1"/>
  <c r="G13" i="88" s="1"/>
  <c r="C6" i="89"/>
  <c r="E6" i="89" s="1"/>
  <c r="G6" i="89" s="1"/>
  <c r="C6" i="90" s="1"/>
  <c r="E6" i="90" s="1"/>
  <c r="G6" i="90" s="1"/>
  <c r="C12" i="88"/>
  <c r="E12" i="88" s="1"/>
  <c r="G12" i="88" s="1"/>
  <c r="C7" i="88"/>
  <c r="E7" i="88" s="1"/>
  <c r="G7" i="88" s="1"/>
  <c r="C71" i="92"/>
  <c r="E71" i="92" s="1"/>
  <c r="G71" i="92" s="1"/>
  <c r="E71" i="93" s="1"/>
  <c r="G71" i="93" s="1"/>
  <c r="E71" i="94" s="1"/>
  <c r="G71" i="94" s="1"/>
  <c r="C71" i="95" s="1"/>
  <c r="E71" i="95" s="1"/>
  <c r="G71" i="95" s="1"/>
  <c r="E71" i="96" s="1"/>
  <c r="G71" i="96" s="1"/>
  <c r="E131" i="83"/>
  <c r="G131" i="83" s="1"/>
  <c r="C131" i="84" s="1"/>
  <c r="E215" i="83"/>
  <c r="G215" i="83" s="1"/>
  <c r="C215" i="84" s="1"/>
  <c r="E249" i="83"/>
  <c r="G249" i="83" s="1"/>
  <c r="C249" i="84" s="1"/>
  <c r="E247" i="83"/>
  <c r="G247" i="83" s="1"/>
  <c r="C247" i="84" s="1"/>
  <c r="E231" i="85"/>
  <c r="G231" i="85" s="1"/>
  <c r="C231" i="86" s="1"/>
  <c r="E228" i="83"/>
  <c r="G228" i="83" s="1"/>
  <c r="C228" i="84" s="1"/>
  <c r="E251" i="83"/>
  <c r="G251" i="83" s="1"/>
  <c r="C251" i="84" s="1"/>
  <c r="E253" i="83"/>
  <c r="G253" i="83" s="1"/>
  <c r="C253" i="84" s="1"/>
  <c r="E214" i="83"/>
  <c r="G214" i="83" s="1"/>
  <c r="C214" i="84" s="1"/>
  <c r="E230" i="85"/>
  <c r="G230" i="85" s="1"/>
  <c r="C230" i="86" s="1"/>
  <c r="E227" i="83"/>
  <c r="G227" i="83" s="1"/>
  <c r="C227" i="84" s="1"/>
  <c r="E159" i="83"/>
  <c r="G159" i="83" s="1"/>
  <c r="C159" i="84" s="1"/>
  <c r="E125" i="83"/>
  <c r="G125" i="83" s="1"/>
  <c r="C125" i="84" s="1"/>
  <c r="E80" i="83"/>
  <c r="G80" i="83" s="1"/>
  <c r="C80" i="84" s="1"/>
  <c r="E254" i="83"/>
  <c r="G254" i="83" s="1"/>
  <c r="C254" i="84" s="1"/>
  <c r="E250" i="83"/>
  <c r="G250" i="83" s="1"/>
  <c r="C250" i="84" s="1"/>
  <c r="E248" i="83"/>
  <c r="G248" i="83" s="1"/>
  <c r="C248" i="84" s="1"/>
  <c r="E229" i="83"/>
  <c r="G229" i="83" s="1"/>
  <c r="C229" i="84" s="1"/>
  <c r="E89" i="83"/>
  <c r="G89" i="83" s="1"/>
  <c r="C89" i="84" s="1"/>
  <c r="E252" i="83"/>
  <c r="G252" i="83" s="1"/>
  <c r="C252" i="84" s="1"/>
  <c r="C78" i="81"/>
  <c r="E78" i="81" s="1"/>
  <c r="G78" i="81" s="1"/>
  <c r="B257" i="8"/>
  <c r="E88" i="94" l="1"/>
  <c r="G88" i="94" s="1"/>
  <c r="C88" i="95" s="1"/>
  <c r="E88" i="95" s="1"/>
  <c r="G88" i="95" s="1"/>
  <c r="E88" i="96" s="1"/>
  <c r="G88" i="96" s="1"/>
  <c r="C12" i="89"/>
  <c r="E12" i="89" s="1"/>
  <c r="G12" i="89" s="1"/>
  <c r="C12" i="90" s="1"/>
  <c r="E12" i="90" s="1"/>
  <c r="G12" i="90" s="1"/>
  <c r="C13" i="89"/>
  <c r="E13" i="89" s="1"/>
  <c r="G13" i="89" s="1"/>
  <c r="C13" i="90" s="1"/>
  <c r="E13" i="90" s="1"/>
  <c r="G13" i="90" s="1"/>
  <c r="C22" i="89"/>
  <c r="E22" i="89" s="1"/>
  <c r="G22" i="89" s="1"/>
  <c r="C22" i="90" s="1"/>
  <c r="E22" i="90" s="1"/>
  <c r="G22" i="90" s="1"/>
  <c r="C6" i="91"/>
  <c r="E6" i="91" s="1"/>
  <c r="G6" i="91" s="1"/>
  <c r="E6" i="92" s="1"/>
  <c r="G6" i="92" s="1"/>
  <c r="E6" i="93" s="1"/>
  <c r="G6" i="93" s="1"/>
  <c r="E6" i="94" s="1"/>
  <c r="G6" i="94" s="1"/>
  <c r="C6" i="95" s="1"/>
  <c r="E6" i="95" s="1"/>
  <c r="G6" i="95" s="1"/>
  <c r="E6" i="96" s="1"/>
  <c r="G6" i="96" s="1"/>
  <c r="C11" i="89"/>
  <c r="E11" i="89" s="1"/>
  <c r="G11" i="89" s="1"/>
  <c r="C11" i="90" s="1"/>
  <c r="E11" i="90" s="1"/>
  <c r="G11" i="90" s="1"/>
  <c r="C7" i="89"/>
  <c r="E7" i="89" s="1"/>
  <c r="G7" i="89" s="1"/>
  <c r="C7" i="90" s="1"/>
  <c r="E7" i="90" s="1"/>
  <c r="G7" i="90" s="1"/>
  <c r="C9" i="89"/>
  <c r="E9" i="89" s="1"/>
  <c r="G9" i="89" s="1"/>
  <c r="C9" i="90" s="1"/>
  <c r="E9" i="90" s="1"/>
  <c r="G9" i="90" s="1"/>
  <c r="C8" i="89"/>
  <c r="E8" i="89" s="1"/>
  <c r="G8" i="89" s="1"/>
  <c r="C8" i="90" s="1"/>
  <c r="E8" i="90" s="1"/>
  <c r="G8" i="90" s="1"/>
  <c r="C10" i="89"/>
  <c r="E10" i="89" s="1"/>
  <c r="G10" i="89" s="1"/>
  <c r="C10" i="90" s="1"/>
  <c r="E10" i="90" s="1"/>
  <c r="G10" i="90" s="1"/>
  <c r="E131" i="84"/>
  <c r="G131" i="84" s="1"/>
  <c r="C131" i="85" s="1"/>
  <c r="E89" i="84"/>
  <c r="G89" i="84" s="1"/>
  <c r="C89" i="85" s="1"/>
  <c r="E227" i="84"/>
  <c r="G227" i="84" s="1"/>
  <c r="C227" i="85" s="1"/>
  <c r="E252" i="84"/>
  <c r="G252" i="84" s="1"/>
  <c r="C252" i="85" s="1"/>
  <c r="E230" i="86"/>
  <c r="G230" i="86" s="1"/>
  <c r="C230" i="87" s="1"/>
  <c r="E214" i="84"/>
  <c r="G214" i="84" s="1"/>
  <c r="C214" i="85" s="1"/>
  <c r="E253" i="84"/>
  <c r="G253" i="84" s="1"/>
  <c r="C253" i="85" s="1"/>
  <c r="E251" i="84"/>
  <c r="G251" i="84" s="1"/>
  <c r="C251" i="85" s="1"/>
  <c r="E248" i="84"/>
  <c r="G248" i="84" s="1"/>
  <c r="C248" i="85" s="1"/>
  <c r="E250" i="84"/>
  <c r="G250" i="84" s="1"/>
  <c r="C250" i="85" s="1"/>
  <c r="E254" i="84"/>
  <c r="G254" i="84" s="1"/>
  <c r="C254" i="85" s="1"/>
  <c r="E231" i="86"/>
  <c r="G231" i="86" s="1"/>
  <c r="C231" i="87" s="1"/>
  <c r="E80" i="84"/>
  <c r="G80" i="84" s="1"/>
  <c r="C80" i="85" s="1"/>
  <c r="E247" i="84"/>
  <c r="G247" i="84" s="1"/>
  <c r="C247" i="85" s="1"/>
  <c r="E125" i="84"/>
  <c r="G125" i="84" s="1"/>
  <c r="E249" i="84"/>
  <c r="G249" i="84" s="1"/>
  <c r="C249" i="85" s="1"/>
  <c r="E215" i="84"/>
  <c r="G215" i="84" s="1"/>
  <c r="C215" i="85" s="1"/>
  <c r="E229" i="84"/>
  <c r="G229" i="84" s="1"/>
  <c r="C229" i="85" s="1"/>
  <c r="E159" i="84"/>
  <c r="G159" i="84" s="1"/>
  <c r="C159" i="85" s="1"/>
  <c r="E228" i="84"/>
  <c r="G228" i="84" s="1"/>
  <c r="C228" i="85" s="1"/>
  <c r="E78" i="82"/>
  <c r="G78" i="82" s="1"/>
  <c r="C78" i="83" s="1"/>
  <c r="U5" i="8"/>
  <c r="C9" i="91" l="1"/>
  <c r="E9" i="91" s="1"/>
  <c r="G9" i="91" s="1"/>
  <c r="C11" i="91"/>
  <c r="E11" i="91" s="1"/>
  <c r="G11" i="91" s="1"/>
  <c r="C10" i="91"/>
  <c r="E10" i="91" s="1"/>
  <c r="G10" i="91" s="1"/>
  <c r="C8" i="91"/>
  <c r="E8" i="91" s="1"/>
  <c r="G8" i="91" s="1"/>
  <c r="C7" i="91"/>
  <c r="E7" i="91" s="1"/>
  <c r="G7" i="91" s="1"/>
  <c r="C13" i="91"/>
  <c r="E13" i="91" s="1"/>
  <c r="G13" i="91" s="1"/>
  <c r="C22" i="91"/>
  <c r="E22" i="91" s="1"/>
  <c r="G22" i="91" s="1"/>
  <c r="C12" i="91"/>
  <c r="E12" i="91" s="1"/>
  <c r="G12" i="91" s="1"/>
  <c r="E250" i="85"/>
  <c r="G250" i="85" s="1"/>
  <c r="C250" i="86" s="1"/>
  <c r="E231" i="87"/>
  <c r="G231" i="87" s="1"/>
  <c r="C231" i="88" s="1"/>
  <c r="E254" i="85"/>
  <c r="G254" i="85" s="1"/>
  <c r="C254" i="86" s="1"/>
  <c r="E248" i="85"/>
  <c r="G248" i="85" s="1"/>
  <c r="C248" i="86" s="1"/>
  <c r="E228" i="85"/>
  <c r="G228" i="85" s="1"/>
  <c r="C228" i="86" s="1"/>
  <c r="E251" i="85"/>
  <c r="G251" i="85" s="1"/>
  <c r="C251" i="86" s="1"/>
  <c r="E159" i="85"/>
  <c r="G159" i="85" s="1"/>
  <c r="C159" i="86" s="1"/>
  <c r="E253" i="85"/>
  <c r="G253" i="85" s="1"/>
  <c r="C253" i="86" s="1"/>
  <c r="E229" i="85"/>
  <c r="G229" i="85" s="1"/>
  <c r="E215" i="85"/>
  <c r="G215" i="85" s="1"/>
  <c r="C215" i="86" s="1"/>
  <c r="E249" i="85"/>
  <c r="G249" i="85" s="1"/>
  <c r="C249" i="86" s="1"/>
  <c r="E230" i="87"/>
  <c r="G230" i="87" s="1"/>
  <c r="C230" i="88" s="1"/>
  <c r="E125" i="85"/>
  <c r="G125" i="85" s="1"/>
  <c r="C125" i="86" s="1"/>
  <c r="E252" i="85"/>
  <c r="G252" i="85" s="1"/>
  <c r="C252" i="86" s="1"/>
  <c r="E247" i="85"/>
  <c r="G247" i="85" s="1"/>
  <c r="C247" i="86" s="1"/>
  <c r="E227" i="85"/>
  <c r="G227" i="85" s="1"/>
  <c r="C227" i="86" s="1"/>
  <c r="E80" i="85"/>
  <c r="G80" i="85" s="1"/>
  <c r="C80" i="86" s="1"/>
  <c r="E89" i="85"/>
  <c r="G89" i="85" s="1"/>
  <c r="C89" i="86" s="1"/>
  <c r="E131" i="85"/>
  <c r="G131" i="85" s="1"/>
  <c r="C131" i="86" s="1"/>
  <c r="E214" i="85"/>
  <c r="G214" i="85" s="1"/>
  <c r="C214" i="86" s="1"/>
  <c r="E78" i="83"/>
  <c r="G78" i="83" s="1"/>
  <c r="C5" i="64"/>
  <c r="E5" i="64" s="1"/>
  <c r="G5" i="64" s="1"/>
  <c r="C12" i="92" l="1"/>
  <c r="E12" i="92" s="1"/>
  <c r="G12" i="92" s="1"/>
  <c r="E12" i="93" s="1"/>
  <c r="G12" i="93" s="1"/>
  <c r="E12" i="94" s="1"/>
  <c r="G12" i="94" s="1"/>
  <c r="C12" i="95" s="1"/>
  <c r="E12" i="95" s="1"/>
  <c r="G12" i="95" s="1"/>
  <c r="C7" i="92"/>
  <c r="E7" i="92" s="1"/>
  <c r="G7" i="92" s="1"/>
  <c r="E7" i="93" s="1"/>
  <c r="G7" i="93" s="1"/>
  <c r="E7" i="94" s="1"/>
  <c r="G7" i="94" s="1"/>
  <c r="C7" i="95" s="1"/>
  <c r="E7" i="95" s="1"/>
  <c r="G7" i="95" s="1"/>
  <c r="E7" i="96" s="1"/>
  <c r="G7" i="96" s="1"/>
  <c r="C13" i="92"/>
  <c r="E13" i="92" s="1"/>
  <c r="G13" i="92" s="1"/>
  <c r="E13" i="93" s="1"/>
  <c r="G13" i="93" s="1"/>
  <c r="E13" i="94" s="1"/>
  <c r="G13" i="94" s="1"/>
  <c r="C13" i="95" s="1"/>
  <c r="E13" i="95" s="1"/>
  <c r="G13" i="95" s="1"/>
  <c r="E13" i="96" s="1"/>
  <c r="G13" i="96" s="1"/>
  <c r="C22" i="92"/>
  <c r="E22" i="92" s="1"/>
  <c r="G22" i="92" s="1"/>
  <c r="E22" i="93" s="1"/>
  <c r="G22" i="93" s="1"/>
  <c r="E22" i="94" s="1"/>
  <c r="G22" i="94" s="1"/>
  <c r="C22" i="95" s="1"/>
  <c r="E22" i="95" s="1"/>
  <c r="G22" i="95" s="1"/>
  <c r="E22" i="96" s="1"/>
  <c r="G22" i="96" s="1"/>
  <c r="C8" i="92"/>
  <c r="E8" i="92" s="1"/>
  <c r="G8" i="92" s="1"/>
  <c r="E8" i="93" s="1"/>
  <c r="G8" i="93" s="1"/>
  <c r="E8" i="94" s="1"/>
  <c r="G8" i="94" s="1"/>
  <c r="C8" i="95" s="1"/>
  <c r="E8" i="95" s="1"/>
  <c r="G8" i="95" s="1"/>
  <c r="E8" i="96" s="1"/>
  <c r="G8" i="96" s="1"/>
  <c r="C10" i="92"/>
  <c r="E10" i="92" s="1"/>
  <c r="G10" i="92" s="1"/>
  <c r="E10" i="93" s="1"/>
  <c r="G10" i="93" s="1"/>
  <c r="E10" i="94" s="1"/>
  <c r="G10" i="94" s="1"/>
  <c r="C10" i="95" s="1"/>
  <c r="E10" i="95" s="1"/>
  <c r="G10" i="95" s="1"/>
  <c r="E10" i="96" s="1"/>
  <c r="G10" i="96" s="1"/>
  <c r="C11" i="92"/>
  <c r="E11" i="92" s="1"/>
  <c r="G11" i="92" s="1"/>
  <c r="E11" i="93" s="1"/>
  <c r="G11" i="93" s="1"/>
  <c r="E11" i="94" s="1"/>
  <c r="G11" i="94" s="1"/>
  <c r="C11" i="95" s="1"/>
  <c r="E11" i="95" s="1"/>
  <c r="G11" i="95" s="1"/>
  <c r="E11" i="96" s="1"/>
  <c r="G11" i="96" s="1"/>
  <c r="C9" i="92"/>
  <c r="E9" i="92" s="1"/>
  <c r="G9" i="92" s="1"/>
  <c r="E9" i="93" s="1"/>
  <c r="G9" i="93" s="1"/>
  <c r="E9" i="94" s="1"/>
  <c r="G9" i="94" s="1"/>
  <c r="C9" i="95" s="1"/>
  <c r="E9" i="95" s="1"/>
  <c r="G9" i="95" s="1"/>
  <c r="E9" i="96" s="1"/>
  <c r="G9" i="96" s="1"/>
  <c r="E249" i="86"/>
  <c r="G249" i="86" s="1"/>
  <c r="C249" i="87" s="1"/>
  <c r="E214" i="86"/>
  <c r="G214" i="86" s="1"/>
  <c r="C214" i="87" s="1"/>
  <c r="E131" i="86"/>
  <c r="G131" i="86" s="1"/>
  <c r="C131" i="87" s="1"/>
  <c r="E89" i="86"/>
  <c r="G89" i="86" s="1"/>
  <c r="C89" i="87" s="1"/>
  <c r="E251" i="86"/>
  <c r="G251" i="86" s="1"/>
  <c r="C251" i="87" s="1"/>
  <c r="E248" i="86"/>
  <c r="G248" i="86" s="1"/>
  <c r="C248" i="87" s="1"/>
  <c r="E229" i="86"/>
  <c r="G229" i="86" s="1"/>
  <c r="C229" i="87" s="1"/>
  <c r="E253" i="86"/>
  <c r="G253" i="86" s="1"/>
  <c r="C253" i="87" s="1"/>
  <c r="E159" i="86"/>
  <c r="G159" i="86" s="1"/>
  <c r="C159" i="87" s="1"/>
  <c r="E80" i="86"/>
  <c r="G80" i="86" s="1"/>
  <c r="C80" i="87" s="1"/>
  <c r="E227" i="86"/>
  <c r="G227" i="86" s="1"/>
  <c r="C227" i="87" s="1"/>
  <c r="E228" i="86"/>
  <c r="G228" i="86" s="1"/>
  <c r="C228" i="87" s="1"/>
  <c r="E247" i="86"/>
  <c r="G247" i="86" s="1"/>
  <c r="C247" i="87" s="1"/>
  <c r="E252" i="86"/>
  <c r="G252" i="86" s="1"/>
  <c r="C252" i="87" s="1"/>
  <c r="E254" i="86"/>
  <c r="G254" i="86" s="1"/>
  <c r="C254" i="87" s="1"/>
  <c r="E125" i="86"/>
  <c r="G125" i="86" s="1"/>
  <c r="C125" i="87" s="1"/>
  <c r="E231" i="88"/>
  <c r="G231" i="88" s="1"/>
  <c r="C231" i="89" s="1"/>
  <c r="E230" i="88"/>
  <c r="G230" i="88" s="1"/>
  <c r="C230" i="89" s="1"/>
  <c r="E250" i="86"/>
  <c r="G250" i="86" s="1"/>
  <c r="C250" i="87" s="1"/>
  <c r="E215" i="86"/>
  <c r="G215" i="86" s="1"/>
  <c r="C215" i="87" s="1"/>
  <c r="C78" i="84"/>
  <c r="E78" i="84" s="1"/>
  <c r="G78" i="84" s="1"/>
  <c r="C78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2" i="96" l="1"/>
  <c r="E12" i="96" s="1"/>
  <c r="G12" i="96" s="1"/>
  <c r="E159" i="87"/>
  <c r="G159" i="87" s="1"/>
  <c r="C159" i="88" s="1"/>
  <c r="E215" i="87"/>
  <c r="G215" i="87" s="1"/>
  <c r="C215" i="88" s="1"/>
  <c r="E253" i="87"/>
  <c r="G253" i="87" s="1"/>
  <c r="C253" i="88" s="1"/>
  <c r="E230" i="89"/>
  <c r="G230" i="89" s="1"/>
  <c r="C230" i="90" s="1"/>
  <c r="E125" i="87"/>
  <c r="G125" i="87" s="1"/>
  <c r="C125" i="88" s="1"/>
  <c r="E254" i="87"/>
  <c r="G254" i="87" s="1"/>
  <c r="C254" i="88" s="1"/>
  <c r="E131" i="87"/>
  <c r="G131" i="87" s="1"/>
  <c r="C131" i="88" s="1"/>
  <c r="E80" i="87"/>
  <c r="G80" i="87" s="1"/>
  <c r="C80" i="88" s="1"/>
  <c r="E231" i="89"/>
  <c r="G231" i="89" s="1"/>
  <c r="C231" i="90" s="1"/>
  <c r="E248" i="87"/>
  <c r="G248" i="87" s="1"/>
  <c r="C248" i="88" s="1"/>
  <c r="E251" i="87"/>
  <c r="G251" i="87" s="1"/>
  <c r="C251" i="88" s="1"/>
  <c r="E252" i="87"/>
  <c r="G252" i="87" s="1"/>
  <c r="C252" i="88" s="1"/>
  <c r="E89" i="87"/>
  <c r="G89" i="87" s="1"/>
  <c r="C89" i="88" s="1"/>
  <c r="E214" i="87"/>
  <c r="G214" i="87" s="1"/>
  <c r="C214" i="88" s="1"/>
  <c r="E228" i="87"/>
  <c r="G228" i="87" s="1"/>
  <c r="C228" i="88" s="1"/>
  <c r="E227" i="87"/>
  <c r="G227" i="87" s="1"/>
  <c r="C227" i="88" s="1"/>
  <c r="E250" i="87"/>
  <c r="G250" i="87" s="1"/>
  <c r="C250" i="88" s="1"/>
  <c r="E247" i="87"/>
  <c r="G247" i="87" s="1"/>
  <c r="C247" i="88" s="1"/>
  <c r="E229" i="87"/>
  <c r="G229" i="87" s="1"/>
  <c r="C229" i="88" s="1"/>
  <c r="E249" i="87"/>
  <c r="G249" i="87" s="1"/>
  <c r="C249" i="88" s="1"/>
  <c r="E78" i="85"/>
  <c r="G78" i="8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49" i="88" l="1"/>
  <c r="G249" i="88" s="1"/>
  <c r="C249" i="89" s="1"/>
  <c r="E228" i="88"/>
  <c r="G228" i="88" s="1"/>
  <c r="C228" i="89" s="1"/>
  <c r="E248" i="88"/>
  <c r="G248" i="88" s="1"/>
  <c r="C248" i="89" s="1"/>
  <c r="E247" i="88"/>
  <c r="G247" i="88" s="1"/>
  <c r="C247" i="89" s="1"/>
  <c r="E80" i="88"/>
  <c r="G80" i="88" s="1"/>
  <c r="C80" i="89" s="1"/>
  <c r="E250" i="88"/>
  <c r="G250" i="88" s="1"/>
  <c r="C250" i="89" s="1"/>
  <c r="E227" i="88"/>
  <c r="G227" i="88" s="1"/>
  <c r="C227" i="89" s="1"/>
  <c r="E254" i="88"/>
  <c r="G254" i="88" s="1"/>
  <c r="C254" i="89" s="1"/>
  <c r="E125" i="88"/>
  <c r="G125" i="88" s="1"/>
  <c r="C125" i="89" s="1"/>
  <c r="E214" i="88"/>
  <c r="G214" i="88" s="1"/>
  <c r="C214" i="89" s="1"/>
  <c r="E230" i="90"/>
  <c r="G230" i="90" s="1"/>
  <c r="C230" i="91" s="1"/>
  <c r="E253" i="88"/>
  <c r="G253" i="88" s="1"/>
  <c r="C253" i="89" s="1"/>
  <c r="E215" i="88"/>
  <c r="G215" i="88" s="1"/>
  <c r="C215" i="89" s="1"/>
  <c r="E252" i="88"/>
  <c r="G252" i="88" s="1"/>
  <c r="C252" i="89" s="1"/>
  <c r="E231" i="90"/>
  <c r="G231" i="90" s="1"/>
  <c r="C231" i="91" s="1"/>
  <c r="E251" i="88"/>
  <c r="G251" i="88" s="1"/>
  <c r="C251" i="89" s="1"/>
  <c r="E229" i="88"/>
  <c r="G229" i="88" s="1"/>
  <c r="C229" i="89" s="1"/>
  <c r="E89" i="88"/>
  <c r="G89" i="88" s="1"/>
  <c r="C89" i="89" s="1"/>
  <c r="E131" i="88"/>
  <c r="G131" i="88" s="1"/>
  <c r="C131" i="89" s="1"/>
  <c r="E159" i="88"/>
  <c r="G159" i="88" s="1"/>
  <c r="C159" i="89" s="1"/>
  <c r="C78" i="86"/>
  <c r="E78" i="86" s="1"/>
  <c r="G78" i="86" s="1"/>
  <c r="C78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25" i="89" l="1"/>
  <c r="G125" i="89" s="1"/>
  <c r="C125" i="90" s="1"/>
  <c r="E214" i="89"/>
  <c r="G214" i="89" s="1"/>
  <c r="C214" i="90" s="1"/>
  <c r="E229" i="89"/>
  <c r="G229" i="89" s="1"/>
  <c r="C229" i="90" s="1"/>
  <c r="E231" i="91"/>
  <c r="G231" i="91" s="1"/>
  <c r="C231" i="92" s="1"/>
  <c r="E252" i="89"/>
  <c r="G252" i="89" s="1"/>
  <c r="C252" i="90" s="1"/>
  <c r="E228" i="89"/>
  <c r="G228" i="89" s="1"/>
  <c r="C228" i="90" s="1"/>
  <c r="E254" i="89"/>
  <c r="G254" i="89" s="1"/>
  <c r="C254" i="90" s="1"/>
  <c r="E250" i="89"/>
  <c r="G250" i="89" s="1"/>
  <c r="C250" i="90" s="1"/>
  <c r="E247" i="89"/>
  <c r="G247" i="89" s="1"/>
  <c r="C247" i="90" s="1"/>
  <c r="E253" i="89"/>
  <c r="G253" i="89" s="1"/>
  <c r="C253" i="90" s="1"/>
  <c r="E159" i="89"/>
  <c r="G159" i="89" s="1"/>
  <c r="C159" i="90" s="1"/>
  <c r="E89" i="89"/>
  <c r="G89" i="89" s="1"/>
  <c r="C89" i="90" s="1"/>
  <c r="E251" i="89"/>
  <c r="G251" i="89" s="1"/>
  <c r="C251" i="90" s="1"/>
  <c r="E80" i="89"/>
  <c r="G80" i="89" s="1"/>
  <c r="C80" i="90" s="1"/>
  <c r="E248" i="89"/>
  <c r="G248" i="89" s="1"/>
  <c r="C248" i="90" s="1"/>
  <c r="E230" i="91"/>
  <c r="G230" i="91" s="1"/>
  <c r="C230" i="92" s="1"/>
  <c r="E131" i="89"/>
  <c r="G131" i="89" s="1"/>
  <c r="C131" i="90" s="1"/>
  <c r="E215" i="89"/>
  <c r="G215" i="89" s="1"/>
  <c r="C215" i="90" s="1"/>
  <c r="E227" i="89"/>
  <c r="G227" i="89" s="1"/>
  <c r="C227" i="90" s="1"/>
  <c r="E249" i="89"/>
  <c r="G249" i="89" s="1"/>
  <c r="C249" i="90" s="1"/>
  <c r="E78" i="87"/>
  <c r="G78" i="87" s="1"/>
  <c r="C78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9" i="90" l="1"/>
  <c r="G159" i="90" s="1"/>
  <c r="C159" i="91" s="1"/>
  <c r="E250" i="90"/>
  <c r="G250" i="90" s="1"/>
  <c r="C250" i="91" s="1"/>
  <c r="E252" i="90"/>
  <c r="G252" i="90" s="1"/>
  <c r="C252" i="91" s="1"/>
  <c r="E89" i="90"/>
  <c r="G89" i="90" s="1"/>
  <c r="C89" i="91" s="1"/>
  <c r="E247" i="90"/>
  <c r="G247" i="90" s="1"/>
  <c r="C247" i="91" s="1"/>
  <c r="E254" i="90"/>
  <c r="G254" i="90" s="1"/>
  <c r="C254" i="91" s="1"/>
  <c r="E228" i="90"/>
  <c r="G228" i="90" s="1"/>
  <c r="C228" i="91" s="1"/>
  <c r="E231" i="92"/>
  <c r="G231" i="92" s="1"/>
  <c r="E80" i="90"/>
  <c r="G80" i="90" s="1"/>
  <c r="C80" i="91" s="1"/>
  <c r="E253" i="90"/>
  <c r="G253" i="90" s="1"/>
  <c r="C253" i="91" s="1"/>
  <c r="E249" i="90"/>
  <c r="G249" i="90" s="1"/>
  <c r="C249" i="91" s="1"/>
  <c r="E227" i="90"/>
  <c r="G227" i="90" s="1"/>
  <c r="C227" i="91" s="1"/>
  <c r="E215" i="90"/>
  <c r="G215" i="90" s="1"/>
  <c r="C215" i="91" s="1"/>
  <c r="E131" i="90"/>
  <c r="G131" i="90" s="1"/>
  <c r="C131" i="91" s="1"/>
  <c r="E230" i="92"/>
  <c r="G230" i="92" s="1"/>
  <c r="E248" i="90"/>
  <c r="G248" i="90" s="1"/>
  <c r="C248" i="91" s="1"/>
  <c r="E229" i="90"/>
  <c r="G229" i="90" s="1"/>
  <c r="C229" i="91" s="1"/>
  <c r="E214" i="90"/>
  <c r="G214" i="90" s="1"/>
  <c r="C214" i="91" s="1"/>
  <c r="E251" i="90"/>
  <c r="G251" i="90" s="1"/>
  <c r="C251" i="91" s="1"/>
  <c r="E125" i="90"/>
  <c r="G125" i="90" s="1"/>
  <c r="C125" i="91" s="1"/>
  <c r="E78" i="88"/>
  <c r="G78" i="88" s="1"/>
  <c r="C78" i="89" s="1"/>
  <c r="E5" i="72"/>
  <c r="G5" i="72" s="1"/>
  <c r="C5" i="73" l="1"/>
  <c r="E5" i="73" s="1"/>
  <c r="G5" i="73" s="1"/>
  <c r="C5" i="74" s="1"/>
  <c r="E5" i="74" s="1"/>
  <c r="G5" i="74" s="1"/>
  <c r="C5" i="75" s="1"/>
  <c r="E5" i="75" s="1"/>
  <c r="G5" i="75" s="1"/>
  <c r="E249" i="91"/>
  <c r="G249" i="91" s="1"/>
  <c r="C249" i="92" s="1"/>
  <c r="E80" i="91"/>
  <c r="G80" i="91" s="1"/>
  <c r="C80" i="92" s="1"/>
  <c r="E251" i="91"/>
  <c r="G251" i="91" s="1"/>
  <c r="C251" i="92" s="1"/>
  <c r="E247" i="91"/>
  <c r="G247" i="91" s="1"/>
  <c r="C247" i="92" s="1"/>
  <c r="E227" i="91"/>
  <c r="G227" i="91" s="1"/>
  <c r="C227" i="92" s="1"/>
  <c r="E253" i="91"/>
  <c r="G253" i="91" s="1"/>
  <c r="C253" i="92" s="1"/>
  <c r="E125" i="91"/>
  <c r="G125" i="91" s="1"/>
  <c r="C125" i="92" s="1"/>
  <c r="E228" i="91"/>
  <c r="G228" i="91" s="1"/>
  <c r="C228" i="92" s="1"/>
  <c r="E254" i="91"/>
  <c r="G254" i="91" s="1"/>
  <c r="C254" i="92" s="1"/>
  <c r="E248" i="91"/>
  <c r="G248" i="91" s="1"/>
  <c r="C248" i="92" s="1"/>
  <c r="E131" i="91"/>
  <c r="G131" i="91" s="1"/>
  <c r="C131" i="92" s="1"/>
  <c r="E231" i="93"/>
  <c r="G231" i="93" s="1"/>
  <c r="E214" i="91"/>
  <c r="G214" i="91" s="1"/>
  <c r="C214" i="92" s="1"/>
  <c r="E229" i="91"/>
  <c r="G229" i="91" s="1"/>
  <c r="C229" i="92" s="1"/>
  <c r="E89" i="91"/>
  <c r="G89" i="91" s="1"/>
  <c r="C89" i="92" s="1"/>
  <c r="E230" i="93"/>
  <c r="G230" i="93" s="1"/>
  <c r="E252" i="91"/>
  <c r="G252" i="91" s="1"/>
  <c r="C252" i="92" s="1"/>
  <c r="E250" i="91"/>
  <c r="G250" i="91" s="1"/>
  <c r="C250" i="92" s="1"/>
  <c r="E215" i="91"/>
  <c r="G215" i="91" s="1"/>
  <c r="C215" i="92" s="1"/>
  <c r="E159" i="91"/>
  <c r="G159" i="91" s="1"/>
  <c r="C159" i="92" s="1"/>
  <c r="E78" i="89"/>
  <c r="G78" i="89" s="1"/>
  <c r="C5" i="76" l="1"/>
  <c r="E5" i="76" s="1"/>
  <c r="G5" i="76" s="1"/>
  <c r="C5" i="77" s="1"/>
  <c r="E5" i="77" s="1"/>
  <c r="G5" i="77" s="1"/>
  <c r="E248" i="92"/>
  <c r="G248" i="92" s="1"/>
  <c r="E250" i="92"/>
  <c r="G250" i="92" s="1"/>
  <c r="E231" i="94"/>
  <c r="G231" i="94" s="1"/>
  <c r="C231" i="95" s="1"/>
  <c r="E159" i="92"/>
  <c r="G159" i="92" s="1"/>
  <c r="E215" i="92"/>
  <c r="G215" i="92" s="1"/>
  <c r="E125" i="92"/>
  <c r="G125" i="92" s="1"/>
  <c r="E230" i="94"/>
  <c r="G230" i="94" s="1"/>
  <c r="C230" i="95" s="1"/>
  <c r="E247" i="92"/>
  <c r="G247" i="92" s="1"/>
  <c r="E131" i="92"/>
  <c r="G131" i="92" s="1"/>
  <c r="E254" i="92"/>
  <c r="G254" i="92" s="1"/>
  <c r="E228" i="92"/>
  <c r="G228" i="92" s="1"/>
  <c r="E252" i="92"/>
  <c r="G252" i="92" s="1"/>
  <c r="E253" i="92"/>
  <c r="G253" i="92" s="1"/>
  <c r="E227" i="92"/>
  <c r="G227" i="92" s="1"/>
  <c r="E89" i="92"/>
  <c r="G89" i="92" s="1"/>
  <c r="E251" i="92"/>
  <c r="G251" i="92" s="1"/>
  <c r="E80" i="92"/>
  <c r="G80" i="92" s="1"/>
  <c r="E214" i="92"/>
  <c r="G214" i="92" s="1"/>
  <c r="E249" i="92"/>
  <c r="G249" i="92" s="1"/>
  <c r="E229" i="92"/>
  <c r="G229" i="92" s="1"/>
  <c r="C78" i="90"/>
  <c r="E78" i="90" s="1"/>
  <c r="G78" i="90" s="1"/>
  <c r="C78" i="91" s="1"/>
  <c r="C5" i="78" l="1"/>
  <c r="E5" i="78" s="1"/>
  <c r="G5" i="78" s="1"/>
  <c r="E254" i="93"/>
  <c r="G254" i="93" s="1"/>
  <c r="E247" i="93"/>
  <c r="G247" i="93" s="1"/>
  <c r="E125" i="93"/>
  <c r="G125" i="93" s="1"/>
  <c r="E252" i="93"/>
  <c r="G252" i="93" s="1"/>
  <c r="E131" i="93"/>
  <c r="G131" i="93" s="1"/>
  <c r="E230" i="95"/>
  <c r="G230" i="95" s="1"/>
  <c r="E80" i="93"/>
  <c r="G80" i="93" s="1"/>
  <c r="E251" i="93"/>
  <c r="G251" i="93" s="1"/>
  <c r="E89" i="93"/>
  <c r="G89" i="93" s="1"/>
  <c r="E227" i="93"/>
  <c r="G227" i="93" s="1"/>
  <c r="E228" i="93"/>
  <c r="G228" i="93" s="1"/>
  <c r="E229" i="93"/>
  <c r="G229" i="93" s="1"/>
  <c r="E249" i="93"/>
  <c r="G249" i="93" s="1"/>
  <c r="E214" i="93"/>
  <c r="G214" i="93" s="1"/>
  <c r="E215" i="93"/>
  <c r="G215" i="93" s="1"/>
  <c r="E159" i="93"/>
  <c r="G159" i="93" s="1"/>
  <c r="E231" i="95"/>
  <c r="G231" i="95" s="1"/>
  <c r="E250" i="93"/>
  <c r="G250" i="93" s="1"/>
  <c r="E253" i="93"/>
  <c r="G253" i="93" s="1"/>
  <c r="E248" i="93"/>
  <c r="G248" i="93" s="1"/>
  <c r="E78" i="91"/>
  <c r="G78" i="91" s="1"/>
  <c r="C78" i="92" s="1"/>
  <c r="C5" i="79" l="1"/>
  <c r="E5" i="79" s="1"/>
  <c r="G5" i="79" s="1"/>
  <c r="E5" i="80" s="1"/>
  <c r="G5" i="80" s="1"/>
  <c r="C5" i="81" s="1"/>
  <c r="E5" i="81" s="1"/>
  <c r="G5" i="81" s="1"/>
  <c r="C5" i="82" s="1"/>
  <c r="E5" i="82" s="1"/>
  <c r="G5" i="82" s="1"/>
  <c r="E228" i="94"/>
  <c r="G228" i="94" s="1"/>
  <c r="C228" i="95" s="1"/>
  <c r="E248" i="94"/>
  <c r="G248" i="94" s="1"/>
  <c r="C248" i="95" s="1"/>
  <c r="E251" i="94"/>
  <c r="G251" i="94" s="1"/>
  <c r="C251" i="95" s="1"/>
  <c r="E250" i="94"/>
  <c r="G250" i="94" s="1"/>
  <c r="C250" i="95" s="1"/>
  <c r="E131" i="94"/>
  <c r="G131" i="94" s="1"/>
  <c r="C131" i="95" s="1"/>
  <c r="E227" i="94"/>
  <c r="G227" i="94" s="1"/>
  <c r="C227" i="95" s="1"/>
  <c r="E253" i="94"/>
  <c r="G253" i="94" s="1"/>
  <c r="C253" i="95" s="1"/>
  <c r="E231" i="96"/>
  <c r="G231" i="96" s="1"/>
  <c r="E247" i="94"/>
  <c r="G247" i="94" s="1"/>
  <c r="C247" i="95" s="1"/>
  <c r="E229" i="94"/>
  <c r="G229" i="94" s="1"/>
  <c r="C229" i="95" s="1"/>
  <c r="E89" i="94"/>
  <c r="G89" i="94" s="1"/>
  <c r="C89" i="95" s="1"/>
  <c r="E80" i="94"/>
  <c r="G80" i="94" s="1"/>
  <c r="C80" i="95" s="1"/>
  <c r="E230" i="96"/>
  <c r="G230" i="96" s="1"/>
  <c r="E159" i="94"/>
  <c r="G159" i="94" s="1"/>
  <c r="C159" i="95" s="1"/>
  <c r="E252" i="94"/>
  <c r="G252" i="94" s="1"/>
  <c r="C252" i="95" s="1"/>
  <c r="E215" i="94"/>
  <c r="G215" i="94" s="1"/>
  <c r="C215" i="95" s="1"/>
  <c r="E125" i="94"/>
  <c r="G125" i="94" s="1"/>
  <c r="C125" i="95" s="1"/>
  <c r="E214" i="94"/>
  <c r="G214" i="94" s="1"/>
  <c r="C214" i="95" s="1"/>
  <c r="E249" i="94"/>
  <c r="G249" i="94" s="1"/>
  <c r="C249" i="95" s="1"/>
  <c r="E254" i="94"/>
  <c r="G254" i="94" s="1"/>
  <c r="C254" i="95" s="1"/>
  <c r="E78" i="92"/>
  <c r="G78" i="92" s="1"/>
  <c r="C5" i="83" l="1"/>
  <c r="E5" i="83" s="1"/>
  <c r="G5" i="83" s="1"/>
  <c r="C5" i="84" s="1"/>
  <c r="E5" i="84" s="1"/>
  <c r="G5" i="84" s="1"/>
  <c r="E229" i="95"/>
  <c r="G229" i="95" s="1"/>
  <c r="E227" i="95"/>
  <c r="G227" i="95" s="1"/>
  <c r="E89" i="95"/>
  <c r="G89" i="95" s="1"/>
  <c r="E253" i="95"/>
  <c r="G253" i="95" s="1"/>
  <c r="E125" i="95"/>
  <c r="G125" i="95" s="1"/>
  <c r="E250" i="95"/>
  <c r="G250" i="95" s="1"/>
  <c r="E251" i="95"/>
  <c r="G251" i="95" s="1"/>
  <c r="E248" i="95"/>
  <c r="G248" i="95" s="1"/>
  <c r="E80" i="95"/>
  <c r="G80" i="95" s="1"/>
  <c r="E247" i="95"/>
  <c r="G247" i="95" s="1"/>
  <c r="E254" i="95"/>
  <c r="G254" i="95" s="1"/>
  <c r="E249" i="95"/>
  <c r="G249" i="95" s="1"/>
  <c r="E214" i="95"/>
  <c r="G214" i="95" s="1"/>
  <c r="E131" i="95"/>
  <c r="G131" i="95" s="1"/>
  <c r="E215" i="95"/>
  <c r="G215" i="95" s="1"/>
  <c r="E252" i="95"/>
  <c r="G252" i="95" s="1"/>
  <c r="E159" i="95"/>
  <c r="G159" i="95" s="1"/>
  <c r="E228" i="95"/>
  <c r="G228" i="95" s="1"/>
  <c r="E78" i="93"/>
  <c r="G78" i="93" s="1"/>
  <c r="C5" i="85" l="1"/>
  <c r="E5" i="85" s="1"/>
  <c r="G5" i="85" s="1"/>
  <c r="C5" i="86" s="1"/>
  <c r="E5" i="86" s="1"/>
  <c r="G5" i="86" s="1"/>
  <c r="E248" i="96"/>
  <c r="G248" i="96" s="1"/>
  <c r="E249" i="96"/>
  <c r="G249" i="96" s="1"/>
  <c r="E247" i="96"/>
  <c r="G247" i="96" s="1"/>
  <c r="E251" i="96"/>
  <c r="G251" i="96" s="1"/>
  <c r="E228" i="96"/>
  <c r="G228" i="96" s="1"/>
  <c r="E125" i="96"/>
  <c r="G125" i="96" s="1"/>
  <c r="E253" i="96"/>
  <c r="G253" i="96" s="1"/>
  <c r="E131" i="96"/>
  <c r="G131" i="96" s="1"/>
  <c r="E254" i="96"/>
  <c r="G254" i="96" s="1"/>
  <c r="E80" i="96"/>
  <c r="G80" i="96" s="1"/>
  <c r="E250" i="96"/>
  <c r="G250" i="96" s="1"/>
  <c r="E159" i="96"/>
  <c r="G159" i="96" s="1"/>
  <c r="E252" i="96"/>
  <c r="G252" i="96" s="1"/>
  <c r="E215" i="96"/>
  <c r="G215" i="96" s="1"/>
  <c r="E89" i="96"/>
  <c r="G89" i="96" s="1"/>
  <c r="E227" i="96"/>
  <c r="G227" i="96" s="1"/>
  <c r="E214" i="96"/>
  <c r="G214" i="96" s="1"/>
  <c r="E229" i="96"/>
  <c r="G229" i="96" s="1"/>
  <c r="E78" i="94"/>
  <c r="G78" i="94" s="1"/>
  <c r="C5" i="87" l="1"/>
  <c r="E5" i="87" s="1"/>
  <c r="G5" i="87" s="1"/>
  <c r="C78" i="95"/>
  <c r="E78" i="95" s="1"/>
  <c r="G78" i="95" s="1"/>
  <c r="C5" i="88" l="1"/>
  <c r="E5" i="88" s="1"/>
  <c r="G5" i="88" s="1"/>
  <c r="E78" i="96"/>
  <c r="G78" i="96" s="1"/>
  <c r="K263" i="73"/>
  <c r="M229" i="73"/>
  <c r="N254" i="73" s="1"/>
  <c r="C5" i="89" l="1"/>
  <c r="E5" i="89" s="1"/>
  <c r="G5" i="89" s="1"/>
  <c r="C5" i="90" s="1"/>
  <c r="E5" i="90" s="1"/>
  <c r="G5" i="90" s="1"/>
  <c r="K266" i="73"/>
  <c r="K265" i="73"/>
  <c r="C5" i="91" l="1"/>
  <c r="E5" i="91" s="1"/>
  <c r="G5" i="91" s="1"/>
  <c r="C5" i="92" l="1"/>
  <c r="E5" i="92" s="1"/>
  <c r="G5" i="92" s="1"/>
  <c r="E5" i="93" s="1"/>
  <c r="G5" i="93" s="1"/>
  <c r="E5" i="94" s="1"/>
  <c r="G5" i="94" s="1"/>
  <c r="C5" i="95" s="1"/>
  <c r="E5" i="95" s="1"/>
  <c r="G5" i="95" s="1"/>
  <c r="E5" i="96" s="1"/>
  <c r="G5" i="96" s="1"/>
  <c r="U12" i="8"/>
  <c r="U36" i="8" s="1"/>
  <c r="J258" i="8"/>
  <c r="K259" i="8"/>
  <c r="D258" i="8" s="1"/>
  <c r="F257" i="8"/>
  <c r="F259" i="8"/>
  <c r="J262" i="8"/>
  <c r="K257" i="8"/>
  <c r="F260" i="8" l="1"/>
  <c r="J260" i="8" s="1"/>
  <c r="J261" i="8" s="1"/>
  <c r="J264" i="8" s="1"/>
  <c r="B259" i="8"/>
  <c r="B260" i="8" s="1"/>
  <c r="D260" i="8"/>
  <c r="D26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PC29</author>
    <author>Admin</author>
  </authors>
  <commentList>
    <comment ref="T5" authorId="0" shapeId="0" xr:uid="{CBB31570-8BB5-49CA-B9B3-34E7ECF83889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6" authorId="0" shapeId="0" xr:uid="{4F7861CF-B969-40E7-BCD8-12EA2B7FA1DB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7" authorId="0" shapeId="0" xr:uid="{B5B605ED-D5FE-4220-B5BF-70F7C976C7D4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8" authorId="1" shapeId="0" xr:uid="{E8C8678E-CC1F-4847-AC38-909BD10E3009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9" authorId="0" shapeId="0" xr:uid="{390894EB-DD0C-4680-8FFF-AF3D0F575F7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0" authorId="1" shapeId="0" xr:uid="{765102C0-535C-48E2-8D49-37B4DE1941FA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11" authorId="1" shapeId="0" xr:uid="{4690706D-00E1-4A0A-A3AD-BD4C2C51431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2" authorId="2" shapeId="0" xr:uid="{987280B1-4AB2-4310-B0BF-B82BAE8BC6BB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3" authorId="2" shapeId="0" xr:uid="{F59D534F-D206-44F9-9BF1-CBD8CCE490C8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4" authorId="2" shapeId="0" xr:uid="{EC17329D-D1F1-44BC-952B-B44ABE30D0E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5" authorId="2" shapeId="0" xr:uid="{CFFB172F-80B5-458C-8FB2-718217BFE5FF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16" authorId="2" shapeId="0" xr:uid="{48D96A58-C5A8-48B5-846B-E00B75BC712E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17" authorId="1" shapeId="0" xr:uid="{4215F783-D894-4766-A39F-7A892A3F7315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18" authorId="0" shapeId="0" xr:uid="{778D54E9-E353-46F0-9A07-90E44D8F2D28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19" authorId="0" shapeId="0" xr:uid="{3DA44573-BC4A-4B09-B85B-17DDD57BFBCB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20" authorId="1" shapeId="0" xr:uid="{09291E8A-DC76-472C-B1D8-904568D1FD1A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21" authorId="1" shapeId="0" xr:uid="{1EAE7568-E652-4C0E-A377-53498A718717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22" authorId="1" shapeId="0" xr:uid="{7216F31B-1AC3-4318-A8F4-2C5924C8751C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23" authorId="1" shapeId="0" xr:uid="{04F71F04-16F2-4B1D-8E9F-8D0E1E58A367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24" authorId="1" shapeId="0" xr:uid="{CA328ABF-6EAD-425F-A4CC-446A1E7ED931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25" authorId="1" shapeId="0" xr:uid="{3872F9B5-CEC6-4465-A839-7C15F90C3AF0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26" authorId="1" shapeId="0" xr:uid="{6720D75F-4A26-43E7-82CE-BA863855537E}">
      <text>
        <r>
          <rPr>
            <b/>
            <sz val="9"/>
            <color indexed="81"/>
            <rFont val="Tahoma"/>
            <family val="2"/>
          </rPr>
          <t xml:space="preserve">เก้บเงินสด 2,335
</t>
        </r>
      </text>
    </comment>
    <comment ref="T27" authorId="1" shapeId="0" xr:uid="{12BF64D8-0F7D-4358-9F9A-9A823A5766EB}">
      <text>
        <r>
          <rPr>
            <b/>
            <sz val="9"/>
            <color indexed="81"/>
            <rFont val="Tahoma"/>
            <family val="2"/>
          </rPr>
          <t xml:space="preserve">เก็บเงินสด 185
</t>
        </r>
      </text>
    </comment>
    <comment ref="T28" authorId="1" shapeId="0" xr:uid="{35E8441E-4BF5-4384-B6E7-2C3EBA80AA3B}">
      <text>
        <r>
          <rPr>
            <b/>
            <sz val="9"/>
            <color indexed="81"/>
            <rFont val="Tahoma"/>
            <family val="2"/>
          </rPr>
          <t xml:space="preserve">เก็บเงินสด
</t>
        </r>
      </text>
    </comment>
    <comment ref="T29" authorId="1" shapeId="0" xr:uid="{EF4D19B2-7E79-4A9C-9DEC-C23736FEA7AB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30" authorId="1" shapeId="0" xr:uid="{9182D804-7DA2-439B-9916-B5DACF6A0CA4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31" authorId="1" shapeId="0" xr:uid="{A754650F-CB2F-4D0B-AF29-9CF34236D56A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  <comment ref="T32" authorId="1" shapeId="0" xr:uid="{761C0F6C-16C3-4C91-828D-2D8C49697BEA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33" authorId="1" shapeId="0" xr:uid="{E88178F6-21DE-4111-841E-63C4E43EED1B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  <comment ref="T34" authorId="1" shapeId="0" xr:uid="{FC74AD88-FC7B-4AA4-86BA-7C2ED85B4FE4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T35" authorId="1" shapeId="0" xr:uid="{4A7B4456-7F06-4FE2-BC30-EF210392DBAE}">
      <text>
        <r>
          <rPr>
            <b/>
            <sz val="9"/>
            <color indexed="81"/>
            <rFont val="Tahoma"/>
            <charset val="222"/>
          </rPr>
          <t xml:space="preserve">เก็บเงินสด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64" authorId="0" shapeId="0" xr:uid="{731F6304-AE90-4546-8BCE-64A0DAAF0766}">
      <text>
        <r>
          <rPr>
            <b/>
            <sz val="9"/>
            <color indexed="81"/>
            <rFont val="Tahoma"/>
            <family val="2"/>
          </rPr>
          <t>เก็บเงินสด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64" authorId="0" shapeId="0" xr:uid="{CBE598CC-0647-409F-AD12-A3D337667697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64" authorId="0" shapeId="0" xr:uid="{D59D2877-5AFB-456E-92CC-96A8452770E3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264" authorId="0" shapeId="0" xr:uid="{67763BD7-5DC5-4ED3-B21C-8E0B099477C1}">
      <text>
        <r>
          <rPr>
            <b/>
            <sz val="9"/>
            <color indexed="81"/>
            <rFont val="Tahoma"/>
            <charset val="222"/>
          </rPr>
          <t>เก็บเงินสด</t>
        </r>
      </text>
    </comment>
  </commentList>
</comments>
</file>

<file path=xl/sharedStrings.xml><?xml version="1.0" encoding="utf-8"?>
<sst xmlns="http://schemas.openxmlformats.org/spreadsheetml/2006/main" count="18592" uniqueCount="391">
  <si>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</si>
  <si>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</si>
  <si>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</si>
  <si>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</si>
  <si>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</si>
  <si>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</si>
  <si>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</si>
  <si>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</si>
  <si>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</si>
  <si>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</si>
  <si>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</si>
  <si>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</si>
  <si>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</si>
  <si>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</si>
  <si>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</si>
  <si>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</si>
  <si>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</si>
  <si>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</si>
  <si>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</si>
  <si>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</si>
  <si>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</si>
  <si>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</si>
  <si>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</si>
  <si>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</si>
  <si>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</si>
  <si>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</si>
  <si>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</si>
  <si>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</si>
  <si>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</si>
  <si>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</si>
  <si>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</si>
  <si>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</si>
  <si>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</si>
  <si>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</si>
  <si>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</si>
  <si>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</si>
  <si>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</si>
  <si>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</si>
  <si>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</si>
  <si>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</si>
  <si>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</si>
  <si>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</si>
  <si>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</si>
  <si>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</si>
  <si>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</si>
  <si>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</si>
  <si>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</si>
  <si>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</si>
  <si>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</si>
  <si>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</si>
  <si>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</si>
  <si>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</si>
  <si>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</si>
  <si>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</si>
  <si>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</si>
  <si>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</si>
  <si>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</si>
  <si>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</si>
  <si>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</si>
  <si>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</si>
  <si>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</si>
  <si>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</si>
  <si>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</si>
  <si>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</si>
  <si>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</si>
  <si>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</si>
  <si>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</si>
  <si>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</si>
  <si>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</si>
  <si>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</si>
  <si>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</si>
  <si>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</si>
  <si>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</si>
  <si>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</si>
  <si>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</si>
  <si>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</si>
  <si>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</si>
  <si>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</si>
  <si>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</si>
  <si>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</si>
  <si>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</si>
  <si>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</si>
  <si>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</si>
  <si>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</si>
  <si>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</si>
  <si>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</si>
  <si>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</si>
  <si>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</si>
  <si>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</si>
  <si>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</si>
  <si>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</si>
  <si>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</si>
  <si>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</si>
  <si>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</si>
  <si>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</si>
  <si>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</si>
  <si>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</si>
  <si>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</si>
  <si>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</si>
  <si>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</si>
  <si>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</si>
  <si>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</si>
  <si>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</si>
  <si>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</si>
  <si>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</si>
  <si>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</si>
  <si>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</si>
  <si>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</si>
  <si>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</si>
  <si>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</si>
  <si>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</si>
  <si>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</si>
  <si>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</si>
  <si>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</si>
  <si>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</si>
  <si>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</si>
  <si>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</si>
  <si>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</si>
  <si>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</si>
  <si>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</si>
  <si>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</si>
  <si>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</si>
  <si>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</si>
  <si>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</si>
  <si>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</si>
  <si>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</si>
  <si>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</si>
  <si>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</si>
  <si>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</si>
  <si>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</si>
  <si>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</si>
  <si>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</si>
  <si>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</si>
  <si>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</si>
  <si>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</si>
  <si>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</si>
  <si>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</si>
  <si>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</si>
  <si>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</si>
  <si>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</si>
  <si>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</si>
  <si>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</si>
  <si>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</si>
  <si>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</si>
  <si>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</si>
  <si>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</si>
  <si>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</si>
  <si>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</si>
  <si>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</si>
  <si>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</si>
  <si>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</si>
  <si>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</si>
  <si>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</si>
  <si>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</si>
  <si>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</si>
  <si>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</si>
  <si>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</si>
  <si>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</si>
  <si>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</si>
  <si>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</si>
  <si>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</si>
  <si>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</si>
  <si>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</si>
  <si>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</si>
  <si>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</si>
  <si>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</si>
  <si>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</si>
  <si>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</si>
  <si>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</si>
  <si>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</si>
  <si>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</si>
  <si>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</si>
  <si>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</si>
  <si>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</si>
  <si>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</si>
  <si>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</si>
  <si>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</si>
  <si>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</si>
  <si>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</si>
  <si>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</si>
  <si>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</si>
  <si>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</si>
  <si>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</si>
  <si>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</si>
  <si>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</si>
  <si>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</si>
  <si>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</si>
  <si>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</si>
  <si>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</si>
  <si>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</si>
  <si>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</si>
  <si>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</si>
  <si>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</si>
  <si>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</si>
  <si>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</si>
  <si>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</si>
  <si>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</si>
  <si>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</si>
  <si>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</si>
  <si>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</si>
  <si>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</si>
  <si>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</si>
  <si>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</si>
  <si>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</si>
  <si>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</si>
  <si>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</si>
  <si>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</si>
  <si>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</si>
  <si>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</si>
  <si>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</si>
  <si>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</si>
  <si>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</si>
  <si>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</si>
  <si>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</si>
  <si>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</si>
  <si>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</si>
  <si>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</si>
  <si>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</si>
  <si>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</si>
  <si>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</si>
  <si>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</si>
  <si>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</si>
  <si>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</si>
  <si>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</si>
  <si>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</si>
  <si>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</si>
  <si>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</si>
  <si>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</si>
  <si>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</si>
  <si>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</si>
  <si>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</si>
  <si>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</si>
  <si>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</si>
  <si>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</si>
  <si>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</si>
  <si>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</si>
  <si>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</si>
  <si>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</si>
  <si>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</si>
  <si>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</si>
  <si>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</si>
  <si>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</si>
  <si>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</si>
  <si>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</si>
  <si>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</si>
  <si>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</si>
  <si>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</si>
  <si>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ชิฟฟ่อน สอดไส้ (ล) 3 ชิ้น กาแฟ</t>
  </si>
  <si>
    <t>น้ำมะพร้าว</t>
  </si>
  <si>
    <t>โบราณ 4 ชิ้น กล่องแดง (แบบกลม)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</si>
  <si>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</si>
  <si>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</si>
  <si>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</si>
  <si>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</si>
  <si>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</si>
  <si>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</si>
  <si>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</si>
  <si>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</si>
  <si>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</si>
  <si>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</si>
  <si>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</si>
  <si>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</si>
  <si>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</si>
  <si>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</si>
  <si>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</si>
  <si>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</si>
  <si>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เค้กวุ้นฝอยทอง</t>
  </si>
  <si>
    <t>ขนมไส้รวมรส</t>
  </si>
  <si>
    <t>ครีมพายคาราเมลกล้วย</t>
  </si>
  <si>
    <t>โบราณ 4 ชิ้น คริสมาศ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</si>
  <si>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</si>
  <si>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</si>
  <si>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</si>
  <si>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</si>
  <si>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วุ้นลูกส้ม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</si>
  <si>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</si>
  <si>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</si>
  <si>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</si>
  <si>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เรดเวลเว็ทวูปปี้พาย</t>
  </si>
  <si>
    <t>เบาหวิวมะพร้าว (100g)</t>
  </si>
  <si>
    <t>น้ำแดงเฮลบลูบอย</t>
  </si>
  <si>
    <t>มะม่วงหนึบ</t>
  </si>
  <si>
    <t>ซอฟท์เค้กฝอยทอง (ระบาย)</t>
  </si>
  <si>
    <t>ซอฟท์เค้กครีมสด (ระบาย)</t>
  </si>
  <si>
    <t>ขนมปังพิซซ่าโบโลน่า</t>
  </si>
  <si>
    <t>ขนมปังข้าวโพดแฮม</t>
  </si>
  <si>
    <t>ครีมฮอร์นชาไทย</t>
  </si>
  <si>
    <t>Rookie</t>
  </si>
  <si>
    <t>Grab</t>
  </si>
  <si>
    <t>Line Man</t>
  </si>
  <si>
    <t>หัก 30%</t>
  </si>
  <si>
    <t>หัก 7%</t>
  </si>
  <si>
    <t>บูธ หน้ามอ (ม.เกษตร) วันที่ 1-31 ก.ค. 67</t>
  </si>
  <si>
    <t>ลาวา ทูโทน (ล)</t>
  </si>
  <si>
    <t>ลาวา ทูโทน (ญ)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</si>
  <si>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</si>
  <si>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</si>
  <si>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</si>
  <si>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ขนมเปี๊ยะ 450 กรัม ถั่ว</t>
  </si>
  <si>
    <t>เอแครล์คิทแคท</t>
  </si>
  <si>
    <t xml:space="preserve">หมายเหตุ : </t>
  </si>
  <si>
    <t>ลูกค้าโอนเกิน 20</t>
  </si>
  <si>
    <t>สรุป บูธ หน้ามอ  วันที่ 1-31 ก.ค. 67</t>
  </si>
  <si>
    <t>เค้กสามเหลี่ยม รสฝอยทองใบเตย</t>
  </si>
  <si>
    <t>ลด 50 %</t>
  </si>
  <si>
    <t>เคลมให้ลูกค้า</t>
  </si>
  <si>
    <t>ลด 20 %</t>
  </si>
  <si>
    <t>คิดราคาครีมฮอร์นชาไทยผิดไป กล่องละ 20 บาท จำนวน 5 กล่อง เงินขาด 100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</si>
  <si>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</si>
  <si>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</si>
  <si>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</si>
  <si>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</si>
  <si>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</si>
  <si>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</si>
  <si>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</si>
  <si>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</si>
  <si>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</si>
  <si>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</si>
  <si>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</si>
  <si>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</si>
  <si>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>หมดอายุ</t>
  </si>
  <si>
    <t>หมดอายุ // ลด 20 %</t>
  </si>
  <si>
    <t>ลด 50 % (Garb)</t>
  </si>
  <si>
    <t>แถม</t>
  </si>
  <si>
    <t>เครปเค้กคิทแคท</t>
  </si>
  <si>
    <t>วุ้นส้มนมสด</t>
  </si>
  <si>
    <t>โปร 3 ชิ้น 100</t>
  </si>
  <si>
    <t>บิลวุ้น</t>
  </si>
  <si>
    <t>สรุปค่าใช้จ่าย บูธ หน้ามอ วันที่ 1-31 ก.ค. 67</t>
  </si>
  <si>
    <t>ค่าวุ้น</t>
  </si>
  <si>
    <t>แถม 1</t>
  </si>
  <si>
    <t>ลด 20 บาท</t>
  </si>
  <si>
    <t>แลกแต้ม</t>
  </si>
  <si>
    <t>โปร</t>
  </si>
  <si>
    <t>ลูกค้าขอใบกำกับ 5 กล่อง</t>
  </si>
  <si>
    <t>ลด  50 %</t>
  </si>
  <si>
    <t>Garb</t>
  </si>
  <si>
    <t>]f</t>
  </si>
  <si>
    <t>หน้ามอ</t>
  </si>
  <si>
    <t>ลด 50 % // แถม 1</t>
  </si>
  <si>
    <t>ลด 30 %</t>
  </si>
  <si>
    <t>แถม 10</t>
  </si>
  <si>
    <t>2 ชิ้น = 35</t>
  </si>
  <si>
    <t>3 ชิ้น 100</t>
  </si>
  <si>
    <t>2 แก้ว 35</t>
  </si>
  <si>
    <t>2 ชิ้น 50</t>
  </si>
  <si>
    <t>ลด ชิ้นล่ะ 15 บาท</t>
  </si>
  <si>
    <t>ลดราคา</t>
  </si>
  <si>
    <t>2 ชิ้น 35</t>
  </si>
  <si>
    <t>ขนมปังแลบลิ้น</t>
  </si>
  <si>
    <t xml:space="preserve">แถม </t>
  </si>
  <si>
    <t>แถม 3</t>
  </si>
  <si>
    <t>ค่าน้ำแข็ง</t>
  </si>
  <si>
    <t>ค่าน้ำแข็ง 50 ค่าน้ำชง 450</t>
  </si>
  <si>
    <t>ค่าน้ำแข็ง 50 // ค่าน้ำชง 300</t>
  </si>
  <si>
    <t>ค่าน้ำแข็ง 50 // ค่าน้ำชง 600</t>
  </si>
  <si>
    <t>บิลน้ำชง</t>
  </si>
  <si>
    <t>ค่าน้ำแข็ง 50 รอบิล // ค่าวุ้น 90</t>
  </si>
  <si>
    <t>ค่า Vat 98</t>
  </si>
  <si>
    <t>เค้กลอดช่องกล่องกลม</t>
  </si>
  <si>
    <t>ค่า Vat 98 บาท</t>
  </si>
  <si>
    <t>แกรบ 1</t>
  </si>
  <si>
    <t>โยกไปไทวัสดุ 10</t>
  </si>
  <si>
    <t>แพนเค้กครีมสด</t>
  </si>
  <si>
    <t>จ่ายเงินแล้ว รอบิล</t>
  </si>
  <si>
    <t>ข้าวเกรียบว่าว (กระปุก)</t>
  </si>
  <si>
    <t>แกรป</t>
  </si>
  <si>
    <t xml:space="preserve"> </t>
  </si>
  <si>
    <t>ปังกรอบคาราเมล</t>
  </si>
  <si>
    <t>ค่าขยะ 30 ค่าน้ำ 150 ค่าน้ำแข็ง 50</t>
  </si>
  <si>
    <t>ค่าขยะ</t>
  </si>
  <si>
    <t>ค่าน้ำ</t>
  </si>
  <si>
    <t>แกรป 1</t>
  </si>
  <si>
    <t>จ่ายเงินแล้ว บิลอยู่ที่ต้นปาล์ม</t>
  </si>
  <si>
    <t>ของที่วางบิลวันที่ 04/07/2567  จ่ายเงินแล้ว บิลอยู่ที่ต้นปาล์ม</t>
  </si>
  <si>
    <t>ของที่วางบิลวันที่ 12/07/2567 จ่ายเงินแล้ว บิลอยู่ที่ต้นปาล์ม</t>
  </si>
  <si>
    <t>ของที่วางบิลวันที่ 18/07/2567 จ่ายเงินแล้ว บิลอยู่ที่ต้นปาล์ม</t>
  </si>
  <si>
    <t>ได้บิลแล้ว จ่ายเงินแล้ว บิลอยู่ที่ต้นปาล์ม</t>
  </si>
  <si>
    <t>ของที่วางบิลวันที่ 27/06/2567 จ่ายเงินแล้ว บิลอยู่ที่ต้นปาล์ม</t>
  </si>
  <si>
    <t>ลาวา ฝอยทอง ทูโทน ญ</t>
  </si>
  <si>
    <t>ชิฟฟ่อน (ล) 4 ชิ้น (กล่อมชมพู)</t>
  </si>
  <si>
    <t>ชิฟฟ่อน (ญ) 8 ชิ้น (กล่องชมพู)</t>
  </si>
  <si>
    <t>ชิฟฟ่อน สอดไส้ (ล) 3 ชิ้น แยมส้ม (ฝอยทอง)</t>
  </si>
  <si>
    <t>ชาเขียวเย็น</t>
  </si>
  <si>
    <t>ชาไทยเย็น</t>
  </si>
  <si>
    <t>กาแฟเย็น</t>
  </si>
  <si>
    <t>นมชมพูเย็น</t>
  </si>
  <si>
    <t>โกโก้เย็น</t>
  </si>
  <si>
    <t>แกรป 2</t>
  </si>
  <si>
    <t>ชิฟฟ่อนครีมมะพร้าว 120 g. (ชิ้น)</t>
  </si>
  <si>
    <t>คืน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</si>
</sst>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7"/>
      <color indexed="8"/>
      <name val="AngsanaUPC"/>
      <family val="1"/>
    </font>
    <font>
      <b/>
      <sz val="9"/>
      <color indexed="81"/>
      <name val="Tahoma"/>
      <family val="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9"/>
      <color indexed="81"/>
      <name val="Tahoma"/>
      <charset val="222"/>
    </font>
    <font>
      <sz val="16"/>
      <color theme="1"/>
      <name val="Angsana New"/>
      <family val="1"/>
    </font>
    <font>
      <sz val="9"/>
      <color indexed="81"/>
      <name val="Tahoma"/>
      <charset val="22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17" borderId="22" xfId="0" applyFont="1" applyFill="1" applyBorder="1"/>
    <xf numFmtId="0" fontId="16" fillId="18" borderId="22" xfId="0" applyFont="1" applyFill="1" applyBorder="1"/>
    <xf numFmtId="0" fontId="16" fillId="4" borderId="22" xfId="0" applyFont="1" applyFill="1" applyBorder="1"/>
    <xf numFmtId="0" fontId="17" fillId="0" borderId="1" xfId="0" applyFont="1" applyBorder="1"/>
    <xf numFmtId="187" fontId="17" fillId="0" borderId="16" xfId="1" applyNumberFormat="1" applyFont="1" applyBorder="1" applyAlignment="1"/>
    <xf numFmtId="187" fontId="17" fillId="0" borderId="1" xfId="1" applyNumberFormat="1" applyFont="1" applyBorder="1"/>
    <xf numFmtId="187" fontId="16" fillId="0" borderId="1" xfId="1" applyNumberFormat="1" applyFont="1" applyBorder="1"/>
    <xf numFmtId="0" fontId="17" fillId="0" borderId="0" xfId="0" applyFont="1"/>
    <xf numFmtId="187" fontId="17" fillId="0" borderId="0" xfId="1" applyNumberFormat="1" applyFont="1" applyBorder="1"/>
    <xf numFmtId="0" fontId="16" fillId="7" borderId="0" xfId="0" applyFont="1" applyFill="1"/>
    <xf numFmtId="187" fontId="16" fillId="7" borderId="0" xfId="1" applyNumberFormat="1" applyFont="1" applyFill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3" fontId="2" fillId="2" borderId="0" xfId="0" applyNumberFormat="1" applyFont="1" applyFill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3" fontId="21" fillId="0" borderId="0" xfId="1" applyFont="1" applyAlignment="1">
      <alignment horizontal="center"/>
    </xf>
    <xf numFmtId="0" fontId="22" fillId="19" borderId="1" xfId="0" applyFont="1" applyFill="1" applyBorder="1" applyAlignment="1">
      <alignment horizontal="center"/>
    </xf>
    <xf numFmtId="43" fontId="22" fillId="19" borderId="1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1" fillId="0" borderId="0" xfId="0" applyFont="1" applyAlignment="1">
      <alignment horizontal="right"/>
    </xf>
    <xf numFmtId="43" fontId="22" fillId="0" borderId="27" xfId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2" fontId="2" fillId="0" borderId="1" xfId="0" applyNumberFormat="1" applyFont="1" applyBorder="1"/>
    <xf numFmtId="0" fontId="3" fillId="0" borderId="21" xfId="0" applyFont="1" applyBorder="1"/>
    <xf numFmtId="1" fontId="9" fillId="0" borderId="1" xfId="0" applyNumberFormat="1" applyFont="1" applyBorder="1"/>
    <xf numFmtId="43" fontId="2" fillId="0" borderId="0" xfId="1" applyFont="1"/>
    <xf numFmtId="43" fontId="3" fillId="0" borderId="0" xfId="1" applyFont="1"/>
    <xf numFmtId="43" fontId="2" fillId="0" borderId="0" xfId="1" applyFont="1" applyAlignment="1">
      <alignment horizontal="left"/>
    </xf>
    <xf numFmtId="43" fontId="2" fillId="0" borderId="0" xfId="1" applyFont="1" applyAlignment="1"/>
    <xf numFmtId="43" fontId="2" fillId="20" borderId="0" xfId="0" applyNumberFormat="1" applyFont="1" applyFill="1"/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4" fontId="24" fillId="0" borderId="1" xfId="0" applyNumberFormat="1" applyFont="1" applyBorder="1" applyAlignment="1">
      <alignment horizontal="center"/>
    </xf>
    <xf numFmtId="43" fontId="24" fillId="0" borderId="1" xfId="1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3" fontId="6" fillId="4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5980B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8035-5616-46CA-B7BD-70B65D7876BA}">
  <sheetPr>
    <tabColor rgb="FF5F5F5F"/>
  </sheetPr>
  <dimension ref="A1:L32"/>
  <sheetViews>
    <sheetView workbookViewId="0">
      <pane xSplit="2" ySplit="2" topLeftCell="C18" activePane="bottomRight" state="frozen"/>
      <selection activeCell="B32" sqref="B32"/>
      <selection pane="topRight" activeCell="B32" sqref="B32"/>
      <selection pane="bottomLeft" activeCell="B32" sqref="B32"/>
      <selection pane="bottomRight" activeCell="A26" sqref="A26:D26"/>
    </sheetView>
  </sheetViews>
  <sheetFormatPr defaultColWidth="9.125" defaultRowHeight="23.25" x14ac:dyDescent="0.5"/>
  <cols>
    <col min="1" max="1" width="9.125" style="103"/>
    <col min="2" max="2" width="16.25" style="103" bestFit="1" customWidth="1"/>
    <col min="3" max="3" width="13.375" style="104" bestFit="1" customWidth="1"/>
    <col min="4" max="4" width="42.5" style="125" bestFit="1" customWidth="1"/>
    <col min="5" max="16384" width="9.125" style="103"/>
  </cols>
  <sheetData>
    <row r="1" spans="1:12" ht="29.25" x14ac:dyDescent="0.6">
      <c r="A1" s="102" t="s">
        <v>328</v>
      </c>
    </row>
    <row r="2" spans="1:12" s="107" customFormat="1" ht="26.25" x14ac:dyDescent="0.55000000000000004">
      <c r="A2" s="105" t="s">
        <v>308</v>
      </c>
      <c r="B2" s="105" t="s">
        <v>309</v>
      </c>
      <c r="C2" s="106" t="s">
        <v>310</v>
      </c>
      <c r="D2" s="105" t="s">
        <v>9</v>
      </c>
      <c r="G2" s="103"/>
      <c r="H2" s="103"/>
      <c r="I2" s="103"/>
      <c r="J2" s="103"/>
      <c r="K2" s="103"/>
      <c r="L2" s="103"/>
    </row>
    <row r="3" spans="1:12" ht="23.45" customHeight="1" x14ac:dyDescent="0.5">
      <c r="A3" s="128">
        <v>243803</v>
      </c>
      <c r="B3" s="126" t="s">
        <v>327</v>
      </c>
      <c r="C3" s="129">
        <v>80</v>
      </c>
      <c r="D3" s="126" t="s">
        <v>378</v>
      </c>
    </row>
    <row r="4" spans="1:12" x14ac:dyDescent="0.5">
      <c r="A4" s="128">
        <v>243805</v>
      </c>
      <c r="B4" s="126" t="s">
        <v>356</v>
      </c>
      <c r="C4" s="129">
        <v>600</v>
      </c>
      <c r="D4" s="126" t="s">
        <v>373</v>
      </c>
    </row>
    <row r="5" spans="1:12" x14ac:dyDescent="0.5">
      <c r="A5" s="128">
        <v>243805</v>
      </c>
      <c r="B5" s="126" t="s">
        <v>352</v>
      </c>
      <c r="C5" s="129">
        <v>50</v>
      </c>
      <c r="D5" s="126" t="s">
        <v>373</v>
      </c>
    </row>
    <row r="6" spans="1:12" x14ac:dyDescent="0.5">
      <c r="A6" s="128">
        <v>243806</v>
      </c>
      <c r="B6" s="126" t="s">
        <v>352</v>
      </c>
      <c r="C6" s="129">
        <v>50</v>
      </c>
      <c r="D6" s="126" t="s">
        <v>373</v>
      </c>
    </row>
    <row r="7" spans="1:12" x14ac:dyDescent="0.5">
      <c r="A7" s="128">
        <v>243807</v>
      </c>
      <c r="B7" s="126" t="s">
        <v>356</v>
      </c>
      <c r="C7" s="129">
        <v>300</v>
      </c>
      <c r="D7" s="126" t="s">
        <v>373</v>
      </c>
    </row>
    <row r="8" spans="1:12" x14ac:dyDescent="0.5">
      <c r="A8" s="128">
        <v>243807</v>
      </c>
      <c r="B8" s="126" t="s">
        <v>352</v>
      </c>
      <c r="C8" s="129">
        <v>50</v>
      </c>
      <c r="D8" s="126" t="s">
        <v>373</v>
      </c>
    </row>
    <row r="9" spans="1:12" x14ac:dyDescent="0.5">
      <c r="A9" s="128">
        <v>243809</v>
      </c>
      <c r="B9" s="126" t="s">
        <v>356</v>
      </c>
      <c r="C9" s="129">
        <f>30*15</f>
        <v>450</v>
      </c>
      <c r="D9" s="126" t="s">
        <v>373</v>
      </c>
    </row>
    <row r="10" spans="1:12" x14ac:dyDescent="0.5">
      <c r="A10" s="128">
        <v>243809</v>
      </c>
      <c r="B10" s="126" t="s">
        <v>352</v>
      </c>
      <c r="C10" s="129">
        <v>50</v>
      </c>
      <c r="D10" s="126" t="s">
        <v>373</v>
      </c>
    </row>
    <row r="11" spans="1:12" x14ac:dyDescent="0.5">
      <c r="A11" s="128">
        <v>243811</v>
      </c>
      <c r="B11" s="126" t="s">
        <v>327</v>
      </c>
      <c r="C11" s="129">
        <v>90</v>
      </c>
      <c r="D11" s="126" t="s">
        <v>374</v>
      </c>
    </row>
    <row r="12" spans="1:12" x14ac:dyDescent="0.5">
      <c r="A12" s="128">
        <v>243811</v>
      </c>
      <c r="B12" s="126" t="s">
        <v>352</v>
      </c>
      <c r="C12" s="129">
        <v>50</v>
      </c>
      <c r="D12" s="126" t="s">
        <v>373</v>
      </c>
    </row>
    <row r="13" spans="1:12" x14ac:dyDescent="0.5">
      <c r="A13" s="128">
        <v>243813</v>
      </c>
      <c r="B13" s="126" t="s">
        <v>352</v>
      </c>
      <c r="C13" s="129">
        <v>50</v>
      </c>
      <c r="D13" s="126" t="s">
        <v>373</v>
      </c>
    </row>
    <row r="14" spans="1:12" x14ac:dyDescent="0.5">
      <c r="A14" s="128">
        <v>243815</v>
      </c>
      <c r="B14" s="126" t="s">
        <v>352</v>
      </c>
      <c r="C14" s="129">
        <v>50</v>
      </c>
      <c r="D14" s="126" t="s">
        <v>373</v>
      </c>
    </row>
    <row r="15" spans="1:12" x14ac:dyDescent="0.5">
      <c r="A15" s="128">
        <v>243817</v>
      </c>
      <c r="B15" s="126" t="s">
        <v>352</v>
      </c>
      <c r="C15" s="129">
        <v>50</v>
      </c>
      <c r="D15" s="126" t="s">
        <v>364</v>
      </c>
    </row>
    <row r="16" spans="1:12" x14ac:dyDescent="0.5">
      <c r="A16" s="128">
        <v>243817</v>
      </c>
      <c r="B16" s="126" t="s">
        <v>327</v>
      </c>
      <c r="C16" s="129">
        <v>120</v>
      </c>
      <c r="D16" s="126" t="s">
        <v>375</v>
      </c>
    </row>
    <row r="17" spans="1:4" x14ac:dyDescent="0.5">
      <c r="A17" s="128">
        <v>243819</v>
      </c>
      <c r="B17" s="126" t="s">
        <v>352</v>
      </c>
      <c r="C17" s="129">
        <v>50</v>
      </c>
      <c r="D17" s="126" t="s">
        <v>364</v>
      </c>
    </row>
    <row r="18" spans="1:4" x14ac:dyDescent="0.5">
      <c r="A18" s="128">
        <v>243821</v>
      </c>
      <c r="B18" s="126" t="s">
        <v>352</v>
      </c>
      <c r="C18" s="129">
        <v>50</v>
      </c>
      <c r="D18" s="126" t="s">
        <v>364</v>
      </c>
    </row>
    <row r="19" spans="1:4" x14ac:dyDescent="0.5">
      <c r="A19" s="128">
        <v>243823</v>
      </c>
      <c r="B19" s="126" t="s">
        <v>352</v>
      </c>
      <c r="C19" s="129">
        <v>50</v>
      </c>
      <c r="D19" s="126" t="s">
        <v>364</v>
      </c>
    </row>
    <row r="20" spans="1:4" x14ac:dyDescent="0.5">
      <c r="A20" s="128">
        <v>243823</v>
      </c>
      <c r="B20" s="126" t="s">
        <v>370</v>
      </c>
      <c r="C20" s="129">
        <v>30</v>
      </c>
      <c r="D20" s="126" t="s">
        <v>377</v>
      </c>
    </row>
    <row r="21" spans="1:4" x14ac:dyDescent="0.5">
      <c r="A21" s="128">
        <v>243823</v>
      </c>
      <c r="B21" s="126" t="s">
        <v>371</v>
      </c>
      <c r="C21" s="129">
        <v>150</v>
      </c>
      <c r="D21" s="126" t="s">
        <v>377</v>
      </c>
    </row>
    <row r="22" spans="1:4" x14ac:dyDescent="0.5">
      <c r="A22" s="128">
        <v>243824</v>
      </c>
      <c r="B22" s="126" t="s">
        <v>327</v>
      </c>
      <c r="C22" s="129">
        <v>30</v>
      </c>
      <c r="D22" s="126" t="s">
        <v>376</v>
      </c>
    </row>
    <row r="23" spans="1:4" x14ac:dyDescent="0.5">
      <c r="A23" s="128">
        <v>243825</v>
      </c>
      <c r="B23" s="126" t="s">
        <v>371</v>
      </c>
      <c r="C23" s="129">
        <v>15</v>
      </c>
      <c r="D23" s="126" t="s">
        <v>377</v>
      </c>
    </row>
    <row r="24" spans="1:4" x14ac:dyDescent="0.5">
      <c r="A24" s="128">
        <v>243825</v>
      </c>
      <c r="B24" s="126" t="s">
        <v>352</v>
      </c>
      <c r="C24" s="129">
        <v>50</v>
      </c>
      <c r="D24" s="126" t="s">
        <v>364</v>
      </c>
    </row>
    <row r="25" spans="1:4" x14ac:dyDescent="0.5">
      <c r="A25" s="128">
        <v>243829</v>
      </c>
      <c r="B25" s="126" t="s">
        <v>352</v>
      </c>
      <c r="C25" s="129">
        <v>50</v>
      </c>
      <c r="D25" s="126" t="s">
        <v>364</v>
      </c>
    </row>
    <row r="26" spans="1:4" x14ac:dyDescent="0.5">
      <c r="A26" s="128"/>
      <c r="B26" s="126"/>
      <c r="C26" s="129"/>
      <c r="D26" s="126"/>
    </row>
    <row r="27" spans="1:4" x14ac:dyDescent="0.5">
      <c r="A27" s="108"/>
      <c r="B27" s="109"/>
      <c r="C27" s="110"/>
      <c r="D27" s="126"/>
    </row>
    <row r="28" spans="1:4" x14ac:dyDescent="0.5">
      <c r="A28" s="108"/>
      <c r="B28" s="109"/>
      <c r="C28" s="110"/>
      <c r="D28" s="126"/>
    </row>
    <row r="29" spans="1:4" x14ac:dyDescent="0.5">
      <c r="A29" s="108"/>
      <c r="B29" s="109"/>
      <c r="C29" s="110"/>
      <c r="D29" s="126"/>
    </row>
    <row r="30" spans="1:4" x14ac:dyDescent="0.5">
      <c r="A30" s="108"/>
      <c r="B30" s="109"/>
      <c r="C30" s="110"/>
      <c r="D30" s="126"/>
    </row>
    <row r="31" spans="1:4" ht="27" thickBot="1" x14ac:dyDescent="0.6">
      <c r="B31" s="111" t="s">
        <v>311</v>
      </c>
      <c r="C31" s="112">
        <f>SUM(C3:C30)</f>
        <v>2515</v>
      </c>
      <c r="D31" s="127" t="s">
        <v>312</v>
      </c>
    </row>
    <row r="32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222A-FC90-4917-86C7-51A793B21F37}">
  <sheetPr>
    <tabColor rgb="FF5F5F5F"/>
  </sheetPr>
  <dimension ref="A1:E26"/>
  <sheetViews>
    <sheetView workbookViewId="0">
      <pane xSplit="2" ySplit="2" topLeftCell="C18" activePane="bottomRight" state="frozen"/>
      <selection activeCell="B32" sqref="B32"/>
      <selection pane="topRight" activeCell="B32" sqref="B32"/>
      <selection pane="bottomLeft" activeCell="B32" sqref="B32"/>
      <selection pane="bottomRight" activeCell="B32" sqref="B32"/>
    </sheetView>
  </sheetViews>
  <sheetFormatPr defaultColWidth="9.125" defaultRowHeight="23.25" x14ac:dyDescent="0.5"/>
  <cols>
    <col min="1" max="1" width="9.125" style="103"/>
    <col min="2" max="2" width="16.25" style="103" bestFit="1" customWidth="1"/>
    <col min="3" max="3" width="13.375" style="104" bestFit="1" customWidth="1"/>
    <col min="4" max="4" width="13.375" style="104" customWidth="1"/>
    <col min="5" max="5" width="27.375" style="103" customWidth="1"/>
    <col min="6" max="16384" width="9.125" style="103"/>
  </cols>
  <sheetData>
    <row r="1" spans="1:5" ht="29.25" x14ac:dyDescent="0.6">
      <c r="A1" s="102" t="s">
        <v>313</v>
      </c>
    </row>
    <row r="2" spans="1:5" s="107" customFormat="1" ht="26.25" x14ac:dyDescent="0.55000000000000004">
      <c r="A2" s="105" t="s">
        <v>308</v>
      </c>
      <c r="B2" s="105" t="s">
        <v>314</v>
      </c>
      <c r="C2" s="106" t="s">
        <v>12</v>
      </c>
      <c r="D2" s="106" t="s">
        <v>315</v>
      </c>
      <c r="E2" s="105" t="s">
        <v>9</v>
      </c>
    </row>
    <row r="3" spans="1:5" s="107" customFormat="1" ht="26.25" x14ac:dyDescent="0.55000000000000004">
      <c r="A3" s="114"/>
      <c r="B3" s="114"/>
      <c r="C3" s="115"/>
      <c r="D3" s="115"/>
      <c r="E3" s="114"/>
    </row>
    <row r="4" spans="1:5" s="107" customFormat="1" ht="26.25" x14ac:dyDescent="0.55000000000000004">
      <c r="A4" s="114"/>
      <c r="B4" s="114"/>
      <c r="C4" s="115"/>
      <c r="D4" s="115"/>
      <c r="E4" s="114"/>
    </row>
    <row r="5" spans="1:5" s="107" customFormat="1" ht="26.25" x14ac:dyDescent="0.55000000000000004">
      <c r="A5" s="114"/>
      <c r="B5" s="114"/>
      <c r="C5" s="115"/>
      <c r="D5" s="115"/>
      <c r="E5" s="114"/>
    </row>
    <row r="6" spans="1:5" s="107" customFormat="1" ht="26.25" x14ac:dyDescent="0.55000000000000004">
      <c r="A6" s="114"/>
      <c r="B6" s="114"/>
      <c r="C6" s="115"/>
      <c r="D6" s="115"/>
      <c r="E6" s="114"/>
    </row>
    <row r="7" spans="1:5" s="107" customFormat="1" ht="26.25" x14ac:dyDescent="0.55000000000000004">
      <c r="A7" s="114"/>
      <c r="B7" s="114"/>
      <c r="C7" s="115"/>
      <c r="D7" s="115"/>
      <c r="E7" s="114"/>
    </row>
    <row r="8" spans="1:5" s="107" customFormat="1" ht="26.25" x14ac:dyDescent="0.55000000000000004">
      <c r="A8" s="114"/>
      <c r="B8" s="114"/>
      <c r="C8" s="115"/>
      <c r="D8" s="115"/>
      <c r="E8" s="114"/>
    </row>
    <row r="9" spans="1:5" s="107" customFormat="1" ht="26.25" x14ac:dyDescent="0.55000000000000004">
      <c r="A9" s="114"/>
      <c r="B9" s="114"/>
      <c r="C9" s="115"/>
      <c r="D9" s="115"/>
      <c r="E9" s="114"/>
    </row>
    <row r="10" spans="1:5" s="107" customFormat="1" ht="26.25" x14ac:dyDescent="0.55000000000000004">
      <c r="A10" s="114"/>
      <c r="B10" s="114"/>
      <c r="C10" s="115"/>
      <c r="D10" s="115"/>
      <c r="E10" s="114"/>
    </row>
    <row r="11" spans="1:5" s="107" customFormat="1" ht="26.25" x14ac:dyDescent="0.55000000000000004">
      <c r="A11" s="114"/>
      <c r="B11" s="114"/>
      <c r="C11" s="115"/>
      <c r="D11" s="115"/>
      <c r="E11" s="114"/>
    </row>
    <row r="12" spans="1:5" s="107" customFormat="1" ht="26.25" x14ac:dyDescent="0.55000000000000004">
      <c r="A12" s="114"/>
      <c r="B12" s="114"/>
      <c r="C12" s="115"/>
      <c r="D12" s="115"/>
      <c r="E12" s="114"/>
    </row>
    <row r="13" spans="1:5" s="107" customFormat="1" ht="26.25" x14ac:dyDescent="0.55000000000000004">
      <c r="A13" s="114"/>
      <c r="B13" s="114"/>
      <c r="C13" s="115"/>
      <c r="D13" s="115"/>
      <c r="E13" s="114"/>
    </row>
    <row r="14" spans="1:5" x14ac:dyDescent="0.5">
      <c r="A14" s="108"/>
      <c r="B14" s="109"/>
      <c r="C14" s="110"/>
      <c r="D14" s="110"/>
      <c r="E14" s="109"/>
    </row>
    <row r="15" spans="1:5" x14ac:dyDescent="0.5">
      <c r="A15" s="109"/>
      <c r="B15" s="109"/>
      <c r="C15" s="110"/>
      <c r="D15" s="110"/>
      <c r="E15" s="109"/>
    </row>
    <row r="16" spans="1:5" x14ac:dyDescent="0.5">
      <c r="A16" s="109"/>
      <c r="B16" s="109"/>
      <c r="C16" s="110"/>
      <c r="D16" s="110"/>
      <c r="E16" s="109"/>
    </row>
    <row r="17" spans="1:5" x14ac:dyDescent="0.5">
      <c r="A17" s="109"/>
      <c r="B17" s="109"/>
      <c r="C17" s="110"/>
      <c r="D17" s="110"/>
      <c r="E17" s="109"/>
    </row>
    <row r="18" spans="1:5" x14ac:dyDescent="0.5">
      <c r="A18" s="109"/>
      <c r="B18" s="109"/>
      <c r="C18" s="110"/>
      <c r="D18" s="110"/>
      <c r="E18" s="109"/>
    </row>
    <row r="19" spans="1:5" x14ac:dyDescent="0.5">
      <c r="A19" s="109"/>
      <c r="B19" s="109"/>
      <c r="C19" s="110"/>
      <c r="D19" s="110"/>
      <c r="E19" s="109"/>
    </row>
    <row r="20" spans="1:5" x14ac:dyDescent="0.5">
      <c r="A20" s="109"/>
      <c r="B20" s="109"/>
      <c r="C20" s="110"/>
      <c r="D20" s="110"/>
      <c r="E20" s="109"/>
    </row>
    <row r="21" spans="1:5" x14ac:dyDescent="0.5">
      <c r="A21" s="109"/>
      <c r="B21" s="109"/>
      <c r="C21" s="110"/>
      <c r="D21" s="110"/>
      <c r="E21" s="109"/>
    </row>
    <row r="22" spans="1:5" x14ac:dyDescent="0.5">
      <c r="A22" s="109"/>
      <c r="B22" s="109"/>
      <c r="C22" s="110"/>
      <c r="D22" s="110"/>
      <c r="E22" s="109"/>
    </row>
    <row r="23" spans="1:5" x14ac:dyDescent="0.5">
      <c r="A23" s="109"/>
      <c r="B23" s="109"/>
      <c r="C23" s="110"/>
      <c r="D23" s="110"/>
      <c r="E23" s="109"/>
    </row>
    <row r="24" spans="1:5" x14ac:dyDescent="0.5">
      <c r="A24" s="109"/>
      <c r="B24" s="109"/>
      <c r="C24" s="110"/>
      <c r="D24" s="110"/>
      <c r="E24" s="109"/>
    </row>
    <row r="25" spans="1:5" ht="27" thickBot="1" x14ac:dyDescent="0.6">
      <c r="B25" s="111" t="s">
        <v>316</v>
      </c>
      <c r="C25" s="112">
        <f>SUM(C14:C24)</f>
        <v>0</v>
      </c>
      <c r="D25" s="112">
        <f>SUM(D14:D24)</f>
        <v>0</v>
      </c>
      <c r="E25" s="113" t="s">
        <v>312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E6EF-AC26-4288-BF3A-FC2084AD55CC}">
  <sheetPr>
    <tabColor rgb="FF5F5F5F"/>
  </sheetPr>
  <dimension ref="A1:E26"/>
  <sheetViews>
    <sheetView workbookViewId="0">
      <pane xSplit="3" ySplit="2" topLeftCell="D15" activePane="bottomRight" state="frozen"/>
      <selection activeCell="B32" sqref="B32"/>
      <selection pane="topRight" activeCell="B32" sqref="B32"/>
      <selection pane="bottomLeft" activeCell="B32" sqref="B32"/>
      <selection pane="bottomRight" activeCell="B32" sqref="B32"/>
    </sheetView>
  </sheetViews>
  <sheetFormatPr defaultColWidth="9.125" defaultRowHeight="23.25" x14ac:dyDescent="0.5"/>
  <cols>
    <col min="1" max="1" width="9.125" style="103"/>
    <col min="2" max="2" width="16.25" style="103" bestFit="1" customWidth="1"/>
    <col min="3" max="3" width="17.875" style="104" bestFit="1" customWidth="1"/>
    <col min="4" max="4" width="17.875" style="104" customWidth="1"/>
    <col min="5" max="5" width="27.375" style="103" customWidth="1"/>
    <col min="6" max="16384" width="9.125" style="103"/>
  </cols>
  <sheetData>
    <row r="1" spans="1:5" ht="29.25" x14ac:dyDescent="0.6">
      <c r="A1" s="102" t="s">
        <v>317</v>
      </c>
    </row>
    <row r="2" spans="1:5" s="107" customFormat="1" ht="26.25" x14ac:dyDescent="0.55000000000000004">
      <c r="A2" s="105" t="s">
        <v>308</v>
      </c>
      <c r="B2" s="105" t="s">
        <v>314</v>
      </c>
      <c r="C2" s="106" t="s">
        <v>318</v>
      </c>
      <c r="D2" s="106" t="s">
        <v>215</v>
      </c>
      <c r="E2" s="105" t="s">
        <v>9</v>
      </c>
    </row>
    <row r="3" spans="1:5" s="107" customFormat="1" ht="26.25" x14ac:dyDescent="0.55000000000000004">
      <c r="A3" s="114"/>
      <c r="B3" s="114"/>
      <c r="C3" s="115"/>
      <c r="D3" s="115"/>
      <c r="E3" s="114"/>
    </row>
    <row r="4" spans="1:5" s="107" customFormat="1" ht="26.25" x14ac:dyDescent="0.55000000000000004">
      <c r="A4" s="114"/>
      <c r="B4" s="114"/>
      <c r="C4" s="115"/>
      <c r="D4" s="115"/>
      <c r="E4" s="114"/>
    </row>
    <row r="5" spans="1:5" s="107" customFormat="1" ht="26.25" x14ac:dyDescent="0.55000000000000004">
      <c r="A5" s="114"/>
      <c r="B5" s="114"/>
      <c r="C5" s="115"/>
      <c r="D5" s="115"/>
      <c r="E5" s="114"/>
    </row>
    <row r="6" spans="1:5" s="107" customFormat="1" ht="26.25" x14ac:dyDescent="0.55000000000000004">
      <c r="A6" s="114"/>
      <c r="B6" s="114"/>
      <c r="C6" s="115"/>
      <c r="D6" s="115"/>
      <c r="E6" s="114"/>
    </row>
    <row r="7" spans="1:5" s="107" customFormat="1" ht="26.25" x14ac:dyDescent="0.55000000000000004">
      <c r="A7" s="114"/>
      <c r="B7" s="114"/>
      <c r="C7" s="115"/>
      <c r="D7" s="115"/>
      <c r="E7" s="114"/>
    </row>
    <row r="8" spans="1:5" s="107" customFormat="1" ht="26.25" x14ac:dyDescent="0.55000000000000004">
      <c r="A8" s="114"/>
      <c r="B8" s="114"/>
      <c r="C8" s="115"/>
      <c r="D8" s="115"/>
      <c r="E8" s="114"/>
    </row>
    <row r="9" spans="1:5" s="107" customFormat="1" ht="26.25" x14ac:dyDescent="0.55000000000000004">
      <c r="A9" s="114"/>
      <c r="B9" s="114"/>
      <c r="C9" s="115"/>
      <c r="D9" s="115"/>
      <c r="E9" s="114"/>
    </row>
    <row r="10" spans="1:5" s="107" customFormat="1" ht="26.25" x14ac:dyDescent="0.55000000000000004">
      <c r="A10" s="114"/>
      <c r="B10" s="114"/>
      <c r="C10" s="115"/>
      <c r="D10" s="115"/>
      <c r="E10" s="114"/>
    </row>
    <row r="11" spans="1:5" s="107" customFormat="1" ht="26.25" x14ac:dyDescent="0.55000000000000004">
      <c r="A11" s="114"/>
      <c r="B11" s="114"/>
      <c r="C11" s="115"/>
      <c r="D11" s="115"/>
      <c r="E11" s="114"/>
    </row>
    <row r="12" spans="1:5" s="107" customFormat="1" ht="26.25" x14ac:dyDescent="0.55000000000000004">
      <c r="A12" s="114"/>
      <c r="B12" s="114"/>
      <c r="C12" s="115"/>
      <c r="D12" s="115"/>
      <c r="E12" s="114"/>
    </row>
    <row r="13" spans="1:5" s="107" customFormat="1" ht="26.25" x14ac:dyDescent="0.55000000000000004">
      <c r="A13" s="114"/>
      <c r="B13" s="114"/>
      <c r="C13" s="115"/>
      <c r="D13" s="115"/>
      <c r="E13" s="114"/>
    </row>
    <row r="14" spans="1:5" x14ac:dyDescent="0.5">
      <c r="A14" s="108"/>
      <c r="B14" s="109"/>
      <c r="C14" s="110"/>
      <c r="D14" s="110"/>
      <c r="E14" s="109"/>
    </row>
    <row r="15" spans="1:5" x14ac:dyDescent="0.5">
      <c r="A15" s="109"/>
      <c r="B15" s="109"/>
      <c r="C15" s="110"/>
      <c r="D15" s="110"/>
      <c r="E15" s="109"/>
    </row>
    <row r="16" spans="1:5" x14ac:dyDescent="0.5">
      <c r="A16" s="109"/>
      <c r="B16" s="109"/>
      <c r="C16" s="110"/>
      <c r="D16" s="110"/>
      <c r="E16" s="109"/>
    </row>
    <row r="17" spans="1:5" x14ac:dyDescent="0.5">
      <c r="A17" s="109"/>
      <c r="B17" s="109"/>
      <c r="C17" s="110"/>
      <c r="D17" s="110"/>
      <c r="E17" s="109"/>
    </row>
    <row r="18" spans="1:5" x14ac:dyDescent="0.5">
      <c r="A18" s="109"/>
      <c r="B18" s="109"/>
      <c r="C18" s="110"/>
      <c r="D18" s="110"/>
      <c r="E18" s="109"/>
    </row>
    <row r="19" spans="1:5" x14ac:dyDescent="0.5">
      <c r="A19" s="109"/>
      <c r="B19" s="109"/>
      <c r="C19" s="110"/>
      <c r="D19" s="110"/>
      <c r="E19" s="109"/>
    </row>
    <row r="20" spans="1:5" x14ac:dyDescent="0.5">
      <c r="A20" s="109"/>
      <c r="B20" s="109"/>
      <c r="C20" s="110"/>
      <c r="D20" s="110"/>
      <c r="E20" s="109"/>
    </row>
    <row r="21" spans="1:5" x14ac:dyDescent="0.5">
      <c r="A21" s="109"/>
      <c r="B21" s="109"/>
      <c r="C21" s="110"/>
      <c r="D21" s="110"/>
      <c r="E21" s="109"/>
    </row>
    <row r="22" spans="1:5" x14ac:dyDescent="0.5">
      <c r="A22" s="109"/>
      <c r="B22" s="109"/>
      <c r="C22" s="110"/>
      <c r="D22" s="110"/>
      <c r="E22" s="109"/>
    </row>
    <row r="23" spans="1:5" x14ac:dyDescent="0.5">
      <c r="A23" s="109"/>
      <c r="B23" s="109"/>
      <c r="C23" s="110"/>
      <c r="D23" s="110"/>
      <c r="E23" s="109"/>
    </row>
    <row r="24" spans="1:5" x14ac:dyDescent="0.5">
      <c r="A24" s="109"/>
      <c r="B24" s="109"/>
      <c r="C24" s="110"/>
      <c r="D24" s="110"/>
      <c r="E24" s="109"/>
    </row>
    <row r="25" spans="1:5" ht="27" thickBot="1" x14ac:dyDescent="0.6">
      <c r="B25" s="111" t="s">
        <v>319</v>
      </c>
      <c r="C25" s="112">
        <f>SUM(C14:C24)</f>
        <v>0</v>
      </c>
      <c r="D25" s="112">
        <f>SUM(D14:D24)</f>
        <v>0</v>
      </c>
      <c r="E25" s="113" t="s">
        <v>312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8"/>
  <sheetViews>
    <sheetView tabSelected="1" zoomScale="85" zoomScaleNormal="85" workbookViewId="0">
      <pane xSplit="7" ySplit="4" topLeftCell="K236" activePane="bottomRight" state="frozen"/>
      <selection activeCell="B30" sqref="B30"/>
      <selection pane="topRight" activeCell="B30" sqref="B30"/>
      <selection pane="bottomLeft" activeCell="B30" sqref="B30"/>
      <selection pane="bottomRight" activeCell="O266" sqref="O266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8" width="8.75" style="2" bestFit="1" customWidth="1"/>
    <col min="9" max="9" width="11.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22" width="16" style="2" bestFit="1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32" t="s">
        <v>302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8" t="s">
        <v>338</v>
      </c>
      <c r="M2" s="118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30" t="s">
        <v>1</v>
      </c>
      <c r="B3" s="130" t="s">
        <v>2</v>
      </c>
      <c r="C3" s="130" t="s">
        <v>3</v>
      </c>
      <c r="D3" s="130" t="s">
        <v>4</v>
      </c>
      <c r="E3" s="130" t="s">
        <v>5</v>
      </c>
      <c r="F3" s="78" t="s">
        <v>6</v>
      </c>
      <c r="G3" s="130" t="s">
        <v>7</v>
      </c>
      <c r="H3" s="133" t="s">
        <v>8</v>
      </c>
      <c r="I3" s="133"/>
      <c r="J3" s="133"/>
      <c r="K3" s="130" t="s">
        <v>9</v>
      </c>
      <c r="L3" s="131" t="s">
        <v>214</v>
      </c>
      <c r="M3" s="131" t="s">
        <v>215</v>
      </c>
      <c r="N3" s="131" t="s">
        <v>10</v>
      </c>
      <c r="O3" s="131" t="s">
        <v>216</v>
      </c>
      <c r="P3" s="131" t="s">
        <v>217</v>
      </c>
      <c r="Q3" s="134" t="s">
        <v>218</v>
      </c>
      <c r="R3" s="134" t="s">
        <v>219</v>
      </c>
      <c r="S3" s="134" t="s">
        <v>220</v>
      </c>
      <c r="T3" s="131" t="s">
        <v>221</v>
      </c>
      <c r="U3" s="136" t="s">
        <v>222</v>
      </c>
    </row>
    <row r="4" spans="1:22" s="5" customFormat="1" x14ac:dyDescent="0.55000000000000004">
      <c r="A4" s="130"/>
      <c r="B4" s="130"/>
      <c r="C4" s="130"/>
      <c r="D4" s="130"/>
      <c r="E4" s="130"/>
      <c r="F4" s="78" t="s">
        <v>11</v>
      </c>
      <c r="G4" s="130"/>
      <c r="H4" s="78" t="s">
        <v>12</v>
      </c>
      <c r="I4" s="43" t="s">
        <v>13</v>
      </c>
      <c r="J4" s="78" t="s">
        <v>14</v>
      </c>
      <c r="K4" s="130"/>
      <c r="L4" s="131"/>
      <c r="M4" s="131"/>
      <c r="N4" s="131"/>
      <c r="O4" s="131"/>
      <c r="P4" s="131"/>
      <c r="Q4" s="135"/>
      <c r="R4" s="135"/>
      <c r="S4" s="135"/>
      <c r="T4" s="131"/>
      <c r="U4" s="137"/>
    </row>
    <row r="5" spans="1:22" x14ac:dyDescent="0.55000000000000004">
      <c r="A5" s="10">
        <v>1</v>
      </c>
      <c r="B5" s="19" t="s">
        <v>380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150</v>
      </c>
      <c r="E5" s="44">
        <f t="shared" ref="E5:E138" si="0">+C5+D5</f>
        <v>150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65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85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4250</v>
      </c>
      <c r="K5" s="19"/>
      <c r="L5" s="46">
        <v>1</v>
      </c>
      <c r="M5" s="47">
        <f>+'1'!K257</f>
        <v>2425</v>
      </c>
      <c r="N5" s="47">
        <f>+'1'!K262</f>
        <v>0</v>
      </c>
      <c r="O5" s="47">
        <f>+'1'!K260</f>
        <v>0</v>
      </c>
      <c r="P5" s="86">
        <f>+'1'!K258</f>
        <v>0</v>
      </c>
      <c r="Q5" s="47">
        <f>+'1'!K261</f>
        <v>0</v>
      </c>
      <c r="R5" s="47">
        <f>+'1'!K259</f>
        <v>1490</v>
      </c>
      <c r="S5" s="47">
        <f>+M5-N5-O5-P5-Q5-R5</f>
        <v>935</v>
      </c>
      <c r="T5" s="47">
        <f>+'1'!K264</f>
        <v>955</v>
      </c>
      <c r="U5" s="48">
        <f>+T5-S5</f>
        <v>20</v>
      </c>
      <c r="V5" s="100" t="s">
        <v>301</v>
      </c>
    </row>
    <row r="6" spans="1:22" x14ac:dyDescent="0.55000000000000004">
      <c r="A6" s="10">
        <v>2</v>
      </c>
      <c r="B6" s="19" t="s">
        <v>381</v>
      </c>
      <c r="C6" s="47">
        <f>+ยกมา!C22</f>
        <v>3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245</v>
      </c>
      <c r="E6" s="44">
        <f t="shared" si="0"/>
        <v>248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15</v>
      </c>
      <c r="G6" s="44">
        <f t="shared" ref="G6:G138" si="1">C6+D6-F6-H6</f>
        <v>66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167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16700</v>
      </c>
      <c r="K6" s="19"/>
      <c r="L6" s="46">
        <v>2</v>
      </c>
      <c r="M6" s="47">
        <f>+'2'!K257</f>
        <v>1445</v>
      </c>
      <c r="N6" s="47">
        <f>+'2'!K262</f>
        <v>105</v>
      </c>
      <c r="O6" s="47">
        <f>+'2'!K260</f>
        <v>0</v>
      </c>
      <c r="P6" s="86">
        <f>+'2'!K258</f>
        <v>0</v>
      </c>
      <c r="Q6" s="47">
        <f>+'2'!K261</f>
        <v>0</v>
      </c>
      <c r="R6" s="47">
        <f>+'2'!K259</f>
        <v>490</v>
      </c>
      <c r="S6" s="47">
        <f>+M6-N6-O6-P6-Q6-R6</f>
        <v>850</v>
      </c>
      <c r="T6" s="47">
        <f>+'2'!K264</f>
        <v>850</v>
      </c>
      <c r="U6" s="48">
        <f t="shared" ref="U6:U31" si="2">+T6-S6</f>
        <v>0</v>
      </c>
      <c r="V6" s="100" t="s">
        <v>307</v>
      </c>
    </row>
    <row r="7" spans="1:22" x14ac:dyDescent="0.55000000000000004">
      <c r="A7" s="10">
        <v>3</v>
      </c>
      <c r="B7" s="19" t="s">
        <v>18</v>
      </c>
      <c r="C7" s="47">
        <f>+ยกมา!C14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1825</v>
      </c>
      <c r="N7" s="47">
        <f>+'3'!K262</f>
        <v>487</v>
      </c>
      <c r="O7" s="47">
        <f>+'3'!K260</f>
        <v>0</v>
      </c>
      <c r="P7" s="86">
        <f>+'3'!K258</f>
        <v>0</v>
      </c>
      <c r="Q7" s="47">
        <f>+'3'!K261</f>
        <v>0</v>
      </c>
      <c r="R7" s="47">
        <f>+'3'!K259</f>
        <v>435</v>
      </c>
      <c r="S7" s="47">
        <f t="shared" ref="S7:S31" si="3">+M7-N7-O7-P7-Q7-R7</f>
        <v>903</v>
      </c>
      <c r="T7" s="47">
        <f>+'3'!K264</f>
        <v>903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+ยกมา!C15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3</v>
      </c>
      <c r="E8" s="44">
        <f t="shared" si="0"/>
        <v>3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2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1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100</v>
      </c>
      <c r="K8" s="19"/>
      <c r="L8" s="46">
        <v>4</v>
      </c>
      <c r="M8" s="47">
        <f>+'4'!K257</f>
        <v>5490</v>
      </c>
      <c r="N8" s="47">
        <f>+'4'!K262</f>
        <v>674</v>
      </c>
      <c r="O8" s="47">
        <f>+'4'!K260</f>
        <v>0</v>
      </c>
      <c r="P8" s="86">
        <f>+'4'!K258</f>
        <v>0</v>
      </c>
      <c r="Q8" s="47">
        <f>+'4'!K261</f>
        <v>80</v>
      </c>
      <c r="R8" s="47">
        <f>+'4'!K259</f>
        <v>2911</v>
      </c>
      <c r="S8" s="47">
        <f>+M8-N8-O8-P8-Q8-R8</f>
        <v>1825</v>
      </c>
      <c r="T8" s="47">
        <f>+'4'!K264</f>
        <v>1895</v>
      </c>
      <c r="U8" s="48">
        <f t="shared" si="2"/>
        <v>70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+ยกมา!C16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3515</v>
      </c>
      <c r="N9" s="47">
        <f>+'5'!K262</f>
        <v>567</v>
      </c>
      <c r="O9" s="47">
        <f>+'5'!K260</f>
        <v>0</v>
      </c>
      <c r="P9" s="86">
        <f>+'5'!K258</f>
        <v>0</v>
      </c>
      <c r="Q9" s="47">
        <f>+'5'!K261</f>
        <v>0</v>
      </c>
      <c r="R9" s="47">
        <f>+'5'!K259</f>
        <v>1355</v>
      </c>
      <c r="S9" s="47">
        <f>+M9-N9-O9-P9-Q9-R9</f>
        <v>1593</v>
      </c>
      <c r="T9" s="47">
        <f>+'5'!K264</f>
        <v>1593</v>
      </c>
      <c r="U9" s="48">
        <f t="shared" si="2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+ยกมา!C17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2330</v>
      </c>
      <c r="N10" s="47">
        <f>+'6'!K262</f>
        <v>397</v>
      </c>
      <c r="O10" s="47">
        <f>+'6'!K260</f>
        <v>0</v>
      </c>
      <c r="P10" s="86">
        <f>+'6'!K258</f>
        <v>0</v>
      </c>
      <c r="Q10" s="47">
        <f>+'6'!K261</f>
        <v>650</v>
      </c>
      <c r="R10" s="47">
        <f>+'6'!K259</f>
        <v>1595</v>
      </c>
      <c r="S10" s="47">
        <f>+M10-N10-O10-P10-Q10-R10</f>
        <v>-312</v>
      </c>
      <c r="T10" s="47">
        <f>+'6'!K264</f>
        <v>237</v>
      </c>
      <c r="U10" s="48">
        <f t="shared" si="2"/>
        <v>549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+ยกมา!C18</f>
        <v>2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2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2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50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7380</v>
      </c>
      <c r="N11" s="47">
        <f>+'7'!K262</f>
        <v>645</v>
      </c>
      <c r="O11" s="47">
        <f>+'7'!K260</f>
        <v>0</v>
      </c>
      <c r="P11" s="86">
        <f>+'7'!K258</f>
        <v>0</v>
      </c>
      <c r="Q11" s="47">
        <f>+'7'!K261</f>
        <v>50</v>
      </c>
      <c r="R11" s="47">
        <f>+'7'!K259</f>
        <v>2335</v>
      </c>
      <c r="S11" s="47">
        <f t="shared" si="3"/>
        <v>4350</v>
      </c>
      <c r="T11" s="47">
        <f>+'7'!K264</f>
        <v>4249</v>
      </c>
      <c r="U11" s="48">
        <f t="shared" si="2"/>
        <v>-101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+ยกมา!C19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133</v>
      </c>
      <c r="E12" s="44">
        <f t="shared" si="0"/>
        <v>133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33</v>
      </c>
      <c r="G12" s="44">
        <f t="shared" si="1"/>
        <v>40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60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3000</v>
      </c>
      <c r="K12" s="19"/>
      <c r="L12" s="46">
        <v>8</v>
      </c>
      <c r="M12" s="47">
        <f>+'8'!K257</f>
        <v>5660</v>
      </c>
      <c r="N12" s="47">
        <f>+'8'!K262</f>
        <v>1094.5</v>
      </c>
      <c r="O12" s="47">
        <f>+'8'!K260</f>
        <v>0</v>
      </c>
      <c r="P12" s="86">
        <f>+'8'!K258</f>
        <v>0</v>
      </c>
      <c r="Q12" s="47">
        <f>+'8'!K261</f>
        <v>350</v>
      </c>
      <c r="R12" s="47">
        <f>+'8'!K259</f>
        <v>3625</v>
      </c>
      <c r="S12" s="47">
        <f>+M12-N12-O12-P12-Q12-R12</f>
        <v>590.5</v>
      </c>
      <c r="T12" s="47">
        <f>+'8'!K264</f>
        <v>810</v>
      </c>
      <c r="U12" s="48">
        <f t="shared" si="2"/>
        <v>219.5</v>
      </c>
      <c r="V12" s="5"/>
    </row>
    <row r="13" spans="1:22" x14ac:dyDescent="0.55000000000000004">
      <c r="A13" s="10">
        <v>9</v>
      </c>
      <c r="B13" s="19" t="s">
        <v>247</v>
      </c>
      <c r="C13" s="47">
        <f>+ยกมา!C20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7015</v>
      </c>
      <c r="N13" s="47">
        <f>+'9'!K262</f>
        <v>935</v>
      </c>
      <c r="O13" s="47">
        <f>+'9'!K260</f>
        <v>0</v>
      </c>
      <c r="P13" s="86">
        <f>+'9'!K258</f>
        <v>0</v>
      </c>
      <c r="Q13" s="47">
        <f>+'9'!K261</f>
        <v>460</v>
      </c>
      <c r="R13" s="47">
        <f>+'9'!K259</f>
        <v>3135</v>
      </c>
      <c r="S13" s="47">
        <f t="shared" si="3"/>
        <v>2485</v>
      </c>
      <c r="T13" s="47">
        <f>+'9'!K264</f>
        <v>2340</v>
      </c>
      <c r="U13" s="48">
        <f t="shared" si="2"/>
        <v>-145</v>
      </c>
      <c r="V13" s="5"/>
    </row>
    <row r="14" spans="1:22" x14ac:dyDescent="0.55000000000000004">
      <c r="A14" s="10">
        <v>10</v>
      </c>
      <c r="B14" s="19" t="s">
        <v>382</v>
      </c>
      <c r="C14" s="47">
        <f>+ยกมา!C24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3</v>
      </c>
      <c r="E14" s="44">
        <f t="shared" si="0"/>
        <v>3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3</v>
      </c>
      <c r="I14" s="20">
        <v>50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150</v>
      </c>
      <c r="K14" s="19"/>
      <c r="L14" s="46">
        <v>10</v>
      </c>
      <c r="M14" s="47">
        <f>+'10'!K257</f>
        <v>3565</v>
      </c>
      <c r="N14" s="47">
        <f>+'10'!K262</f>
        <v>380</v>
      </c>
      <c r="O14" s="47">
        <f>+'10'!K260</f>
        <v>0</v>
      </c>
      <c r="P14" s="86">
        <f>+'10'!K258</f>
        <v>0</v>
      </c>
      <c r="Q14" s="47">
        <f>+'10'!K261</f>
        <v>500</v>
      </c>
      <c r="R14" s="47">
        <f>+'10'!K259</f>
        <v>2560</v>
      </c>
      <c r="S14" s="47">
        <f>+M14-N14-O14-P14-Q14-R14</f>
        <v>125</v>
      </c>
      <c r="T14" s="47">
        <f>+'10'!K264</f>
        <v>115</v>
      </c>
      <c r="U14" s="48">
        <f>+T14-S14</f>
        <v>-10</v>
      </c>
      <c r="V14" s="5"/>
    </row>
    <row r="15" spans="1:22" ht="24" customHeight="1" x14ac:dyDescent="0.55000000000000004">
      <c r="A15" s="10">
        <v>11</v>
      </c>
      <c r="B15" s="19" t="s">
        <v>27</v>
      </c>
      <c r="C15" s="47">
        <f>+ยกมา!C25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6935</v>
      </c>
      <c r="N15" s="47">
        <f>+'11'!K262</f>
        <v>1280</v>
      </c>
      <c r="O15" s="47">
        <f>+'11'!K260</f>
        <v>0</v>
      </c>
      <c r="P15" s="86">
        <f>+'11'!K258</f>
        <v>0</v>
      </c>
      <c r="Q15" s="47">
        <f>+'11'!K261</f>
        <v>0</v>
      </c>
      <c r="R15" s="47">
        <f>+'11'!K259</f>
        <v>3773</v>
      </c>
      <c r="S15" s="47">
        <f t="shared" si="3"/>
        <v>1882</v>
      </c>
      <c r="T15" s="47">
        <f>+'11'!K264</f>
        <v>1882</v>
      </c>
      <c r="U15" s="48">
        <f t="shared" si="2"/>
        <v>0</v>
      </c>
      <c r="V15" s="5"/>
    </row>
    <row r="16" spans="1:22" x14ac:dyDescent="0.55000000000000004">
      <c r="A16" s="10">
        <v>12</v>
      </c>
      <c r="B16" s="19" t="s">
        <v>28</v>
      </c>
      <c r="C16" s="47">
        <f>+ยกมา!C26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4</v>
      </c>
      <c r="E16" s="44">
        <f t="shared" si="0"/>
        <v>4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2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2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100</v>
      </c>
      <c r="K16" s="19"/>
      <c r="L16" s="46">
        <v>12</v>
      </c>
      <c r="M16" s="47">
        <f>+'12'!K257</f>
        <v>5455</v>
      </c>
      <c r="N16" s="47">
        <f>+'12'!K262</f>
        <v>1265</v>
      </c>
      <c r="O16" s="47">
        <f>+'12'!K260</f>
        <v>0</v>
      </c>
      <c r="P16" s="86">
        <f>+'12'!K258</f>
        <v>0</v>
      </c>
      <c r="Q16" s="47">
        <f>+'12'!K261</f>
        <v>140</v>
      </c>
      <c r="R16" s="47">
        <f>+'12'!K259</f>
        <v>2660</v>
      </c>
      <c r="S16" s="47">
        <f t="shared" si="3"/>
        <v>1390</v>
      </c>
      <c r="T16" s="47">
        <f>+'12'!K264</f>
        <v>1390</v>
      </c>
      <c r="U16" s="48">
        <f t="shared" si="2"/>
        <v>0</v>
      </c>
      <c r="V16" s="5"/>
    </row>
    <row r="17" spans="1:22" x14ac:dyDescent="0.55000000000000004">
      <c r="A17" s="10">
        <v>13</v>
      </c>
      <c r="B17" s="19" t="s">
        <v>29</v>
      </c>
      <c r="C17" s="47">
        <f>+ยกมา!C27</f>
        <v>2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4">
        <f t="shared" si="0"/>
        <v>2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2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19"/>
      <c r="L17" s="46">
        <v>13</v>
      </c>
      <c r="M17" s="47">
        <f>+'13'!K257</f>
        <v>4475</v>
      </c>
      <c r="N17" s="47">
        <f>+'13'!K262</f>
        <v>332</v>
      </c>
      <c r="O17" s="47">
        <f>+'13'!K260</f>
        <v>0</v>
      </c>
      <c r="P17" s="86">
        <f>+'13'!K258</f>
        <v>0</v>
      </c>
      <c r="Q17" s="47">
        <f>+'13'!K261</f>
        <v>0</v>
      </c>
      <c r="R17" s="47">
        <f>+'13'!K259</f>
        <v>2268</v>
      </c>
      <c r="S17" s="47">
        <f t="shared" si="3"/>
        <v>1875</v>
      </c>
      <c r="T17" s="47">
        <f>+'13'!K264</f>
        <v>1875</v>
      </c>
      <c r="U17" s="48">
        <f t="shared" si="2"/>
        <v>0</v>
      </c>
      <c r="V17" s="5"/>
    </row>
    <row r="18" spans="1:22" x14ac:dyDescent="0.55000000000000004">
      <c r="A18" s="10">
        <v>14</v>
      </c>
      <c r="B18" s="19" t="s">
        <v>30</v>
      </c>
      <c r="C18" s="47">
        <f>+ยกมา!C28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18</v>
      </c>
      <c r="E18" s="44">
        <f t="shared" si="0"/>
        <v>18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18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900</v>
      </c>
      <c r="K18" s="19"/>
      <c r="L18" s="46">
        <v>14</v>
      </c>
      <c r="M18" s="47">
        <f>+'14'!K257</f>
        <v>3400</v>
      </c>
      <c r="N18" s="47">
        <f>+'14'!K262</f>
        <v>275</v>
      </c>
      <c r="O18" s="47">
        <f>+'14'!K260</f>
        <v>0</v>
      </c>
      <c r="P18" s="86">
        <f>+'14'!K258</f>
        <v>0</v>
      </c>
      <c r="Q18" s="47">
        <f>+'14'!K261</f>
        <v>50</v>
      </c>
      <c r="R18" s="47">
        <f>+'14'!K259</f>
        <v>1890</v>
      </c>
      <c r="S18" s="47">
        <f t="shared" si="3"/>
        <v>1185</v>
      </c>
      <c r="T18" s="47">
        <f>+'14'!K264</f>
        <v>1185</v>
      </c>
      <c r="U18" s="48">
        <f t="shared" si="2"/>
        <v>0</v>
      </c>
      <c r="V18" s="5"/>
    </row>
    <row r="19" spans="1:22" x14ac:dyDescent="0.55000000000000004">
      <c r="A19" s="10">
        <v>15</v>
      </c>
      <c r="B19" s="19" t="s">
        <v>31</v>
      </c>
      <c r="C19" s="47">
        <f>+ยกมา!C29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4">
        <f t="shared" si="0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K19" s="19"/>
      <c r="L19" s="46">
        <v>15</v>
      </c>
      <c r="M19" s="47">
        <f>+'15'!K257</f>
        <v>4145</v>
      </c>
      <c r="N19" s="47">
        <f>+'15'!K262</f>
        <v>385</v>
      </c>
      <c r="O19" s="47">
        <f>+'15'!K260</f>
        <v>0</v>
      </c>
      <c r="P19" s="86">
        <f>+'15'!K258</f>
        <v>0</v>
      </c>
      <c r="Q19" s="47">
        <f>+'15'!K261</f>
        <v>0</v>
      </c>
      <c r="R19" s="47">
        <f>+'15'!K259</f>
        <v>2410</v>
      </c>
      <c r="S19" s="47">
        <f t="shared" si="3"/>
        <v>1350</v>
      </c>
      <c r="T19" s="47">
        <f>+'15'!K264</f>
        <v>1350</v>
      </c>
      <c r="U19" s="48">
        <f t="shared" si="2"/>
        <v>0</v>
      </c>
      <c r="V19" s="5"/>
    </row>
    <row r="20" spans="1:22" x14ac:dyDescent="0.55000000000000004">
      <c r="A20" s="10">
        <v>16</v>
      </c>
      <c r="B20" s="19" t="s">
        <v>32</v>
      </c>
      <c r="C20" s="47">
        <f>+ยกมา!C30</f>
        <v>1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1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1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3070</v>
      </c>
      <c r="N20" s="47">
        <f>+'16'!K262</f>
        <v>535</v>
      </c>
      <c r="O20" s="47">
        <f>+'16'!K260</f>
        <v>0</v>
      </c>
      <c r="P20" s="86">
        <f>+'16'!K258</f>
        <v>0</v>
      </c>
      <c r="Q20" s="47">
        <f>+'16'!K261</f>
        <v>50</v>
      </c>
      <c r="R20" s="47">
        <f>+'16'!K259</f>
        <v>1390</v>
      </c>
      <c r="S20" s="47">
        <f t="shared" si="3"/>
        <v>1095</v>
      </c>
      <c r="T20" s="47">
        <f>+'16'!K264</f>
        <v>1095</v>
      </c>
      <c r="U20" s="48">
        <f t="shared" si="2"/>
        <v>0</v>
      </c>
      <c r="V20" s="5"/>
    </row>
    <row r="21" spans="1:22" x14ac:dyDescent="0.55000000000000004">
      <c r="A21" s="10">
        <v>17</v>
      </c>
      <c r="B21" s="19" t="s">
        <v>275</v>
      </c>
      <c r="C21" s="47">
        <f>+ยกมา!C130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>+C21+D21</f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C21+D21-F21-H21</f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60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4435</v>
      </c>
      <c r="N21" s="47">
        <f>+'17'!K262</f>
        <v>495</v>
      </c>
      <c r="O21" s="47">
        <f>+'17'!K260</f>
        <v>0</v>
      </c>
      <c r="P21" s="86">
        <f>+'17'!K258</f>
        <v>0</v>
      </c>
      <c r="Q21" s="47">
        <f>+'17'!K261</f>
        <v>0</v>
      </c>
      <c r="R21" s="47">
        <f>+'17'!K259</f>
        <v>2110</v>
      </c>
      <c r="S21" s="47">
        <f t="shared" si="3"/>
        <v>1830</v>
      </c>
      <c r="T21" s="47">
        <f>+'17'!K264</f>
        <v>1830</v>
      </c>
      <c r="U21" s="48">
        <f t="shared" si="2"/>
        <v>0</v>
      </c>
    </row>
    <row r="22" spans="1:22" x14ac:dyDescent="0.55000000000000004">
      <c r="A22" s="10">
        <v>18</v>
      </c>
      <c r="B22" s="19" t="s">
        <v>25</v>
      </c>
      <c r="C22" s="47">
        <f>+ยกมา!C23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15</v>
      </c>
      <c r="E22" s="44">
        <f>+C22+D22</f>
        <v>15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C22+D22-F22-H22</f>
        <v>-1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16</v>
      </c>
      <c r="I22" s="20">
        <v>65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1040</v>
      </c>
      <c r="K22" s="19"/>
      <c r="L22" s="46">
        <v>18</v>
      </c>
      <c r="M22" s="47">
        <f>+'18'!K257</f>
        <v>5360</v>
      </c>
      <c r="N22" s="47">
        <f>+'18'!K262</f>
        <v>960</v>
      </c>
      <c r="O22" s="47">
        <f>+'18'!K260</f>
        <v>0</v>
      </c>
      <c r="P22" s="86">
        <f>+'18'!K258</f>
        <v>0</v>
      </c>
      <c r="Q22" s="47">
        <f>+'18'!K261</f>
        <v>170</v>
      </c>
      <c r="R22" s="47">
        <f>+'18'!K259</f>
        <v>2040</v>
      </c>
      <c r="S22" s="47">
        <f>+M22-N22-O22-P22-Q22-R22</f>
        <v>2190</v>
      </c>
      <c r="T22" s="47">
        <f>+'18'!K264</f>
        <v>2190</v>
      </c>
      <c r="U22" s="48">
        <f t="shared" si="2"/>
        <v>0</v>
      </c>
      <c r="V22" s="5"/>
    </row>
    <row r="23" spans="1:22" x14ac:dyDescent="0.55000000000000004">
      <c r="A23" s="10">
        <v>19</v>
      </c>
      <c r="B23" s="19" t="s">
        <v>33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6</v>
      </c>
      <c r="E23" s="44">
        <f t="shared" si="0"/>
        <v>6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1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5</v>
      </c>
      <c r="I23" s="20">
        <v>85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425</v>
      </c>
      <c r="K23" s="19"/>
      <c r="L23" s="46">
        <v>19</v>
      </c>
      <c r="M23" s="47">
        <f>+'19'!K257</f>
        <v>6535</v>
      </c>
      <c r="N23" s="47">
        <f>+'19'!K262</f>
        <v>1450</v>
      </c>
      <c r="O23" s="47">
        <f>+'19'!K260</f>
        <v>0</v>
      </c>
      <c r="P23" s="86">
        <f>+'19'!K258</f>
        <v>0</v>
      </c>
      <c r="Q23" s="47">
        <f>+'19'!K261</f>
        <v>0</v>
      </c>
      <c r="R23" s="47">
        <f>+'19'!K259</f>
        <v>3975</v>
      </c>
      <c r="S23" s="47">
        <f t="shared" si="3"/>
        <v>1110</v>
      </c>
      <c r="T23" s="47">
        <f>+'19'!K264</f>
        <v>1110</v>
      </c>
      <c r="U23" s="48">
        <f t="shared" si="2"/>
        <v>0</v>
      </c>
      <c r="V23" s="5"/>
    </row>
    <row r="24" spans="1:22" x14ac:dyDescent="0.55000000000000004">
      <c r="A24" s="10">
        <v>20</v>
      </c>
      <c r="B24" s="19" t="s">
        <v>34</v>
      </c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149</v>
      </c>
      <c r="E24" s="44">
        <f t="shared" si="0"/>
        <v>149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12</v>
      </c>
      <c r="G24" s="44">
        <f t="shared" si="1"/>
        <v>48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89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8900</v>
      </c>
      <c r="K24" s="19"/>
      <c r="L24" s="46">
        <v>20</v>
      </c>
      <c r="M24" s="47">
        <f>+'20'!K257</f>
        <v>4955</v>
      </c>
      <c r="N24" s="47">
        <f>+'20'!K262</f>
        <v>995</v>
      </c>
      <c r="O24" s="47">
        <f>+'20'!K260</f>
        <v>0</v>
      </c>
      <c r="P24" s="86">
        <f>+'20'!K258</f>
        <v>0</v>
      </c>
      <c r="Q24" s="47">
        <f>+'20'!K261</f>
        <v>50</v>
      </c>
      <c r="R24" s="47">
        <f>+'20'!K259</f>
        <v>3030</v>
      </c>
      <c r="S24" s="47">
        <f>+M24-N24-O24-P24-Q24-R24</f>
        <v>880</v>
      </c>
      <c r="T24" s="47">
        <f>+'20'!K264</f>
        <v>880</v>
      </c>
      <c r="U24" s="48">
        <f t="shared" si="2"/>
        <v>0</v>
      </c>
      <c r="V24" s="5"/>
    </row>
    <row r="25" spans="1:22" x14ac:dyDescent="0.55000000000000004">
      <c r="A25" s="10">
        <v>21</v>
      </c>
      <c r="B25" s="19" t="s">
        <v>35</v>
      </c>
      <c r="C25" s="47">
        <f>+ยกมา!C37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12</v>
      </c>
      <c r="E25" s="44">
        <f t="shared" si="0"/>
        <v>12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4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8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800</v>
      </c>
      <c r="K25" s="19"/>
      <c r="L25" s="46">
        <v>21</v>
      </c>
      <c r="M25" s="47">
        <f>+'21'!K257</f>
        <v>3295</v>
      </c>
      <c r="N25" s="47">
        <f>+'21'!K262</f>
        <v>995</v>
      </c>
      <c r="O25" s="47">
        <f>+'21'!K260</f>
        <v>0</v>
      </c>
      <c r="P25" s="86">
        <f>+'21'!K258</f>
        <v>0</v>
      </c>
      <c r="Q25" s="47">
        <f>+'21'!K261</f>
        <v>0</v>
      </c>
      <c r="R25" s="47">
        <f>+'21'!K259</f>
        <v>355</v>
      </c>
      <c r="S25" s="47">
        <f t="shared" si="3"/>
        <v>1945</v>
      </c>
      <c r="T25" s="47">
        <f>+'21'!K264</f>
        <v>1945</v>
      </c>
      <c r="U25" s="48">
        <f t="shared" si="2"/>
        <v>0</v>
      </c>
      <c r="V25" s="5"/>
    </row>
    <row r="26" spans="1:22" x14ac:dyDescent="0.55000000000000004">
      <c r="A26" s="10">
        <v>22</v>
      </c>
      <c r="B26" s="19" t="s">
        <v>36</v>
      </c>
      <c r="C26" s="47">
        <f>+ยกมา!C38</f>
        <v>1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1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1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6945</v>
      </c>
      <c r="N26" s="47">
        <f>+'22'!K262</f>
        <v>1620</v>
      </c>
      <c r="O26" s="47">
        <f>+'22'!K260</f>
        <v>0</v>
      </c>
      <c r="P26" s="86">
        <f>+'22'!K258</f>
        <v>0</v>
      </c>
      <c r="Q26" s="47">
        <f>+'22'!K261</f>
        <v>50</v>
      </c>
      <c r="R26" s="47">
        <f>+'22'!K259</f>
        <v>2920</v>
      </c>
      <c r="S26" s="47">
        <f t="shared" si="3"/>
        <v>2355</v>
      </c>
      <c r="T26" s="47">
        <f>+'22'!K264</f>
        <v>2335</v>
      </c>
      <c r="U26" s="48">
        <f t="shared" si="2"/>
        <v>-20</v>
      </c>
      <c r="V26" s="5"/>
    </row>
    <row r="27" spans="1:22" x14ac:dyDescent="0.55000000000000004">
      <c r="A27" s="10">
        <v>23</v>
      </c>
      <c r="B27" s="19" t="s">
        <v>37</v>
      </c>
      <c r="C27" s="47">
        <v>1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10</v>
      </c>
      <c r="E27" s="44">
        <f t="shared" si="0"/>
        <v>11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11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1100</v>
      </c>
      <c r="K27" s="19"/>
      <c r="L27" s="46">
        <v>23</v>
      </c>
      <c r="M27" s="47">
        <f>+'23'!K257</f>
        <v>2100</v>
      </c>
      <c r="N27" s="47">
        <f>+'23'!K262</f>
        <v>485</v>
      </c>
      <c r="O27" s="47">
        <f>+'23'!K260</f>
        <v>0</v>
      </c>
      <c r="P27" s="86">
        <f>+'23'!K258</f>
        <v>0</v>
      </c>
      <c r="Q27" s="47">
        <f>+'23'!K261</f>
        <v>50</v>
      </c>
      <c r="R27" s="47">
        <f>+'23'!K259</f>
        <v>1430</v>
      </c>
      <c r="S27" s="47">
        <f t="shared" si="3"/>
        <v>135</v>
      </c>
      <c r="T27" s="47">
        <f>+'23'!K264</f>
        <v>185</v>
      </c>
      <c r="U27" s="48">
        <f t="shared" si="2"/>
        <v>50</v>
      </c>
      <c r="V27" s="5"/>
    </row>
    <row r="28" spans="1:22" x14ac:dyDescent="0.55000000000000004">
      <c r="A28" s="10">
        <v>24</v>
      </c>
      <c r="B28" s="19" t="s">
        <v>38</v>
      </c>
      <c r="C28" s="47">
        <f>+ยกมา!C36</f>
        <v>3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3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3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2900</v>
      </c>
      <c r="N28" s="47">
        <f>+'24'!K262</f>
        <v>1120</v>
      </c>
      <c r="O28" s="47">
        <f>+'24'!K260</f>
        <v>0</v>
      </c>
      <c r="P28" s="86">
        <f>+'24'!K258</f>
        <v>0</v>
      </c>
      <c r="Q28" s="47">
        <f>+'24'!K261</f>
        <v>230</v>
      </c>
      <c r="R28" s="47">
        <f>+'24'!K259</f>
        <v>1310</v>
      </c>
      <c r="S28" s="47">
        <f t="shared" si="3"/>
        <v>240</v>
      </c>
      <c r="T28" s="47">
        <f>+'24'!K264</f>
        <v>240</v>
      </c>
      <c r="U28" s="48">
        <f t="shared" si="2"/>
        <v>0</v>
      </c>
      <c r="V28" s="5"/>
    </row>
    <row r="29" spans="1:22" x14ac:dyDescent="0.55000000000000004">
      <c r="A29" s="10">
        <v>25</v>
      </c>
      <c r="B29" s="19" t="s">
        <v>39</v>
      </c>
      <c r="C29" s="47">
        <f>+ยกมา!C33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4">
        <f t="shared" si="0"/>
        <v>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K29" s="19"/>
      <c r="L29" s="46">
        <v>25</v>
      </c>
      <c r="M29" s="47">
        <f>+'25'!K257</f>
        <v>7730</v>
      </c>
      <c r="N29" s="47">
        <f>+'25'!K262</f>
        <v>2665</v>
      </c>
      <c r="O29" s="47">
        <f>+'25'!K260</f>
        <v>0</v>
      </c>
      <c r="P29" s="86">
        <f>+'25'!K258</f>
        <v>0</v>
      </c>
      <c r="Q29" s="47">
        <f>+'25'!K261</f>
        <v>30</v>
      </c>
      <c r="R29" s="47">
        <f>+'25'!K259</f>
        <v>2420</v>
      </c>
      <c r="S29" s="47">
        <f t="shared" si="3"/>
        <v>2615</v>
      </c>
      <c r="T29" s="47">
        <f>+'25'!K264</f>
        <v>2615</v>
      </c>
      <c r="U29" s="48">
        <f t="shared" si="2"/>
        <v>0</v>
      </c>
      <c r="V29" s="5"/>
    </row>
    <row r="30" spans="1:22" x14ac:dyDescent="0.55000000000000004">
      <c r="A30" s="10">
        <v>26</v>
      </c>
      <c r="B30" s="19" t="s">
        <v>40</v>
      </c>
      <c r="C30" s="47">
        <f>+ยกมา!C34</f>
        <v>11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13</v>
      </c>
      <c r="E30" s="44">
        <f t="shared" si="0"/>
        <v>24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13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11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1100</v>
      </c>
      <c r="K30" s="19"/>
      <c r="L30" s="46">
        <v>26</v>
      </c>
      <c r="M30" s="47">
        <f>+'26'!K257</f>
        <v>4160</v>
      </c>
      <c r="N30" s="47">
        <f>+'26'!K262</f>
        <v>895</v>
      </c>
      <c r="O30" s="47">
        <f>+'26'!K260</f>
        <v>0</v>
      </c>
      <c r="P30" s="86">
        <f>+'26'!K258</f>
        <v>0</v>
      </c>
      <c r="Q30" s="47">
        <f>+'26'!K261</f>
        <v>65</v>
      </c>
      <c r="R30" s="47">
        <f>+'26'!K259</f>
        <v>1270</v>
      </c>
      <c r="S30" s="47">
        <f t="shared" si="3"/>
        <v>1930</v>
      </c>
      <c r="T30" s="47">
        <f>+'26'!K264</f>
        <v>1930</v>
      </c>
      <c r="U30" s="48">
        <f t="shared" si="2"/>
        <v>0</v>
      </c>
      <c r="V30" s="5"/>
    </row>
    <row r="31" spans="1:22" x14ac:dyDescent="0.55000000000000004">
      <c r="A31" s="10">
        <v>27</v>
      </c>
      <c r="B31" s="19" t="s">
        <v>41</v>
      </c>
      <c r="C31" s="47">
        <f>+ยกมา!C40</f>
        <v>1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3</v>
      </c>
      <c r="E31" s="44">
        <f t="shared" si="0"/>
        <v>4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1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300</v>
      </c>
      <c r="K31" s="19"/>
      <c r="L31" s="46">
        <v>27</v>
      </c>
      <c r="M31" s="47">
        <f>+'27'!K257</f>
        <v>4610</v>
      </c>
      <c r="N31" s="47">
        <f>+'27'!K262</f>
        <v>1090</v>
      </c>
      <c r="O31" s="47">
        <f>+'27'!K260</f>
        <v>0</v>
      </c>
      <c r="P31" s="86">
        <f>+'27'!K258</f>
        <v>0</v>
      </c>
      <c r="Q31" s="47">
        <f>+'27'!K261</f>
        <v>0</v>
      </c>
      <c r="R31" s="47">
        <f>+'27'!K259</f>
        <v>1620</v>
      </c>
      <c r="S31" s="47">
        <f t="shared" si="3"/>
        <v>1900</v>
      </c>
      <c r="T31" s="47">
        <f>+'27'!K264</f>
        <v>1900</v>
      </c>
      <c r="U31" s="48">
        <f t="shared" si="2"/>
        <v>0</v>
      </c>
    </row>
    <row r="32" spans="1:22" x14ac:dyDescent="0.55000000000000004">
      <c r="A32" s="10">
        <v>28</v>
      </c>
      <c r="B32" s="19" t="s">
        <v>389</v>
      </c>
      <c r="C32" s="47">
        <f>+ยกมา!C41</f>
        <v>4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7</v>
      </c>
      <c r="E32" s="44">
        <f t="shared" si="0"/>
        <v>11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11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35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3970</v>
      </c>
      <c r="N32" s="47">
        <f>+'28'!K262</f>
        <v>1225</v>
      </c>
      <c r="O32" s="47">
        <f>+'28'!K260</f>
        <v>0</v>
      </c>
      <c r="P32" s="86">
        <f>+'28'!K258</f>
        <v>0</v>
      </c>
      <c r="Q32" s="47">
        <f>+'28'!K261</f>
        <v>50</v>
      </c>
      <c r="R32" s="47">
        <f>+'28'!K259</f>
        <v>605</v>
      </c>
      <c r="S32" s="47">
        <f>+M32-N32-O32-P32-Q32-R32</f>
        <v>2090</v>
      </c>
      <c r="T32" s="47">
        <f>+'28'!K264</f>
        <v>2090</v>
      </c>
      <c r="U32" s="48">
        <f>+T32-S32</f>
        <v>0</v>
      </c>
    </row>
    <row r="33" spans="1:22" x14ac:dyDescent="0.55000000000000004">
      <c r="A33" s="10">
        <v>29</v>
      </c>
      <c r="B33" s="19" t="s">
        <v>47</v>
      </c>
      <c r="C33" s="47">
        <f>+ยกมา!C50</f>
        <v>3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>+C33+D33</f>
        <v>3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C33+D33-F33-H33</f>
        <v>3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20">
        <v>100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+'29'!K257</f>
        <v>5100</v>
      </c>
      <c r="N33" s="47">
        <f>+'29'!K262</f>
        <v>640</v>
      </c>
      <c r="O33" s="47">
        <f>+'29'!K260</f>
        <v>0</v>
      </c>
      <c r="P33" s="86">
        <f>+'29'!K258</f>
        <v>0</v>
      </c>
      <c r="Q33" s="47">
        <f>+'29'!K261</f>
        <v>0</v>
      </c>
      <c r="R33" s="47">
        <f>+'29'!K259</f>
        <v>1995</v>
      </c>
      <c r="S33" s="47">
        <f>+M33-N33-O33-P33-Q33-R33</f>
        <v>2465</v>
      </c>
      <c r="T33" s="47">
        <f>+'29'!K264</f>
        <v>2465</v>
      </c>
      <c r="U33" s="48">
        <f>+T33-S33</f>
        <v>0</v>
      </c>
      <c r="V33" s="5"/>
    </row>
    <row r="34" spans="1:22" x14ac:dyDescent="0.55000000000000004">
      <c r="A34" s="10">
        <v>30</v>
      </c>
      <c r="B34" s="19" t="s">
        <v>48</v>
      </c>
      <c r="C34" s="47">
        <f>+ยกมา!C51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151</v>
      </c>
      <c r="E34" s="44">
        <f>+C34+D34</f>
        <v>151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12</v>
      </c>
      <c r="G34" s="44">
        <f>C34+D34-F34-H34</f>
        <v>37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102</v>
      </c>
      <c r="I34" s="20">
        <v>100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10200</v>
      </c>
      <c r="K34" s="19"/>
      <c r="L34" s="46">
        <v>30</v>
      </c>
      <c r="M34" s="47">
        <f>+'30'!K257</f>
        <v>2345</v>
      </c>
      <c r="N34" s="47">
        <f>+'30'!K262</f>
        <v>705</v>
      </c>
      <c r="O34" s="47">
        <f>+'30'!K260</f>
        <v>0</v>
      </c>
      <c r="P34" s="86">
        <f>+'30'!K258</f>
        <v>0</v>
      </c>
      <c r="Q34" s="47">
        <f>+'30'!K261</f>
        <v>50</v>
      </c>
      <c r="R34" s="47">
        <f>+'30'!K259</f>
        <v>895</v>
      </c>
      <c r="S34" s="47">
        <f>+M34-N34-O34-P34-Q34-R34</f>
        <v>695</v>
      </c>
      <c r="T34" s="47">
        <f>+'30'!K264</f>
        <v>695</v>
      </c>
      <c r="U34" s="48">
        <f>+T34-S34</f>
        <v>0</v>
      </c>
      <c r="V34" s="5"/>
    </row>
    <row r="35" spans="1:22" x14ac:dyDescent="0.55000000000000004">
      <c r="A35" s="10">
        <v>31</v>
      </c>
      <c r="B35" s="19" t="s">
        <v>45</v>
      </c>
      <c r="C35" s="47">
        <f>+ยกมา!C48</f>
        <v>2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55</v>
      </c>
      <c r="E35" s="44">
        <f>+C35+D35</f>
        <v>57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</v>
      </c>
      <c r="G35" s="44">
        <f>C35+D35-F35-H35</f>
        <v>21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35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4550</v>
      </c>
      <c r="K35" s="19"/>
      <c r="L35" s="46">
        <v>31</v>
      </c>
      <c r="M35" s="47">
        <f>+'31.'!K257</f>
        <v>905</v>
      </c>
      <c r="N35" s="47">
        <f>+'31.'!K262</f>
        <v>50</v>
      </c>
      <c r="O35" s="47">
        <f>+'31.'!K260</f>
        <v>0</v>
      </c>
      <c r="P35" s="86">
        <f>+'31.'!K258</f>
        <v>0</v>
      </c>
      <c r="Q35" s="47">
        <f>+'31.'!K261</f>
        <v>0</v>
      </c>
      <c r="R35" s="47">
        <f>+'31.'!K259</f>
        <v>60</v>
      </c>
      <c r="S35" s="47">
        <f>+M35-N35-O35-P35-Q35-R35</f>
        <v>795</v>
      </c>
      <c r="T35" s="47">
        <f>+'31.'!K264</f>
        <v>795</v>
      </c>
      <c r="U35" s="48">
        <f>+T35-S35</f>
        <v>0</v>
      </c>
      <c r="V35" s="5"/>
    </row>
    <row r="36" spans="1:22" x14ac:dyDescent="0.55000000000000004">
      <c r="A36" s="10">
        <v>32</v>
      </c>
      <c r="B36" s="19" t="s">
        <v>46</v>
      </c>
      <c r="C36" s="47">
        <v>3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15</v>
      </c>
      <c r="E36" s="44">
        <f>+C36+D36</f>
        <v>18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2</v>
      </c>
      <c r="G36" s="44">
        <f>C36+D36-F36-H36</f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16</v>
      </c>
      <c r="I36" s="20">
        <v>130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2080</v>
      </c>
      <c r="K36" s="19"/>
      <c r="L36" s="49" t="s">
        <v>5</v>
      </c>
      <c r="M36" s="50">
        <f>SUM(M5:M35)</f>
        <v>133475</v>
      </c>
      <c r="N36" s="50">
        <f t="shared" ref="N36:U36" si="4">SUM(N5:N35)</f>
        <v>24746.5</v>
      </c>
      <c r="O36" s="50">
        <f t="shared" si="4"/>
        <v>0</v>
      </c>
      <c r="P36" s="50">
        <f t="shared" si="4"/>
        <v>0</v>
      </c>
      <c r="Q36" s="50">
        <f t="shared" si="4"/>
        <v>3075</v>
      </c>
      <c r="R36" s="50">
        <f t="shared" si="4"/>
        <v>60357</v>
      </c>
      <c r="S36" s="50">
        <f t="shared" si="4"/>
        <v>45296.5</v>
      </c>
      <c r="T36" s="50">
        <f t="shared" si="4"/>
        <v>45929</v>
      </c>
      <c r="U36" s="50">
        <f t="shared" si="4"/>
        <v>632.5</v>
      </c>
      <c r="V36" s="5"/>
    </row>
    <row r="37" spans="1:22" x14ac:dyDescent="0.55000000000000004">
      <c r="A37" s="10">
        <v>33</v>
      </c>
      <c r="B37" s="19" t="s">
        <v>43</v>
      </c>
      <c r="C37" s="47">
        <f>+ยกมา!C42</f>
        <v>4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10</v>
      </c>
      <c r="E37" s="44">
        <f t="shared" si="0"/>
        <v>14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5</v>
      </c>
      <c r="G37" s="44">
        <f t="shared" si="1"/>
        <v>4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5</v>
      </c>
      <c r="I37" s="20">
        <v>130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650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44</v>
      </c>
      <c r="C38" s="47">
        <f>+ยกมา!C47</f>
        <v>2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15</v>
      </c>
      <c r="E38" s="44">
        <f t="shared" si="0"/>
        <v>17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6</v>
      </c>
      <c r="G38" s="44">
        <f t="shared" si="1"/>
        <v>2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9</v>
      </c>
      <c r="I38" s="20">
        <v>130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1170</v>
      </c>
      <c r="K38" s="19"/>
      <c r="M38" s="2"/>
      <c r="N38" s="2"/>
      <c r="O38" s="2"/>
      <c r="P38" s="2"/>
      <c r="Q38" s="2"/>
      <c r="R38" s="2"/>
      <c r="S38" s="2"/>
      <c r="T38" s="2"/>
    </row>
    <row r="39" spans="1:22" x14ac:dyDescent="0.55000000000000004">
      <c r="A39" s="10">
        <v>35</v>
      </c>
      <c r="B39" s="19" t="s">
        <v>138</v>
      </c>
      <c r="C39" s="47">
        <f>+ยกมา!C121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4">
        <f>+C39+D39</f>
        <v>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C39+D39-F39-H39</f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20">
        <v>40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K39" s="19"/>
      <c r="M39" s="2"/>
      <c r="N39" s="2"/>
      <c r="O39" s="2"/>
      <c r="P39" s="2"/>
      <c r="Q39" s="2"/>
      <c r="R39" s="2"/>
      <c r="S39" s="2"/>
      <c r="T39" s="2"/>
    </row>
    <row r="40" spans="1:22" x14ac:dyDescent="0.55000000000000004">
      <c r="A40" s="10">
        <v>36</v>
      </c>
      <c r="B40" s="19" t="s">
        <v>49</v>
      </c>
      <c r="C40" s="47">
        <f>+ยกมา!C52</f>
        <v>6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49</v>
      </c>
      <c r="E40" s="44">
        <f t="shared" si="0"/>
        <v>55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</v>
      </c>
      <c r="G40" s="44">
        <f t="shared" si="1"/>
        <v>15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39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1950</v>
      </c>
      <c r="K40" s="19"/>
      <c r="M40" s="2"/>
      <c r="N40" s="2"/>
      <c r="O40" s="2"/>
      <c r="P40" s="2"/>
      <c r="Q40" s="2"/>
      <c r="R40" s="2"/>
      <c r="S40" s="2"/>
      <c r="T40" s="2"/>
    </row>
    <row r="41" spans="1:22" x14ac:dyDescent="0.55000000000000004">
      <c r="A41" s="10">
        <v>37</v>
      </c>
      <c r="B41" s="19" t="s">
        <v>50</v>
      </c>
      <c r="C41" s="47">
        <f>+ยกมา!C53</f>
        <v>12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43</v>
      </c>
      <c r="E41" s="44">
        <f t="shared" si="0"/>
        <v>55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</v>
      </c>
      <c r="G41" s="44">
        <f t="shared" si="1"/>
        <v>21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33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1650</v>
      </c>
      <c r="K41" s="19"/>
      <c r="M41" s="2"/>
      <c r="N41" s="2"/>
      <c r="O41" s="2"/>
      <c r="P41" s="2"/>
      <c r="Q41" s="2"/>
      <c r="R41" s="2"/>
      <c r="S41" s="2"/>
      <c r="T41" s="2"/>
    </row>
    <row r="42" spans="1:22" x14ac:dyDescent="0.55000000000000004">
      <c r="A42" s="10">
        <v>38</v>
      </c>
      <c r="B42" s="19" t="s">
        <v>51</v>
      </c>
      <c r="C42" s="47">
        <f>+ยกมา!C54</f>
        <v>6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26</v>
      </c>
      <c r="E42" s="44">
        <f t="shared" si="0"/>
        <v>32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7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25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1250</v>
      </c>
      <c r="K42" s="19"/>
      <c r="M42" s="53"/>
      <c r="U42" s="5"/>
    </row>
    <row r="43" spans="1:22" x14ac:dyDescent="0.55000000000000004">
      <c r="A43" s="10">
        <v>39</v>
      </c>
      <c r="B43" s="19" t="s">
        <v>286</v>
      </c>
      <c r="C43" s="47">
        <v>10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4">
        <f>+C43+D43</f>
        <v>10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C43+D43-F43-H43</f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10</v>
      </c>
      <c r="I43" s="20">
        <v>25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250</v>
      </c>
      <c r="K43" s="19"/>
      <c r="M43" s="52"/>
      <c r="N43" s="51"/>
      <c r="U43" s="5"/>
    </row>
    <row r="44" spans="1:22" x14ac:dyDescent="0.55000000000000004">
      <c r="A44" s="10">
        <v>40</v>
      </c>
      <c r="B44" s="19" t="s">
        <v>264</v>
      </c>
      <c r="C44" s="47">
        <f>+ยกมา!C68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4">
        <f>+C44+D44</f>
        <v>0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C44+D44-F44-H44</f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20">
        <v>65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K44" s="19"/>
      <c r="M44" s="53"/>
      <c r="O44" s="51"/>
      <c r="U44" s="5"/>
    </row>
    <row r="45" spans="1:22" x14ac:dyDescent="0.55000000000000004">
      <c r="A45" s="10">
        <v>41</v>
      </c>
      <c r="B45" s="19" t="s">
        <v>265</v>
      </c>
      <c r="C45" s="47">
        <f>+ยกมา!C162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>+C45+D45</f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C45+D45-F45-H45</f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65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U45" s="5"/>
    </row>
    <row r="46" spans="1:22" x14ac:dyDescent="0.55000000000000004">
      <c r="A46" s="10">
        <v>42</v>
      </c>
      <c r="B46" s="19" t="s">
        <v>279</v>
      </c>
      <c r="C46" s="47">
        <f>+ยกมา!C157</f>
        <v>3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4">
        <f>+C46+D46</f>
        <v>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C46+D46-F46-H46</f>
        <v>3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20">
        <v>35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0</v>
      </c>
      <c r="K46" s="19"/>
      <c r="M46" s="53"/>
      <c r="U46" s="5"/>
    </row>
    <row r="47" spans="1:22" x14ac:dyDescent="0.55000000000000004">
      <c r="A47" s="10">
        <v>43</v>
      </c>
      <c r="B47" s="19" t="s">
        <v>52</v>
      </c>
      <c r="C47" s="47">
        <f>+ยกมา!C55</f>
        <v>3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12</v>
      </c>
      <c r="E47" s="44">
        <f t="shared" si="0"/>
        <v>15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6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9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450</v>
      </c>
      <c r="K47" s="19"/>
      <c r="M47" s="53"/>
      <c r="U47" s="5"/>
    </row>
    <row r="48" spans="1:22" x14ac:dyDescent="0.55000000000000004">
      <c r="A48" s="10">
        <v>44</v>
      </c>
      <c r="B48" s="19" t="s">
        <v>53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6</v>
      </c>
      <c r="E48" s="44">
        <f t="shared" si="0"/>
        <v>6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2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4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200</v>
      </c>
      <c r="K48" s="19"/>
      <c r="M48" s="53"/>
      <c r="U48" s="5"/>
    </row>
    <row r="49" spans="1:21" x14ac:dyDescent="0.55000000000000004">
      <c r="A49" s="10">
        <v>45</v>
      </c>
      <c r="B49" s="19" t="s">
        <v>54</v>
      </c>
      <c r="C49" s="47">
        <f>+ยกมา!C57</f>
        <v>5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4">
        <f t="shared" si="0"/>
        <v>5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 t="shared" si="1"/>
        <v>4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0</v>
      </c>
      <c r="K49" s="19"/>
      <c r="M49" s="53"/>
      <c r="U49" s="5"/>
    </row>
    <row r="50" spans="1:21" x14ac:dyDescent="0.55000000000000004">
      <c r="A50" s="10">
        <v>46</v>
      </c>
      <c r="B50" s="19" t="s">
        <v>55</v>
      </c>
      <c r="C50" s="47"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10</v>
      </c>
      <c r="E50" s="44">
        <f t="shared" si="0"/>
        <v>12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6</v>
      </c>
      <c r="I50" s="20">
        <v>50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300</v>
      </c>
      <c r="K50" s="19"/>
      <c r="M50" s="53"/>
      <c r="U50" s="5"/>
    </row>
    <row r="51" spans="1:21" x14ac:dyDescent="0.55000000000000004">
      <c r="A51" s="10">
        <v>47</v>
      </c>
      <c r="B51" s="19" t="s">
        <v>56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50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 t="s">
        <v>57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10</v>
      </c>
      <c r="E52" s="44">
        <f t="shared" si="0"/>
        <v>10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3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7</v>
      </c>
      <c r="I52" s="20">
        <v>50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350</v>
      </c>
      <c r="K52" s="19"/>
      <c r="M52" s="53"/>
      <c r="U52" s="5"/>
    </row>
    <row r="53" spans="1:21" x14ac:dyDescent="0.55000000000000004">
      <c r="A53" s="10">
        <v>49</v>
      </c>
      <c r="B53" s="19" t="s">
        <v>58</v>
      </c>
      <c r="C53" s="47">
        <v>8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20</v>
      </c>
      <c r="E53" s="44">
        <f t="shared" si="0"/>
        <v>28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26</v>
      </c>
      <c r="I53" s="20">
        <v>50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1300</v>
      </c>
      <c r="K53" s="19"/>
      <c r="M53" s="53"/>
      <c r="U53" s="5"/>
    </row>
    <row r="54" spans="1:21" x14ac:dyDescent="0.55000000000000004">
      <c r="A54" s="10">
        <v>50</v>
      </c>
      <c r="B54" s="19" t="s">
        <v>59</v>
      </c>
      <c r="C54" s="47">
        <v>3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3</v>
      </c>
      <c r="E54" s="44">
        <f t="shared" si="0"/>
        <v>6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4</v>
      </c>
      <c r="I54" s="20">
        <v>50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200</v>
      </c>
      <c r="K54" s="19"/>
      <c r="M54" s="53"/>
      <c r="O54" s="51"/>
      <c r="U54" s="5"/>
    </row>
    <row r="55" spans="1:21" x14ac:dyDescent="0.55000000000000004">
      <c r="A55" s="10">
        <v>51</v>
      </c>
      <c r="B55" s="19" t="s">
        <v>60</v>
      </c>
      <c r="C55" s="47">
        <f>+ยกมา!C63</f>
        <v>6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24</v>
      </c>
      <c r="E55" s="44">
        <f t="shared" si="0"/>
        <v>30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12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18</v>
      </c>
      <c r="I55" s="20">
        <v>50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850</v>
      </c>
      <c r="K55" s="19"/>
      <c r="M55" s="53"/>
      <c r="U55" s="5"/>
    </row>
    <row r="56" spans="1:21" x14ac:dyDescent="0.55000000000000004">
      <c r="A56" s="10">
        <v>52</v>
      </c>
      <c r="B56" s="19" t="s">
        <v>61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12</v>
      </c>
      <c r="E56" s="44">
        <f t="shared" si="0"/>
        <v>12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5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7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840</v>
      </c>
      <c r="K56" s="19"/>
      <c r="M56" s="53"/>
      <c r="U56" s="5"/>
    </row>
    <row r="57" spans="1:21" x14ac:dyDescent="0.55000000000000004">
      <c r="A57" s="10">
        <v>53</v>
      </c>
      <c r="B57" s="19" t="s">
        <v>62</v>
      </c>
      <c r="C57" s="47">
        <v>3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4</v>
      </c>
      <c r="E57" s="44">
        <f t="shared" si="0"/>
        <v>7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6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720</v>
      </c>
      <c r="K57" s="19"/>
      <c r="M57" s="53"/>
      <c r="U57" s="5"/>
    </row>
    <row r="58" spans="1:21" x14ac:dyDescent="0.55000000000000004">
      <c r="A58" s="10">
        <v>54</v>
      </c>
      <c r="B58" s="19" t="s">
        <v>63</v>
      </c>
      <c r="C58" s="47">
        <f>+ยกมา!C71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64</v>
      </c>
      <c r="C59" s="47">
        <f>+ยกมา!C65</f>
        <v>4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4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4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120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65</v>
      </c>
      <c r="C60" s="47">
        <f>+ยกมา!C66</f>
        <v>6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5</v>
      </c>
      <c r="E60" s="44">
        <f t="shared" si="0"/>
        <v>11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11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120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66</v>
      </c>
      <c r="C61" s="47">
        <f>+ยกมา!C67</f>
        <v>7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21</v>
      </c>
      <c r="E61" s="44">
        <f t="shared" si="0"/>
        <v>28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24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4</v>
      </c>
      <c r="I61" s="20">
        <v>120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480</v>
      </c>
      <c r="K61" s="19"/>
      <c r="M61" s="53"/>
      <c r="U61" s="5"/>
    </row>
    <row r="62" spans="1:21" x14ac:dyDescent="0.55000000000000004">
      <c r="A62" s="10">
        <v>58</v>
      </c>
      <c r="B62" s="19" t="s">
        <v>67</v>
      </c>
      <c r="C62" s="47">
        <f>+ยกมา!C75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120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 t="s">
        <v>68</v>
      </c>
      <c r="C63" s="47">
        <v>10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5</v>
      </c>
      <c r="E63" s="44">
        <f t="shared" si="0"/>
        <v>15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6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9</v>
      </c>
      <c r="I63" s="20">
        <v>120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1080</v>
      </c>
      <c r="K63" s="19"/>
      <c r="M63" s="53"/>
      <c r="U63" s="5"/>
    </row>
    <row r="64" spans="1:21" x14ac:dyDescent="0.55000000000000004">
      <c r="A64" s="10">
        <v>60</v>
      </c>
      <c r="B64" s="19" t="s">
        <v>69</v>
      </c>
      <c r="C64" s="47">
        <f>+ยกมา!C77</f>
        <v>18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18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18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120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72</v>
      </c>
      <c r="C65" s="47">
        <v>2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16</v>
      </c>
      <c r="E65" s="44">
        <f>+C65+D65</f>
        <v>18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</v>
      </c>
      <c r="G65" s="44">
        <f>C65+D65-F65-H65</f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16</v>
      </c>
      <c r="I65" s="20">
        <v>50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800</v>
      </c>
      <c r="K65" s="19"/>
      <c r="M65" s="53"/>
      <c r="U65" s="5"/>
    </row>
    <row r="66" spans="1:21" x14ac:dyDescent="0.55000000000000004">
      <c r="A66" s="10">
        <v>62</v>
      </c>
      <c r="B66" s="19" t="s">
        <v>73</v>
      </c>
      <c r="C66" s="47">
        <v>5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16</v>
      </c>
      <c r="E66" s="44">
        <f>+C66+D66</f>
        <v>21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C66+D66-F66-H66</f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21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1050</v>
      </c>
      <c r="K66" s="19"/>
      <c r="M66" s="53"/>
      <c r="U66" s="5"/>
    </row>
    <row r="67" spans="1:21" x14ac:dyDescent="0.55000000000000004">
      <c r="A67" s="10">
        <v>63</v>
      </c>
      <c r="B67" s="19" t="s">
        <v>74</v>
      </c>
      <c r="C67" s="47">
        <v>3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19</v>
      </c>
      <c r="E67" s="44">
        <f>+C67+D67</f>
        <v>22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</v>
      </c>
      <c r="G67" s="44">
        <f>C67+D67-F67-H67</f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1000</v>
      </c>
      <c r="K67" s="19"/>
      <c r="M67" s="53"/>
      <c r="U67" s="5"/>
    </row>
    <row r="68" spans="1:21" x14ac:dyDescent="0.55000000000000004">
      <c r="A68" s="10">
        <v>64</v>
      </c>
      <c r="B68" s="19" t="s">
        <v>269</v>
      </c>
      <c r="C68" s="47">
        <f>+ยกมา!C213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>+C68+D68</f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C68+D68-F68-H68</f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60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249</v>
      </c>
      <c r="C69" s="47">
        <f>+ยกมา!C238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>+C69+D69</f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C69+D69-F69-H69</f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30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70</v>
      </c>
      <c r="C70" s="47">
        <f>+ยกมา!C137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0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1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70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55000000000000004">
      <c r="A71" s="10">
        <v>67</v>
      </c>
      <c r="B71" s="19" t="s">
        <v>71</v>
      </c>
      <c r="C71" s="47">
        <f>+ยกมา!C138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0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1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80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 t="s">
        <v>199</v>
      </c>
      <c r="C72" s="47">
        <f>+ยกมา!C163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>+C72+D72</f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C72+D72-F72-H72</f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150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200</v>
      </c>
      <c r="C73" s="47">
        <f>+ยกมา!C164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>+C73+D73</f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C73+D73-F73-H73</f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>
        <v>150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 t="s">
        <v>201</v>
      </c>
      <c r="C74" s="47">
        <f>+ยกมา!C165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4">
        <f>+C74+D74</f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C74+D74-F74-H74</f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20">
        <v>150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0</v>
      </c>
      <c r="K74" s="19"/>
      <c r="M74" s="53"/>
      <c r="U74" s="5"/>
    </row>
    <row r="75" spans="1:21" x14ac:dyDescent="0.55000000000000004">
      <c r="A75" s="10">
        <v>71</v>
      </c>
      <c r="B75" s="19" t="s">
        <v>75</v>
      </c>
      <c r="C75" s="47">
        <f>+ยกมา!C142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0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1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30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76</v>
      </c>
      <c r="C76" s="47">
        <f>+ยกมา!C183</f>
        <v>2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0"/>
        <v>2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1"/>
        <v>2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30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77</v>
      </c>
      <c r="C77" s="47">
        <v>7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35</v>
      </c>
      <c r="E77" s="44">
        <f t="shared" si="0"/>
        <v>42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1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42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2100</v>
      </c>
      <c r="K77" s="19"/>
      <c r="M77" s="53"/>
      <c r="U77" s="5"/>
    </row>
    <row r="78" spans="1:21" x14ac:dyDescent="0.55000000000000004">
      <c r="A78" s="10">
        <v>74</v>
      </c>
      <c r="B78" s="19" t="s">
        <v>293</v>
      </c>
      <c r="C78" s="47">
        <f>+ยกมา!C106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22</v>
      </c>
      <c r="E78" s="44">
        <f t="shared" ref="E78:E126" si="5">+C78+D78</f>
        <v>22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1</v>
      </c>
      <c r="G78" s="44">
        <f t="shared" ref="G78:G126" si="6">C78+D78-F78-H78</f>
        <v>1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20</v>
      </c>
      <c r="I78" s="20">
        <v>50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1000</v>
      </c>
      <c r="K78" s="19"/>
      <c r="M78" s="53"/>
      <c r="U78" s="5"/>
    </row>
    <row r="79" spans="1:21" x14ac:dyDescent="0.55000000000000004">
      <c r="A79" s="10">
        <v>75</v>
      </c>
      <c r="B79" s="19" t="s">
        <v>294</v>
      </c>
      <c r="C79" s="47">
        <f>+ยกมา!C107</f>
        <v>6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7</v>
      </c>
      <c r="E79" s="44">
        <f t="shared" si="5"/>
        <v>13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6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7</v>
      </c>
      <c r="I79" s="20">
        <v>120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840</v>
      </c>
      <c r="K79" s="19"/>
      <c r="M79" s="53"/>
      <c r="U79" s="5"/>
    </row>
    <row r="80" spans="1:21" ht="21.6" customHeight="1" x14ac:dyDescent="0.55000000000000004">
      <c r="A80" s="10">
        <v>76</v>
      </c>
      <c r="B80" s="19" t="s">
        <v>379</v>
      </c>
      <c r="C80" s="47">
        <f>+ยกมา!C254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4</v>
      </c>
      <c r="E80" s="44">
        <f t="shared" si="5"/>
        <v>4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1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3</v>
      </c>
      <c r="I80" s="20">
        <v>120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360</v>
      </c>
      <c r="K80" s="19"/>
      <c r="M80" s="53"/>
      <c r="U80" s="5"/>
    </row>
    <row r="81" spans="1:21" x14ac:dyDescent="0.55000000000000004">
      <c r="A81" s="10">
        <v>77</v>
      </c>
      <c r="B81" s="19" t="s">
        <v>90</v>
      </c>
      <c r="C81" s="47">
        <f>+ยกมา!C108</f>
        <v>6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48</v>
      </c>
      <c r="E81" s="44">
        <f t="shared" si="5"/>
        <v>54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7</v>
      </c>
      <c r="G81" s="44">
        <f t="shared" si="6"/>
        <v>14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33</v>
      </c>
      <c r="I81" s="20">
        <v>50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1650</v>
      </c>
      <c r="K81" s="19"/>
      <c r="M81" s="53"/>
      <c r="U81" s="5"/>
    </row>
    <row r="82" spans="1:21" x14ac:dyDescent="0.55000000000000004">
      <c r="A82" s="10">
        <v>78</v>
      </c>
      <c r="B82" s="19" t="s">
        <v>91</v>
      </c>
      <c r="C82" s="47">
        <f>+ยกมา!C109</f>
        <v>10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10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10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50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T82" s="5"/>
    </row>
    <row r="83" spans="1:21" x14ac:dyDescent="0.55000000000000004">
      <c r="A83" s="10">
        <v>79</v>
      </c>
      <c r="B83" s="19" t="s">
        <v>299</v>
      </c>
      <c r="C83" s="47">
        <v>2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20</v>
      </c>
      <c r="E83" s="44">
        <f t="shared" si="5"/>
        <v>22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6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16</v>
      </c>
      <c r="I83" s="20">
        <v>45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720</v>
      </c>
      <c r="K83" s="19"/>
      <c r="M83" s="53"/>
      <c r="U83" s="5"/>
    </row>
    <row r="84" spans="1:21" ht="25.15" customHeight="1" x14ac:dyDescent="0.55000000000000004">
      <c r="A84" s="10">
        <v>80</v>
      </c>
      <c r="B84" s="19" t="s">
        <v>92</v>
      </c>
      <c r="C84" s="47">
        <f>+ยกมา!C110</f>
        <v>4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36</v>
      </c>
      <c r="E84" s="44">
        <f t="shared" si="5"/>
        <v>40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10</v>
      </c>
      <c r="G84" s="44">
        <f t="shared" si="6"/>
        <v>1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29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1595</v>
      </c>
      <c r="K84" s="19"/>
      <c r="M84" s="53"/>
      <c r="T84" s="5"/>
    </row>
    <row r="85" spans="1:21" ht="25.15" customHeight="1" x14ac:dyDescent="0.55000000000000004">
      <c r="A85" s="10">
        <v>81</v>
      </c>
      <c r="B85" s="19" t="s">
        <v>93</v>
      </c>
      <c r="C85" s="47">
        <v>2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34</v>
      </c>
      <c r="E85" s="44">
        <f t="shared" si="5"/>
        <v>36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10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26</v>
      </c>
      <c r="I85" s="20">
        <v>55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1430</v>
      </c>
      <c r="K85" s="19"/>
      <c r="M85" s="53"/>
      <c r="T85" s="5"/>
    </row>
    <row r="86" spans="1:21" ht="25.15" customHeight="1" x14ac:dyDescent="0.55000000000000004">
      <c r="A86" s="10">
        <v>82</v>
      </c>
      <c r="B86" s="19" t="s">
        <v>94</v>
      </c>
      <c r="C86" s="47">
        <f>+ยกมา!C112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K86" s="19"/>
      <c r="M86" s="53"/>
      <c r="U86" s="5"/>
    </row>
    <row r="87" spans="1:21" x14ac:dyDescent="0.55000000000000004">
      <c r="A87" s="10">
        <v>83</v>
      </c>
      <c r="B87" s="19" t="s">
        <v>95</v>
      </c>
      <c r="C87" s="47">
        <f>+ยกมา!C98</f>
        <v>7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5"/>
        <v>7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7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20">
        <v>55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0</v>
      </c>
      <c r="K87" s="19"/>
      <c r="M87" s="53"/>
      <c r="T87" s="5"/>
    </row>
    <row r="88" spans="1:21" x14ac:dyDescent="0.55000000000000004">
      <c r="A88" s="10">
        <v>84</v>
      </c>
      <c r="B88" s="19" t="s">
        <v>244</v>
      </c>
      <c r="C88" s="47">
        <f>+ยกมา!C43</f>
        <v>10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160</v>
      </c>
      <c r="E88" s="44">
        <f t="shared" si="5"/>
        <v>170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13</v>
      </c>
      <c r="G88" s="44">
        <f t="shared" si="6"/>
        <v>15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142</v>
      </c>
      <c r="I88" s="20">
        <v>35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4970</v>
      </c>
      <c r="K88" s="19"/>
      <c r="M88" s="53"/>
      <c r="U88" s="5"/>
    </row>
    <row r="89" spans="1:21" x14ac:dyDescent="0.55000000000000004">
      <c r="A89" s="10">
        <v>85</v>
      </c>
      <c r="B89" s="19" t="s">
        <v>359</v>
      </c>
      <c r="C89" s="47">
        <v>3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8</v>
      </c>
      <c r="E89" s="44">
        <f t="shared" si="5"/>
        <v>11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10</v>
      </c>
      <c r="I89" s="20">
        <v>120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1200</v>
      </c>
      <c r="K89" s="19"/>
      <c r="M89" s="53"/>
      <c r="U89" s="5"/>
    </row>
    <row r="90" spans="1:21" x14ac:dyDescent="0.55000000000000004">
      <c r="A90" s="10">
        <v>86</v>
      </c>
      <c r="B90" s="19" t="s">
        <v>246</v>
      </c>
      <c r="C90" s="47">
        <f>+ยกมา!C97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40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122</v>
      </c>
      <c r="C91" s="47">
        <f>+ยกมา!C117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35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123</v>
      </c>
      <c r="C92" s="47">
        <f>+ยกมา!C118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35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124</v>
      </c>
      <c r="C93" s="47">
        <f>+ยกมา!C119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35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125</v>
      </c>
      <c r="C94" s="47">
        <f>+ยกมา!C126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35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126</v>
      </c>
      <c r="C95" s="47">
        <f>+ยกมา!C148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35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303</v>
      </c>
      <c r="C96" s="47">
        <f>+ยกมา!C231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5</v>
      </c>
      <c r="E96" s="44">
        <f t="shared" si="5"/>
        <v>5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5</v>
      </c>
      <c r="I96" s="20">
        <v>60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300</v>
      </c>
      <c r="K96" s="19"/>
      <c r="M96" s="53"/>
      <c r="U96" s="5"/>
    </row>
    <row r="97" spans="1:21" ht="23.45" customHeight="1" x14ac:dyDescent="0.55000000000000004">
      <c r="A97" s="10">
        <v>93</v>
      </c>
      <c r="B97" s="19" t="s">
        <v>125</v>
      </c>
      <c r="C97" s="47">
        <f>+ยกมา!C159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7</v>
      </c>
      <c r="E97" s="44">
        <f t="shared" si="5"/>
        <v>7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1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6</v>
      </c>
      <c r="I97" s="20">
        <v>60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360</v>
      </c>
      <c r="K97" s="19"/>
      <c r="M97" s="53"/>
      <c r="U97" s="5"/>
    </row>
    <row r="98" spans="1:21" x14ac:dyDescent="0.55000000000000004">
      <c r="A98" s="10">
        <v>94</v>
      </c>
      <c r="B98" s="19" t="s">
        <v>103</v>
      </c>
      <c r="C98" s="47">
        <v>5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55</v>
      </c>
      <c r="E98" s="44">
        <f t="shared" si="5"/>
        <v>60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60</v>
      </c>
      <c r="I98" s="20">
        <v>120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7200</v>
      </c>
      <c r="K98" s="19"/>
      <c r="M98" s="53"/>
      <c r="U98" s="5"/>
    </row>
    <row r="99" spans="1:21" x14ac:dyDescent="0.55000000000000004">
      <c r="A99" s="10">
        <v>95</v>
      </c>
      <c r="B99" s="19" t="s">
        <v>104</v>
      </c>
      <c r="C99" s="47">
        <f>+ยกมา!C174</f>
        <v>3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29</v>
      </c>
      <c r="E99" s="44">
        <f t="shared" si="5"/>
        <v>32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8</v>
      </c>
      <c r="G99" s="44">
        <f t="shared" si="6"/>
        <v>4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20</v>
      </c>
      <c r="I99" s="20">
        <v>250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5000</v>
      </c>
      <c r="K99" s="19"/>
      <c r="M99" s="53"/>
      <c r="U99" s="5"/>
    </row>
    <row r="100" spans="1:21" x14ac:dyDescent="0.55000000000000004">
      <c r="A100" s="10">
        <v>96</v>
      </c>
      <c r="B100" s="19" t="s">
        <v>105</v>
      </c>
      <c r="C100" s="47">
        <f>+ยกมา!C134</f>
        <v>4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4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4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120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106</v>
      </c>
      <c r="C101" s="47">
        <f>+ยกมา!C135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120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107</v>
      </c>
      <c r="C102" s="47">
        <f>+ยกมา!C207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120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129</v>
      </c>
      <c r="C103" s="47">
        <f>+ยกมา!C156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>+C103+D103</f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C103+D103-F103-H103</f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50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282</v>
      </c>
      <c r="C104" s="47">
        <f>+ยกมา!C113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>+C104+D104</f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C104+D104-F104-H104</f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30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283</v>
      </c>
      <c r="C105" s="47">
        <f>+ยกมา!C131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>+C105+D105</f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C105+D105-F105-H105</f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96</v>
      </c>
      <c r="C106" s="47">
        <f>+ยกมา!C99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18</v>
      </c>
      <c r="E106" s="44">
        <f t="shared" si="5"/>
        <v>18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11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7</v>
      </c>
      <c r="I106" s="20">
        <v>100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700</v>
      </c>
      <c r="K106" s="19"/>
      <c r="M106" s="53"/>
      <c r="U106" s="5"/>
    </row>
    <row r="107" spans="1:21" x14ac:dyDescent="0.55000000000000004">
      <c r="A107" s="10">
        <v>103</v>
      </c>
      <c r="B107" s="19" t="s">
        <v>97</v>
      </c>
      <c r="C107" s="47">
        <f>+ยกมา!C100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15</v>
      </c>
      <c r="E107" s="44">
        <f t="shared" si="5"/>
        <v>15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5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10</v>
      </c>
      <c r="I107" s="20">
        <v>55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550</v>
      </c>
      <c r="K107" s="19"/>
      <c r="M107" s="53"/>
      <c r="U107" s="5"/>
    </row>
    <row r="108" spans="1:21" x14ac:dyDescent="0.55000000000000004">
      <c r="A108" s="10">
        <v>104</v>
      </c>
      <c r="B108" s="19" t="s">
        <v>98</v>
      </c>
      <c r="C108" s="47">
        <v>6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5</v>
      </c>
      <c r="E108" s="44">
        <f t="shared" si="5"/>
        <v>11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11</v>
      </c>
      <c r="I108" s="20">
        <v>60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660</v>
      </c>
      <c r="K108" s="19"/>
      <c r="M108" s="53"/>
      <c r="U108" s="5"/>
    </row>
    <row r="109" spans="1:21" x14ac:dyDescent="0.55000000000000004">
      <c r="A109" s="10">
        <v>105</v>
      </c>
      <c r="B109" s="19" t="s">
        <v>99</v>
      </c>
      <c r="C109" s="47">
        <v>4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10</v>
      </c>
      <c r="E109" s="44">
        <f t="shared" si="5"/>
        <v>14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1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13</v>
      </c>
      <c r="I109" s="20">
        <v>100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1300</v>
      </c>
      <c r="K109" s="19"/>
      <c r="M109" s="53"/>
      <c r="U109" s="5"/>
    </row>
    <row r="110" spans="1:21" x14ac:dyDescent="0.55000000000000004">
      <c r="A110" s="10">
        <v>106</v>
      </c>
      <c r="B110" s="19" t="s">
        <v>100</v>
      </c>
      <c r="C110" s="47">
        <f>+ยกมา!C127</f>
        <v>3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5</v>
      </c>
      <c r="E110" s="44">
        <f t="shared" si="5"/>
        <v>8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7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1</v>
      </c>
      <c r="I110" s="20">
        <v>55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55</v>
      </c>
      <c r="K110" s="19"/>
      <c r="M110" s="53"/>
      <c r="U110" s="5"/>
    </row>
    <row r="111" spans="1:21" x14ac:dyDescent="0.55000000000000004">
      <c r="A111" s="10">
        <v>107</v>
      </c>
      <c r="B111" s="19" t="s">
        <v>101</v>
      </c>
      <c r="C111" s="47">
        <f>+ยกมา!C187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11</v>
      </c>
      <c r="E111" s="44">
        <f t="shared" si="5"/>
        <v>11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1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10</v>
      </c>
      <c r="I111" s="20">
        <v>50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500</v>
      </c>
      <c r="K111" s="19"/>
      <c r="M111" s="53"/>
      <c r="U111" s="5"/>
    </row>
    <row r="112" spans="1:21" x14ac:dyDescent="0.55000000000000004">
      <c r="A112" s="10">
        <v>108</v>
      </c>
      <c r="B112" s="19" t="s">
        <v>102</v>
      </c>
      <c r="C112" s="47">
        <f>+ยกมา!C188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50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324</v>
      </c>
      <c r="C113" s="47">
        <f>+ยกมา!C89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80</v>
      </c>
      <c r="E113" s="44">
        <f t="shared" si="5"/>
        <v>80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20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60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2100</v>
      </c>
      <c r="K113" s="19"/>
      <c r="M113" s="53"/>
      <c r="U113" s="5"/>
    </row>
    <row r="114" spans="1:21" x14ac:dyDescent="0.55000000000000004">
      <c r="A114" s="10">
        <v>110</v>
      </c>
      <c r="B114" s="19" t="s">
        <v>268</v>
      </c>
      <c r="C114" s="47">
        <f>+ยกมา!C123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50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127</v>
      </c>
      <c r="C115" s="47">
        <f>+ยกมา!C149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ref="E115:E122" si="7">+C115+D115</f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ref="G115:G122" si="8">C115+D115-F115-H115</f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128</v>
      </c>
      <c r="C116" s="47">
        <f>+ยกมา!C166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7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8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130</v>
      </c>
      <c r="C117" s="47">
        <f>+ยกมา!C39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7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8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131</v>
      </c>
      <c r="C118" s="47">
        <f>+ยกมา!C177</f>
        <v>53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7"/>
        <v>53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8"/>
        <v>53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132</v>
      </c>
      <c r="C119" s="47">
        <f>+ยกมา!C143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7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8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145</v>
      </c>
      <c r="C120" s="47">
        <f>+ยกมา!C172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7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8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45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146</v>
      </c>
      <c r="C121" s="47">
        <f>+ยกมา!C191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7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8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45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147</v>
      </c>
      <c r="C122" s="47">
        <f>+ยกมา!C192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7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8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55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276</v>
      </c>
      <c r="C123" s="47">
        <f>+ยกมา!C90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ref="E123:E124" si="9">+C123+D123</f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ref="G123:G124" si="10">C123+D123-F123-H123</f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50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278</v>
      </c>
      <c r="C124" s="47">
        <f>+ยกมา!C105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9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10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60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ht="21.75" customHeight="1" x14ac:dyDescent="0.55000000000000004">
      <c r="A125" s="10">
        <v>121</v>
      </c>
      <c r="B125" s="19" t="s">
        <v>363</v>
      </c>
      <c r="C125" s="47">
        <f>+ยกมา!C251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7</v>
      </c>
      <c r="E125" s="44">
        <f>+C125+D125</f>
        <v>7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4">
        <f>C125+D125-F125-H125</f>
        <v>1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3</v>
      </c>
      <c r="I125" s="20"/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105</v>
      </c>
      <c r="K125" s="19"/>
      <c r="M125" s="53"/>
      <c r="U125" s="5"/>
    </row>
    <row r="126" spans="1:21" x14ac:dyDescent="0.55000000000000004">
      <c r="A126" s="10">
        <v>122</v>
      </c>
      <c r="B126" s="19" t="s">
        <v>133</v>
      </c>
      <c r="C126" s="47">
        <f>+ยกมา!C144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108</v>
      </c>
      <c r="C127" s="47">
        <f>+ยกมา!C212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17</v>
      </c>
      <c r="E127" s="44">
        <f t="shared" ref="E127:E136" si="11">+C127+D127</f>
        <v>17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8</v>
      </c>
      <c r="G127" s="44">
        <f t="shared" ref="G127:G136" si="12">C127+D127-F127-H127</f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9</v>
      </c>
      <c r="I127" s="20">
        <v>45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405</v>
      </c>
      <c r="K127" s="19"/>
      <c r="M127" s="53"/>
      <c r="U127" s="5"/>
    </row>
    <row r="128" spans="1:21" x14ac:dyDescent="0.55000000000000004">
      <c r="A128" s="10">
        <v>124</v>
      </c>
      <c r="B128" s="19" t="s">
        <v>121</v>
      </c>
      <c r="C128" s="47">
        <f>+ยกมา!C103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11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12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120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260</v>
      </c>
      <c r="C129" s="47">
        <f>+ยกมา!C73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11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12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65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245</v>
      </c>
      <c r="C130" s="47">
        <v>2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11"/>
        <v>2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12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2</v>
      </c>
      <c r="I130" s="20">
        <v>40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90</v>
      </c>
      <c r="K130" s="19"/>
      <c r="M130" s="53"/>
      <c r="U130" s="5"/>
    </row>
    <row r="131" spans="1:21" x14ac:dyDescent="0.55000000000000004">
      <c r="A131" s="10">
        <v>127</v>
      </c>
      <c r="B131" s="19" t="s">
        <v>325</v>
      </c>
      <c r="C131" s="47">
        <v>5</v>
      </c>
      <c r="D131" s="45">
        <v>0</v>
      </c>
      <c r="E131" s="44">
        <f t="shared" si="11"/>
        <v>5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</v>
      </c>
      <c r="G131" s="44">
        <f t="shared" si="12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20">
        <v>60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120</v>
      </c>
      <c r="K131" s="19"/>
      <c r="M131" s="53"/>
      <c r="U131" s="5"/>
    </row>
    <row r="132" spans="1:21" x14ac:dyDescent="0.55000000000000004">
      <c r="A132" s="10">
        <v>128</v>
      </c>
      <c r="B132" s="19" t="s">
        <v>266</v>
      </c>
      <c r="C132" s="47">
        <f>+ยกมา!C133</f>
        <v>5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11"/>
        <v>5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12"/>
        <v>5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274</v>
      </c>
      <c r="C133" s="47">
        <f>+ยกมา!C219</f>
        <v>5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4</v>
      </c>
      <c r="E133" s="44">
        <f t="shared" si="11"/>
        <v>9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</v>
      </c>
      <c r="G133" s="44">
        <f t="shared" si="12"/>
        <v>4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60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113</v>
      </c>
      <c r="C134" s="47">
        <f>+ยกมา!C91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10</v>
      </c>
      <c r="E134" s="44">
        <f t="shared" si="11"/>
        <v>10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12"/>
        <v>2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8</v>
      </c>
      <c r="I134" s="20">
        <v>50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400</v>
      </c>
      <c r="K134" s="19"/>
      <c r="M134" s="53"/>
      <c r="U134" s="5"/>
    </row>
    <row r="135" spans="1:21" x14ac:dyDescent="0.55000000000000004">
      <c r="A135" s="10">
        <v>131</v>
      </c>
      <c r="B135" s="19" t="s">
        <v>114</v>
      </c>
      <c r="C135" s="47">
        <f>+ยกมา!C92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11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12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100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198</v>
      </c>
      <c r="C136" s="47">
        <f>+ยกมา!C182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11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12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25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78</v>
      </c>
      <c r="C137" s="47">
        <f>+ยกมา!C185</f>
        <v>2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15</v>
      </c>
      <c r="E137" s="44">
        <f t="shared" si="0"/>
        <v>17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1</v>
      </c>
      <c r="G137" s="44">
        <f t="shared" si="1"/>
        <v>7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9</v>
      </c>
      <c r="I137" s="20">
        <v>50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450</v>
      </c>
      <c r="K137" s="19"/>
      <c r="M137" s="53"/>
      <c r="U137" s="5"/>
    </row>
    <row r="138" spans="1:21" x14ac:dyDescent="0.55000000000000004">
      <c r="A138" s="10">
        <v>134</v>
      </c>
      <c r="B138" s="19" t="s">
        <v>79</v>
      </c>
      <c r="C138" s="47">
        <f>+ยกมา!C186</f>
        <v>7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0"/>
        <v>7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1"/>
        <v>7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35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80</v>
      </c>
      <c r="C139" s="47">
        <f>+ยกมา!C78</f>
        <v>3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ref="E139:E207" si="13">+C139+D139</f>
        <v>3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ref="G139:G207" si="14">C139+D139-F139-H139</f>
        <v>3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25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81</v>
      </c>
      <c r="C140" s="47">
        <f>+ยกมา!C79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43</v>
      </c>
      <c r="E140" s="44">
        <f t="shared" si="13"/>
        <v>43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16</v>
      </c>
      <c r="G140" s="44">
        <f t="shared" si="14"/>
        <v>1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26</v>
      </c>
      <c r="I140" s="20">
        <v>50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1300</v>
      </c>
      <c r="K140" s="19"/>
      <c r="M140" s="53"/>
      <c r="U140" s="5"/>
    </row>
    <row r="141" spans="1:21" x14ac:dyDescent="0.55000000000000004">
      <c r="A141" s="10">
        <v>137</v>
      </c>
      <c r="B141" s="19" t="s">
        <v>82</v>
      </c>
      <c r="C141" s="47">
        <f>+ยกมา!C81</f>
        <v>1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15</v>
      </c>
      <c r="E141" s="44">
        <f t="shared" si="13"/>
        <v>16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2</v>
      </c>
      <c r="G141" s="44">
        <f t="shared" si="14"/>
        <v>1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13</v>
      </c>
      <c r="I141" s="20">
        <v>60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780</v>
      </c>
      <c r="K141" s="19"/>
      <c r="M141" s="53"/>
      <c r="U141" s="5"/>
    </row>
    <row r="142" spans="1:21" x14ac:dyDescent="0.55000000000000004">
      <c r="A142" s="10">
        <v>138</v>
      </c>
      <c r="B142" s="19" t="s">
        <v>83</v>
      </c>
      <c r="C142" s="47">
        <f>+ยกมา!C82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13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14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50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140</v>
      </c>
      <c r="C143" s="47">
        <f>+ยกมา!C167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ref="E143:E173" si="15">+C143+D143</f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ref="G143:G173" si="16">C143+D143-F143-H143</f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35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141</v>
      </c>
      <c r="C144" s="47">
        <f>+ยกมา!C168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1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16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40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142</v>
      </c>
      <c r="C145" s="47">
        <f>+ยกมา!C169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1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16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50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143</v>
      </c>
      <c r="C146" s="47">
        <f>+ยกมา!C170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1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16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55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144</v>
      </c>
      <c r="C147" s="47">
        <f>+ยกมา!C171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1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16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55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134</v>
      </c>
      <c r="C148" s="47">
        <f>+ยกมา!C145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1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16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35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135</v>
      </c>
      <c r="C149" s="47">
        <v>10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15"/>
        <v>10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4</v>
      </c>
      <c r="G149" s="44">
        <f t="shared" si="16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6</v>
      </c>
      <c r="I149" s="20">
        <v>50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300</v>
      </c>
      <c r="K149" s="19"/>
      <c r="M149" s="53"/>
      <c r="U149" s="5"/>
    </row>
    <row r="150" spans="1:21" x14ac:dyDescent="0.55000000000000004">
      <c r="A150" s="10">
        <v>146</v>
      </c>
      <c r="B150" s="19" t="s">
        <v>193</v>
      </c>
      <c r="C150" s="47">
        <f>+ยกมา!C237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20</v>
      </c>
      <c r="E150" s="44">
        <f t="shared" si="15"/>
        <v>20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4">
        <f t="shared" si="16"/>
        <v>2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13</v>
      </c>
      <c r="I150" s="20">
        <v>10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130</v>
      </c>
      <c r="K150" s="19"/>
      <c r="M150" s="53"/>
      <c r="U150" s="5"/>
    </row>
    <row r="151" spans="1:21" x14ac:dyDescent="0.55000000000000004">
      <c r="A151" s="10">
        <v>147</v>
      </c>
      <c r="B151" s="19" t="s">
        <v>194</v>
      </c>
      <c r="C151" s="47">
        <v>6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10</v>
      </c>
      <c r="E151" s="44">
        <f t="shared" si="15"/>
        <v>16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11</v>
      </c>
      <c r="G151" s="44">
        <f t="shared" si="16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5</v>
      </c>
      <c r="I151" s="20">
        <v>10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50</v>
      </c>
      <c r="K151" s="19"/>
      <c r="M151" s="53"/>
      <c r="U151" s="5"/>
    </row>
    <row r="152" spans="1:21" x14ac:dyDescent="0.55000000000000004">
      <c r="A152" s="10">
        <v>148</v>
      </c>
      <c r="B152" s="19" t="s">
        <v>195</v>
      </c>
      <c r="C152" s="47">
        <f>+ยกมา!C161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20</v>
      </c>
      <c r="E152" s="44">
        <f t="shared" si="15"/>
        <v>20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5</v>
      </c>
      <c r="G152" s="44">
        <f t="shared" si="16"/>
        <v>3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12</v>
      </c>
      <c r="I152" s="20">
        <v>10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120</v>
      </c>
      <c r="K152" s="19"/>
      <c r="M152" s="53"/>
      <c r="U152" s="5"/>
    </row>
    <row r="153" spans="1:21" ht="27" customHeight="1" x14ac:dyDescent="0.55000000000000004">
      <c r="A153" s="10">
        <v>149</v>
      </c>
      <c r="B153" s="19" t="s">
        <v>196</v>
      </c>
      <c r="C153" s="47">
        <f>+ยกมา!C160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20</v>
      </c>
      <c r="E153" s="44">
        <f t="shared" si="15"/>
        <v>20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5</v>
      </c>
      <c r="G153" s="44">
        <f t="shared" si="16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15</v>
      </c>
      <c r="I153" s="20">
        <v>10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150</v>
      </c>
      <c r="K153" s="19"/>
      <c r="M153" s="53"/>
      <c r="U153" s="5"/>
    </row>
    <row r="154" spans="1:21" x14ac:dyDescent="0.55000000000000004">
      <c r="A154" s="10">
        <v>150</v>
      </c>
      <c r="B154" s="19" t="s">
        <v>197</v>
      </c>
      <c r="C154" s="47">
        <f>+ยกมา!C241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10</v>
      </c>
      <c r="E154" s="44">
        <f t="shared" si="15"/>
        <v>10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16"/>
        <v>5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5</v>
      </c>
      <c r="I154" s="20">
        <v>10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50</v>
      </c>
      <c r="K154" s="19"/>
      <c r="M154" s="53"/>
      <c r="U154" s="5"/>
    </row>
    <row r="155" spans="1:21" x14ac:dyDescent="0.55000000000000004">
      <c r="A155" s="10">
        <v>151</v>
      </c>
      <c r="B155" s="19" t="s">
        <v>267</v>
      </c>
      <c r="C155" s="47">
        <f>+ยกมา!C21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1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16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30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137</v>
      </c>
      <c r="C156" s="47">
        <f>+ยกมา!C120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1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16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30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284</v>
      </c>
      <c r="C157" s="47">
        <f>+ยกมา!C227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50</v>
      </c>
      <c r="E157" s="44">
        <f t="shared" si="15"/>
        <v>50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3</v>
      </c>
      <c r="G157" s="44">
        <f t="shared" si="16"/>
        <v>2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45</v>
      </c>
      <c r="I157" s="20">
        <v>25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1125</v>
      </c>
      <c r="K157" s="19"/>
      <c r="M157" s="53"/>
      <c r="U157" s="5"/>
    </row>
    <row r="158" spans="1:21" x14ac:dyDescent="0.55000000000000004">
      <c r="A158" s="10">
        <v>154</v>
      </c>
      <c r="B158" s="19" t="s">
        <v>285</v>
      </c>
      <c r="C158" s="47">
        <f>+ยกมา!C228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52</v>
      </c>
      <c r="E158" s="44">
        <f t="shared" si="15"/>
        <v>52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4</v>
      </c>
      <c r="G158" s="44">
        <f t="shared" si="16"/>
        <v>3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45</v>
      </c>
      <c r="I158" s="20">
        <v>25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1125</v>
      </c>
      <c r="K158" s="19"/>
      <c r="M158" s="53"/>
      <c r="U158" s="5"/>
    </row>
    <row r="159" spans="1:21" x14ac:dyDescent="0.55000000000000004">
      <c r="A159" s="10">
        <v>155</v>
      </c>
      <c r="B159" s="19" t="s">
        <v>349</v>
      </c>
      <c r="C159" s="47">
        <f>+ยกมา!C249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30</v>
      </c>
      <c r="E159" s="44">
        <f t="shared" si="15"/>
        <v>30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6</v>
      </c>
      <c r="G159" s="44">
        <f t="shared" si="16"/>
        <v>10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14</v>
      </c>
      <c r="I159" s="20">
        <v>55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770</v>
      </c>
      <c r="K159" s="19"/>
      <c r="M159" s="53"/>
      <c r="U159" s="5"/>
    </row>
    <row r="160" spans="1:21" x14ac:dyDescent="0.55000000000000004">
      <c r="A160" s="10">
        <v>156</v>
      </c>
      <c r="B160" s="19" t="s">
        <v>255</v>
      </c>
      <c r="C160" s="47">
        <f>+ยกมา!C246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1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16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50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254</v>
      </c>
      <c r="C161" s="47">
        <f>+ยกมา!C235</f>
        <v>187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15"/>
        <v>187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16"/>
        <v>187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45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270</v>
      </c>
      <c r="C162" s="47">
        <f>+ยกมา!C124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1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16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60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271</v>
      </c>
      <c r="C163" s="47">
        <f>+ยกมา!C46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15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16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60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272</v>
      </c>
      <c r="C164" s="47">
        <f>+ยกมา!C239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15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16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60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273</v>
      </c>
      <c r="C165" s="47">
        <f>+ยกมา!C88</f>
        <v>14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15"/>
        <v>14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16"/>
        <v>14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60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136</v>
      </c>
      <c r="C166" s="47">
        <f>+ยกมา!C147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1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16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40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148</v>
      </c>
      <c r="C167" s="47">
        <f>+ยกมา!C193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15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16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45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149</v>
      </c>
      <c r="C168" s="47">
        <f>+ยกมา!C194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15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16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45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150</v>
      </c>
      <c r="C169" s="47">
        <f>+ยกมา!C195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1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16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45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151</v>
      </c>
      <c r="C170" s="47">
        <f>+ยกมา!C196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1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16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45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152</v>
      </c>
      <c r="C171" s="47">
        <f>+ยกมา!C197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1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16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45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153</v>
      </c>
      <c r="C172" s="47">
        <f>+ยกมา!C198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1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16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45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118</v>
      </c>
      <c r="C173" s="47">
        <v>2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15"/>
        <v>2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16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2</v>
      </c>
      <c r="I173" s="20">
        <v>100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200</v>
      </c>
      <c r="K173" s="19"/>
      <c r="M173" s="53"/>
      <c r="U173" s="5"/>
    </row>
    <row r="174" spans="1:21" x14ac:dyDescent="0.55000000000000004">
      <c r="A174" s="10">
        <v>170</v>
      </c>
      <c r="B174" s="19" t="s">
        <v>239</v>
      </c>
      <c r="C174" s="47">
        <v>3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13"/>
        <v>3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14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3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165</v>
      </c>
      <c r="K174" s="19"/>
      <c r="M174" s="53"/>
      <c r="U174" s="5"/>
    </row>
    <row r="175" spans="1:21" ht="24.75" customHeight="1" x14ac:dyDescent="0.55000000000000004">
      <c r="A175" s="10">
        <v>171</v>
      </c>
      <c r="B175" s="19" t="s">
        <v>120</v>
      </c>
      <c r="C175" s="47">
        <f>+ยกมา!C116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ref="E175:E189" si="17">+C175+D175</f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ref="G175:G189" si="18">C175+D175-F175-H175</f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80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263</v>
      </c>
      <c r="C176" s="47">
        <f>+ยกมา!C114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1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1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65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ht="24.75" customHeight="1" x14ac:dyDescent="0.55000000000000004">
      <c r="A177" s="10">
        <v>173</v>
      </c>
      <c r="B177" s="19" t="s">
        <v>139</v>
      </c>
      <c r="C177" s="47">
        <f>+ยกมา!C122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140</v>
      </c>
      <c r="E177" s="44">
        <f t="shared" si="17"/>
        <v>140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18"/>
        <v>58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82</v>
      </c>
      <c r="I177" s="20">
        <v>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1640</v>
      </c>
      <c r="K177" s="19"/>
      <c r="M177" s="53"/>
      <c r="U177" s="5"/>
    </row>
    <row r="178" spans="1:21" x14ac:dyDescent="0.55000000000000004">
      <c r="A178" s="10">
        <v>174</v>
      </c>
      <c r="B178" s="19" t="s">
        <v>176</v>
      </c>
      <c r="C178" s="47">
        <f>+ยกมา!C220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1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1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50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 t="s">
        <v>177</v>
      </c>
      <c r="C179" s="47">
        <f>+ยกมา!C221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1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1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50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178</v>
      </c>
      <c r="C180" s="47">
        <f>+ยกมา!C222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1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1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50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182</v>
      </c>
      <c r="C181" s="47">
        <v>4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17"/>
        <v>4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1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4</v>
      </c>
      <c r="I181" s="20">
        <v>80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320</v>
      </c>
      <c r="K181" s="19"/>
      <c r="M181" s="53"/>
      <c r="U181" s="5"/>
    </row>
    <row r="182" spans="1:21" x14ac:dyDescent="0.55000000000000004">
      <c r="A182" s="10">
        <v>178</v>
      </c>
      <c r="B182" s="19" t="s">
        <v>257</v>
      </c>
      <c r="C182" s="47">
        <f>+ยกมา!C44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1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1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25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84</v>
      </c>
      <c r="C183" s="47">
        <f>+ยกมา!C84</f>
        <v>7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10</v>
      </c>
      <c r="E183" s="44">
        <f t="shared" si="17"/>
        <v>17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18"/>
        <v>10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7</v>
      </c>
      <c r="I183" s="20">
        <v>60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420</v>
      </c>
      <c r="K183" s="19"/>
      <c r="M183" s="53"/>
      <c r="U183" s="5"/>
    </row>
    <row r="184" spans="1:21" x14ac:dyDescent="0.55000000000000004">
      <c r="A184" s="10">
        <v>180</v>
      </c>
      <c r="B184" s="19" t="s">
        <v>85</v>
      </c>
      <c r="C184" s="47">
        <f>+ยกมา!C85</f>
        <v>5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25</v>
      </c>
      <c r="E184" s="44">
        <f t="shared" si="17"/>
        <v>30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18"/>
        <v>17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13</v>
      </c>
      <c r="I184" s="20">
        <v>120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1560</v>
      </c>
      <c r="K184" s="19"/>
      <c r="M184" s="53"/>
      <c r="U184" s="5"/>
    </row>
    <row r="185" spans="1:21" x14ac:dyDescent="0.55000000000000004">
      <c r="A185" s="10">
        <v>181</v>
      </c>
      <c r="B185" s="19" t="s">
        <v>86</v>
      </c>
      <c r="C185" s="47">
        <f>+ยกมา!C86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5</v>
      </c>
      <c r="E185" s="44">
        <f t="shared" si="17"/>
        <v>5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18"/>
        <v>1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4</v>
      </c>
      <c r="I185" s="20">
        <v>60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240</v>
      </c>
      <c r="K185" s="19"/>
      <c r="M185" s="53"/>
      <c r="U185" s="5"/>
    </row>
    <row r="186" spans="1:21" x14ac:dyDescent="0.55000000000000004">
      <c r="A186" s="10">
        <v>182</v>
      </c>
      <c r="B186" s="19" t="s">
        <v>87</v>
      </c>
      <c r="C186" s="47">
        <v>2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5</v>
      </c>
      <c r="E186" s="44">
        <f t="shared" si="17"/>
        <v>7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2</v>
      </c>
      <c r="G186" s="44">
        <f t="shared" si="1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5</v>
      </c>
      <c r="I186" s="20">
        <v>120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600</v>
      </c>
      <c r="K186" s="19"/>
      <c r="M186" s="53"/>
      <c r="U186" s="5"/>
    </row>
    <row r="187" spans="1:21" x14ac:dyDescent="0.55000000000000004">
      <c r="A187" s="10">
        <v>183</v>
      </c>
      <c r="B187" s="19" t="s">
        <v>109</v>
      </c>
      <c r="C187" s="47">
        <f>+ยกมา!C240</f>
        <v>8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17"/>
        <v>8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18"/>
        <v>8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110</v>
      </c>
      <c r="C188" s="47">
        <f>+ยกมา!C173</f>
        <v>9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17"/>
        <v>9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18"/>
        <v>9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50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111</v>
      </c>
      <c r="C189" s="47">
        <f>+ยกมา!C175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1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1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60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253</v>
      </c>
      <c r="C190" s="47">
        <f>+ยกมา!C242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ref="E190" si="19">+C190+D190</f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ref="G190" si="20">C190+D190-F190-H190</f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55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154</v>
      </c>
      <c r="C191" s="47">
        <f>+ยกมา!C199</f>
        <v>3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ref="E191:E206" si="21">+C191+D191</f>
        <v>3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ref="G191:G206" si="22">C191+D191-F191-H191</f>
        <v>3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120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155</v>
      </c>
      <c r="C192" s="47">
        <f>+ยกมา!C200</f>
        <v>3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21"/>
        <v>3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22"/>
        <v>3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120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156</v>
      </c>
      <c r="C193" s="47">
        <f>+ยกมา!C201</f>
        <v>3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21"/>
        <v>3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22"/>
        <v>3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120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157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21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22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120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158</v>
      </c>
      <c r="C195" s="47">
        <f>+ยกมา!C203</f>
        <v>5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21"/>
        <v>5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22"/>
        <v>5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185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159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21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22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185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160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si="21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si="22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185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161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21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22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185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298</v>
      </c>
      <c r="C199" s="47">
        <v>6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8</v>
      </c>
      <c r="E199" s="44">
        <f t="shared" si="21"/>
        <v>14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3</v>
      </c>
      <c r="G199" s="44">
        <f t="shared" si="22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11</v>
      </c>
      <c r="I199" s="20">
        <v>150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1650</v>
      </c>
      <c r="K199" s="19"/>
      <c r="M199" s="53"/>
      <c r="U199" s="5"/>
    </row>
    <row r="200" spans="1:21" x14ac:dyDescent="0.55000000000000004">
      <c r="A200" s="10">
        <v>196</v>
      </c>
      <c r="B200" s="19" t="s">
        <v>295</v>
      </c>
      <c r="C200" s="47">
        <f>+ยกมา!C208</f>
        <v>9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5</v>
      </c>
      <c r="E200" s="44">
        <f t="shared" si="21"/>
        <v>14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22"/>
        <v>6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8</v>
      </c>
      <c r="I200" s="20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1200</v>
      </c>
      <c r="K200" s="19"/>
      <c r="M200" s="53"/>
      <c r="U200" s="5"/>
    </row>
    <row r="201" spans="1:21" x14ac:dyDescent="0.55000000000000004">
      <c r="A201" s="10">
        <v>197</v>
      </c>
      <c r="B201" s="19" t="s">
        <v>296</v>
      </c>
      <c r="C201" s="47">
        <f>+ยกมา!C209</f>
        <v>10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5</v>
      </c>
      <c r="E201" s="44">
        <f t="shared" si="21"/>
        <v>15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22"/>
        <v>7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8</v>
      </c>
      <c r="I201" s="20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1200</v>
      </c>
      <c r="K201" s="19"/>
      <c r="M201" s="53"/>
      <c r="U201" s="5"/>
    </row>
    <row r="202" spans="1:21" x14ac:dyDescent="0.55000000000000004">
      <c r="A202" s="10">
        <v>198</v>
      </c>
      <c r="B202" s="19" t="s">
        <v>297</v>
      </c>
      <c r="C202" s="47">
        <f>+ยกมา!C210</f>
        <v>3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21"/>
        <v>3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22"/>
        <v>3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166</v>
      </c>
      <c r="C203" s="47">
        <f>+ยกมา!C211</f>
        <v>9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21"/>
        <v>9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22"/>
        <v>8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1</v>
      </c>
      <c r="I203" s="20">
        <v>185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185</v>
      </c>
      <c r="K203" s="19"/>
      <c r="M203" s="53"/>
      <c r="U203" s="5"/>
    </row>
    <row r="204" spans="1:21" x14ac:dyDescent="0.55000000000000004">
      <c r="A204" s="10">
        <v>200</v>
      </c>
      <c r="B204" s="19" t="s">
        <v>167</v>
      </c>
      <c r="C204" s="47">
        <f>+ยกมา!C69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21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22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185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168</v>
      </c>
      <c r="C205" s="47">
        <f>+ยกมา!C178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21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22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185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169</v>
      </c>
      <c r="C206" s="47">
        <f>+ยกมา!C179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21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22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185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115</v>
      </c>
      <c r="C207" s="47">
        <f>+ยกมา!C93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13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4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100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171</v>
      </c>
      <c r="C208" s="47">
        <f>+ยกมา!C216</f>
        <v>10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ref="E208:E226" si="23">+C208+D208</f>
        <v>10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ref="G208:G226" si="24">C208+D208-F208-H208</f>
        <v>8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2</v>
      </c>
      <c r="I208" s="20">
        <v>90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180</v>
      </c>
      <c r="K208" s="19"/>
      <c r="M208" s="53"/>
      <c r="U208" s="5"/>
    </row>
    <row r="209" spans="1:21" x14ac:dyDescent="0.55000000000000004">
      <c r="A209" s="10">
        <v>205</v>
      </c>
      <c r="B209" s="19" t="s">
        <v>172</v>
      </c>
      <c r="C209" s="47">
        <f>+ยกมา!C217</f>
        <v>25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4</v>
      </c>
      <c r="E209" s="44">
        <f t="shared" si="23"/>
        <v>29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24"/>
        <v>27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2</v>
      </c>
      <c r="I209" s="20">
        <v>90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180</v>
      </c>
      <c r="K209" s="19"/>
      <c r="M209" s="53"/>
      <c r="U209" s="5"/>
    </row>
    <row r="210" spans="1:21" x14ac:dyDescent="0.55000000000000004">
      <c r="A210" s="10">
        <v>206</v>
      </c>
      <c r="B210" s="19" t="s">
        <v>173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7</v>
      </c>
      <c r="E210" s="44">
        <f t="shared" si="23"/>
        <v>7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24"/>
        <v>6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1</v>
      </c>
      <c r="I210" s="20">
        <v>90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90</v>
      </c>
      <c r="K210" s="19"/>
      <c r="M210" s="53"/>
      <c r="U210" s="5"/>
    </row>
    <row r="211" spans="1:21" x14ac:dyDescent="0.55000000000000004">
      <c r="A211" s="10">
        <v>207</v>
      </c>
      <c r="B211" s="19" t="s">
        <v>174</v>
      </c>
      <c r="C211" s="47">
        <f>+ยกมา!C181</f>
        <v>8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4</v>
      </c>
      <c r="E211" s="44">
        <f t="shared" si="23"/>
        <v>12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24"/>
        <v>12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>
        <v>90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 t="s">
        <v>116</v>
      </c>
      <c r="C212" s="47">
        <f>+ยกมา!C94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23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24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>
        <v>30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 t="s">
        <v>277</v>
      </c>
      <c r="C213" s="47">
        <f>+ยกมา!C104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23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24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>
        <v>65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 t="s">
        <v>365</v>
      </c>
      <c r="C214" s="47">
        <f>+ยกมา!C252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10</v>
      </c>
      <c r="E214" s="44">
        <f t="shared" si="23"/>
        <v>10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24"/>
        <v>7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3</v>
      </c>
      <c r="I214" s="20">
        <v>40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120</v>
      </c>
      <c r="K214" s="19"/>
      <c r="M214" s="53"/>
      <c r="U214" s="5"/>
    </row>
    <row r="215" spans="1:21" x14ac:dyDescent="0.55000000000000004">
      <c r="A215" s="10">
        <v>211</v>
      </c>
      <c r="B215" s="19" t="s">
        <v>368</v>
      </c>
      <c r="C215" s="47">
        <f>+ยกมา!C253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15</v>
      </c>
      <c r="E215" s="44">
        <f t="shared" si="23"/>
        <v>15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24"/>
        <v>8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7</v>
      </c>
      <c r="I215" s="20">
        <v>35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245</v>
      </c>
      <c r="K215" s="19"/>
      <c r="M215" s="53"/>
      <c r="U215" s="5"/>
    </row>
    <row r="216" spans="1:21" x14ac:dyDescent="0.55000000000000004">
      <c r="A216" s="10">
        <v>212</v>
      </c>
      <c r="B216" s="19" t="s">
        <v>179</v>
      </c>
      <c r="C216" s="47">
        <v>8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23"/>
        <v>8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24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8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400</v>
      </c>
      <c r="K216" s="19"/>
      <c r="M216" s="53"/>
      <c r="U216" s="5"/>
    </row>
    <row r="217" spans="1:21" x14ac:dyDescent="0.55000000000000004">
      <c r="A217" s="10">
        <v>213</v>
      </c>
      <c r="B217" s="19" t="s">
        <v>180</v>
      </c>
      <c r="C217" s="47">
        <v>6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23"/>
        <v>6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24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6</v>
      </c>
      <c r="I217" s="20">
        <v>55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330</v>
      </c>
      <c r="K217" s="19"/>
      <c r="M217" s="53"/>
      <c r="U217" s="5"/>
    </row>
    <row r="218" spans="1:21" x14ac:dyDescent="0.55000000000000004">
      <c r="A218" s="10">
        <v>214</v>
      </c>
      <c r="B218" s="19" t="s">
        <v>181</v>
      </c>
      <c r="C218" s="47">
        <f>+ยกมา!C225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23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24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>
        <v>80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 t="s">
        <v>281</v>
      </c>
      <c r="C219" s="47">
        <f>+ยกมา!C83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23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24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>
        <v>40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 t="s">
        <v>184</v>
      </c>
      <c r="C220" s="47">
        <f>+ยกมา!C233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23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24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>
        <v>120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 t="s">
        <v>185</v>
      </c>
      <c r="C221" s="47">
        <f>+ยกมา!C150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23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24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>
        <v>120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 t="s">
        <v>186</v>
      </c>
      <c r="C222" s="47">
        <f>+ยกมา!C151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23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24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>
        <v>55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 t="s">
        <v>187</v>
      </c>
      <c r="C223" s="47">
        <f>+ยกมา!C152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23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24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>
        <v>50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 t="s">
        <v>188</v>
      </c>
      <c r="C224" s="47">
        <f>+ยกมา!C153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8</v>
      </c>
      <c r="E224" s="44">
        <f t="shared" si="23"/>
        <v>8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1</v>
      </c>
      <c r="G224" s="44">
        <f t="shared" si="24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7</v>
      </c>
      <c r="I224" s="20">
        <v>50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350</v>
      </c>
      <c r="K224" s="19"/>
      <c r="M224" s="53"/>
      <c r="U224" s="5"/>
    </row>
    <row r="225" spans="1:21" x14ac:dyDescent="0.55000000000000004">
      <c r="A225" s="10">
        <v>221</v>
      </c>
      <c r="B225" s="19" t="s">
        <v>189</v>
      </c>
      <c r="C225" s="47">
        <f>+ยกมา!C154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23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24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>
        <v>120</v>
      </c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 t="s">
        <v>190</v>
      </c>
      <c r="C226" s="47">
        <f>+ยกมา!C136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39</v>
      </c>
      <c r="E226" s="44">
        <f t="shared" si="23"/>
        <v>39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6</v>
      </c>
      <c r="G226" s="44">
        <f t="shared" si="24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33</v>
      </c>
      <c r="I226" s="20">
        <v>120</v>
      </c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3960</v>
      </c>
      <c r="K226" s="19"/>
      <c r="M226" s="53"/>
      <c r="U226" s="5"/>
    </row>
    <row r="227" spans="1:21" x14ac:dyDescent="0.55000000000000004">
      <c r="A227" s="10">
        <v>223</v>
      </c>
      <c r="B227" s="19" t="s">
        <v>383</v>
      </c>
      <c r="C227" s="47">
        <v>2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25</v>
      </c>
      <c r="E227" s="44">
        <f t="shared" ref="E227:E228" si="25">+C227+D227</f>
        <v>27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ref="G227:G228" si="26">C227+D227-F227-H227</f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27</v>
      </c>
      <c r="I227" s="20">
        <v>25</v>
      </c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675</v>
      </c>
      <c r="K227" s="19"/>
      <c r="M227" s="53"/>
      <c r="U227" s="5"/>
    </row>
    <row r="228" spans="1:21" x14ac:dyDescent="0.55000000000000004">
      <c r="A228" s="10">
        <v>224</v>
      </c>
      <c r="B228" s="19" t="s">
        <v>384</v>
      </c>
      <c r="C228" s="47">
        <v>7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25</v>
      </c>
      <c r="E228" s="44">
        <f t="shared" si="25"/>
        <v>32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1</v>
      </c>
      <c r="G228" s="44">
        <f t="shared" si="26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31</v>
      </c>
      <c r="I228" s="20">
        <v>25</v>
      </c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775</v>
      </c>
      <c r="K228" s="19"/>
      <c r="M228" s="53"/>
      <c r="U228" s="5"/>
    </row>
    <row r="229" spans="1:21" x14ac:dyDescent="0.55000000000000004">
      <c r="A229" s="10">
        <v>225</v>
      </c>
      <c r="B229" s="19" t="s">
        <v>385</v>
      </c>
      <c r="C229" s="47">
        <v>7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10</v>
      </c>
      <c r="E229" s="44">
        <f t="shared" ref="E229:E246" si="27">+C229+D229</f>
        <v>17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ref="G229:G246" si="28">C229+D229-F229-H229</f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17</v>
      </c>
      <c r="I229" s="20">
        <v>25</v>
      </c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425</v>
      </c>
      <c r="K229" s="19"/>
      <c r="M229" s="53"/>
      <c r="U229" s="5"/>
    </row>
    <row r="230" spans="1:21" x14ac:dyDescent="0.55000000000000004">
      <c r="A230" s="10">
        <v>226</v>
      </c>
      <c r="B230" s="19" t="s">
        <v>386</v>
      </c>
      <c r="C230" s="47">
        <f>+ยกมา!C247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10</v>
      </c>
      <c r="E230" s="44">
        <f t="shared" si="27"/>
        <v>10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28"/>
        <v>1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9</v>
      </c>
      <c r="I230" s="20">
        <v>25</v>
      </c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225</v>
      </c>
      <c r="K230" s="19"/>
      <c r="M230" s="53"/>
      <c r="U230" s="5"/>
    </row>
    <row r="231" spans="1:21" x14ac:dyDescent="0.55000000000000004">
      <c r="A231" s="10">
        <v>227</v>
      </c>
      <c r="B231" s="19" t="s">
        <v>387</v>
      </c>
      <c r="C231" s="47">
        <f>+ยกมา!C248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10</v>
      </c>
      <c r="E231" s="44">
        <f t="shared" si="27"/>
        <v>10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28"/>
        <v>1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9</v>
      </c>
      <c r="I231" s="20">
        <v>25</v>
      </c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225</v>
      </c>
      <c r="K231" s="19"/>
      <c r="M231" s="53"/>
      <c r="U231" s="5"/>
    </row>
    <row r="232" spans="1:21" x14ac:dyDescent="0.55000000000000004">
      <c r="A232" s="10">
        <v>228</v>
      </c>
      <c r="B232" s="19" t="s">
        <v>191</v>
      </c>
      <c r="C232" s="47">
        <f>+ยกมา!C243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27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28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>
        <v>10</v>
      </c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 t="s">
        <v>192</v>
      </c>
      <c r="C233" s="47">
        <f>+ยกมา!C236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27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28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>
        <v>35</v>
      </c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 t="s">
        <v>248</v>
      </c>
      <c r="C234" s="47">
        <f>+ยกมา!C180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27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28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>
        <v>10</v>
      </c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 t="s">
        <v>251</v>
      </c>
      <c r="C235" s="47">
        <f>+ยกมา!C132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27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28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>
        <v>0</v>
      </c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 t="s">
        <v>251</v>
      </c>
      <c r="C236" s="47">
        <f>+ยกมา!C244</f>
        <v>316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si="27"/>
        <v>316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si="28"/>
        <v>316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>
        <v>10</v>
      </c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 t="s">
        <v>252</v>
      </c>
      <c r="C237" s="47">
        <f>+ยกมา!C129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27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28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 t="s">
        <v>183</v>
      </c>
      <c r="C238" s="47">
        <f>+ยกมา!C232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si="27"/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si="28"/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>
        <v>40</v>
      </c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 t="s">
        <v>280</v>
      </c>
      <c r="C239" s="47">
        <f>+ยกมา!C158</f>
        <v>4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27"/>
        <v>4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28"/>
        <v>4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>
        <v>0</v>
      </c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 t="s">
        <v>117</v>
      </c>
      <c r="C240" s="47">
        <v>1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10</v>
      </c>
      <c r="E240" s="44">
        <f t="shared" si="27"/>
        <v>11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28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11</v>
      </c>
      <c r="I240" s="20">
        <v>20</v>
      </c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220</v>
      </c>
      <c r="K240" s="19"/>
      <c r="M240" s="53"/>
      <c r="U240" s="5"/>
    </row>
    <row r="241" spans="1:22" x14ac:dyDescent="0.55000000000000004">
      <c r="A241" s="10">
        <v>237</v>
      </c>
      <c r="B241" s="19" t="s">
        <v>256</v>
      </c>
      <c r="C241" s="47">
        <f>+ยกมา!C176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27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28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>
        <v>30</v>
      </c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 t="s">
        <v>261</v>
      </c>
      <c r="C242" s="47">
        <f>+ยกมา!C74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27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28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>
        <v>25</v>
      </c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 t="s">
        <v>250</v>
      </c>
      <c r="C243" s="47">
        <f>+ยกมา!C245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27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28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>
        <v>50</v>
      </c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 t="s">
        <v>259</v>
      </c>
      <c r="C244" s="47">
        <f>+ยกมา!C72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40</v>
      </c>
      <c r="E244" s="44">
        <f t="shared" si="27"/>
        <v>40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28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40</v>
      </c>
      <c r="I244" s="20">
        <v>35</v>
      </c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1400</v>
      </c>
      <c r="K244" s="19"/>
      <c r="M244" s="53"/>
      <c r="U244" s="5"/>
    </row>
    <row r="245" spans="1:22" x14ac:dyDescent="0.55000000000000004">
      <c r="A245" s="10">
        <v>241</v>
      </c>
      <c r="B245" s="19" t="s">
        <v>258</v>
      </c>
      <c r="C245" s="47">
        <f>+ยกมา!C45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27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28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>
        <v>0</v>
      </c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 t="s">
        <v>262</v>
      </c>
      <c r="C246" s="47">
        <f>+ยกมา!C155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27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28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>
        <v>0</v>
      </c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ref="E247:E254" si="29">+C247+D247</f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ref="G247:G254" si="30">C247+D247-F247-H247</f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29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30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29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30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29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30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29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30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ht="29.25" x14ac:dyDescent="0.6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29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30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  <c r="V252" s="54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29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30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  <c r="V253" s="59"/>
    </row>
    <row r="254" spans="1:22" x14ac:dyDescent="0.55000000000000004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29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30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9"/>
    </row>
    <row r="255" spans="1:22" s="54" customFormat="1" ht="27.75" customHeight="1" x14ac:dyDescent="0.6">
      <c r="A255" s="138" t="s">
        <v>223</v>
      </c>
      <c r="B255" s="139"/>
      <c r="C255" s="139"/>
      <c r="D255" s="139"/>
      <c r="E255" s="139"/>
      <c r="F255" s="139"/>
      <c r="G255" s="139"/>
      <c r="H255" s="139"/>
      <c r="I255" s="139"/>
      <c r="J255" s="139"/>
      <c r="K255" s="140"/>
      <c r="L255" s="2"/>
      <c r="M255" s="53"/>
      <c r="N255" s="1"/>
      <c r="O255" s="1"/>
      <c r="P255" s="1"/>
      <c r="Q255" s="1"/>
      <c r="R255" s="1"/>
      <c r="S255" s="1"/>
      <c r="T255" s="1"/>
      <c r="U255" s="5"/>
      <c r="V255" s="59"/>
    </row>
    <row r="256" spans="1:22" s="57" customFormat="1" ht="25.5" customHeight="1" x14ac:dyDescent="0.55000000000000004">
      <c r="A256" s="141" t="s">
        <v>224</v>
      </c>
      <c r="B256" s="142"/>
      <c r="C256" s="143" t="s">
        <v>240</v>
      </c>
      <c r="D256" s="144"/>
      <c r="E256" s="145" t="s">
        <v>225</v>
      </c>
      <c r="F256" s="146"/>
      <c r="G256" s="147" t="s">
        <v>226</v>
      </c>
      <c r="H256" s="147"/>
      <c r="I256" s="147"/>
      <c r="J256" s="60">
        <f>SUM(J5:J254)</f>
        <v>133475</v>
      </c>
      <c r="K256" s="61" t="s">
        <v>219</v>
      </c>
      <c r="L256" s="2"/>
      <c r="M256" s="53"/>
      <c r="N256" s="1"/>
      <c r="O256" s="1"/>
      <c r="P256" s="1"/>
      <c r="Q256" s="1"/>
      <c r="R256" s="1"/>
      <c r="S256" s="1"/>
      <c r="T256" s="1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133475</v>
      </c>
      <c r="C257" s="64" t="s">
        <v>228</v>
      </c>
      <c r="D257" s="65">
        <f>+J256</f>
        <v>133475</v>
      </c>
      <c r="E257" s="66" t="s">
        <v>217</v>
      </c>
      <c r="F257" s="67">
        <f>SUM(P36)</f>
        <v>0</v>
      </c>
      <c r="G257" s="155"/>
      <c r="H257" s="155"/>
      <c r="I257" s="155"/>
      <c r="J257" s="69"/>
      <c r="K257" s="69">
        <f>+R36</f>
        <v>60357</v>
      </c>
      <c r="L257" s="2"/>
      <c r="M257" s="53"/>
      <c r="N257" s="1"/>
      <c r="O257" s="1"/>
      <c r="P257" s="1"/>
      <c r="Q257" s="1"/>
      <c r="R257" s="1"/>
      <c r="S257" s="1"/>
      <c r="T257" s="1"/>
      <c r="U257" s="5"/>
    </row>
    <row r="258" spans="1:22" s="59" customFormat="1" ht="24.75" customHeight="1" x14ac:dyDescent="0.6">
      <c r="A258" s="62"/>
      <c r="B258" s="63"/>
      <c r="C258" s="64" t="s">
        <v>229</v>
      </c>
      <c r="D258" s="65">
        <f>K259</f>
        <v>24746.5</v>
      </c>
      <c r="E258" s="66"/>
      <c r="F258" s="70">
        <v>0</v>
      </c>
      <c r="G258" s="155" t="s">
        <v>230</v>
      </c>
      <c r="H258" s="155"/>
      <c r="I258" s="155"/>
      <c r="J258" s="69">
        <f>-O36</f>
        <v>0</v>
      </c>
      <c r="K258" s="69" t="s">
        <v>229</v>
      </c>
      <c r="L258" s="54"/>
      <c r="M258" s="55"/>
      <c r="N258" s="55"/>
      <c r="O258" s="55"/>
      <c r="P258" s="56"/>
      <c r="Q258" s="56"/>
      <c r="R258" s="56"/>
      <c r="S258" s="56"/>
      <c r="T258" s="56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24746.5</v>
      </c>
      <c r="C259" s="64"/>
      <c r="D259" s="65"/>
      <c r="E259" s="66" t="s">
        <v>231</v>
      </c>
      <c r="F259" s="70">
        <f>+Q36</f>
        <v>3075</v>
      </c>
      <c r="G259" s="156" t="s">
        <v>232</v>
      </c>
      <c r="H259" s="157"/>
      <c r="I259" s="158"/>
      <c r="J259" s="69">
        <f>+J256-J257</f>
        <v>133475</v>
      </c>
      <c r="K259" s="73">
        <f>+N36</f>
        <v>24746.5</v>
      </c>
      <c r="L259" s="57"/>
      <c r="M259" s="58"/>
      <c r="N259" s="58"/>
      <c r="O259" s="58"/>
      <c r="P259" s="58"/>
      <c r="Q259" s="58"/>
      <c r="R259" s="58"/>
      <c r="S259" s="58"/>
      <c r="T259" s="58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108728.5</v>
      </c>
      <c r="C260" s="64" t="s">
        <v>233</v>
      </c>
      <c r="D260" s="65">
        <f>+D257-D258</f>
        <v>108728.5</v>
      </c>
      <c r="E260" s="66" t="s">
        <v>234</v>
      </c>
      <c r="F260" s="70">
        <f>SUM(F257:F259)</f>
        <v>3075</v>
      </c>
      <c r="G260" s="155" t="s">
        <v>206</v>
      </c>
      <c r="H260" s="155"/>
      <c r="I260" s="155"/>
      <c r="J260" s="69">
        <f>F260</f>
        <v>3075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  <c r="V260" s="2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48" t="s">
        <v>208</v>
      </c>
      <c r="H261" s="149"/>
      <c r="I261" s="150"/>
      <c r="J261" s="69">
        <f>J259-J260-K257-K259</f>
        <v>45296.5</v>
      </c>
      <c r="K261" s="68"/>
      <c r="M261" s="5"/>
      <c r="N261" s="5"/>
      <c r="O261" s="5"/>
      <c r="P261" s="5"/>
      <c r="Q261" s="5"/>
      <c r="R261" s="5"/>
      <c r="S261" s="5"/>
      <c r="T261" s="5"/>
      <c r="U261" s="5"/>
      <c r="V261" s="2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8728.5</v>
      </c>
      <c r="G262" s="148" t="s">
        <v>209</v>
      </c>
      <c r="H262" s="149"/>
      <c r="I262" s="150"/>
      <c r="J262" s="69">
        <f>+T36</f>
        <v>45929</v>
      </c>
      <c r="K262" s="68"/>
      <c r="M262" s="71"/>
      <c r="N262" s="5"/>
      <c r="O262" s="5"/>
      <c r="P262" s="5"/>
      <c r="Q262" s="5"/>
      <c r="R262" s="5"/>
      <c r="S262" s="5"/>
      <c r="T262" s="5"/>
      <c r="U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48" t="s">
        <v>210</v>
      </c>
      <c r="H263" s="149"/>
      <c r="I263" s="150"/>
      <c r="J263" s="69">
        <v>0</v>
      </c>
      <c r="K263" s="68"/>
      <c r="M263" s="5"/>
      <c r="N263" s="5"/>
      <c r="O263" s="5"/>
      <c r="P263" s="5"/>
      <c r="Q263" s="5"/>
      <c r="R263" s="5"/>
      <c r="S263" s="5"/>
      <c r="T263" s="5"/>
      <c r="U263" s="5"/>
      <c r="V263" s="2"/>
    </row>
    <row r="264" spans="1:22" ht="24.75" customHeight="1" thickBot="1" x14ac:dyDescent="0.6">
      <c r="A264" s="75"/>
      <c r="B264" s="75"/>
      <c r="G264" s="151" t="s">
        <v>211</v>
      </c>
      <c r="H264" s="151"/>
      <c r="I264" s="151"/>
      <c r="J264" s="76">
        <f>+J262-J261</f>
        <v>632.5</v>
      </c>
      <c r="K264" s="85"/>
      <c r="L264" s="59"/>
      <c r="M264" s="71"/>
      <c r="N264" s="71"/>
      <c r="O264" s="5"/>
      <c r="P264" s="5"/>
      <c r="Q264" s="5"/>
      <c r="R264" s="5"/>
      <c r="S264" s="5"/>
      <c r="T264" s="5"/>
      <c r="U264" s="59"/>
    </row>
    <row r="265" spans="1:22" ht="24.75" customHeight="1" thickBot="1" x14ac:dyDescent="0.6">
      <c r="F265" s="152" t="s">
        <v>238</v>
      </c>
      <c r="G265" s="153"/>
      <c r="H265" s="153"/>
      <c r="I265" s="153"/>
      <c r="J265" s="153"/>
      <c r="K265" s="154"/>
      <c r="L265" s="59"/>
      <c r="M265" s="71"/>
      <c r="N265" s="5"/>
      <c r="O265" s="5"/>
      <c r="P265" s="5"/>
      <c r="Q265" s="5"/>
      <c r="R265" s="5"/>
      <c r="S265" s="5"/>
      <c r="T265" s="5"/>
      <c r="U265" s="59"/>
    </row>
    <row r="266" spans="1:22" x14ac:dyDescent="0.55000000000000004">
      <c r="D266" s="23"/>
      <c r="L266" s="59"/>
      <c r="M266" s="71"/>
      <c r="N266" s="5"/>
      <c r="O266" s="5"/>
      <c r="P266" s="5"/>
      <c r="Q266" s="5"/>
      <c r="R266" s="5"/>
      <c r="S266" s="5"/>
      <c r="T266" s="5"/>
    </row>
    <row r="268" spans="1:22" x14ac:dyDescent="0.55000000000000004">
      <c r="I268" s="99" t="s">
        <v>300</v>
      </c>
    </row>
  </sheetData>
  <autoFilter ref="A4:V4" xr:uid="{C258BCB2-AD6B-4EC8-A3B2-59814A6857B7}"/>
  <mergeCells count="33"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3:A4"/>
    <mergeCell ref="B3:B4"/>
    <mergeCell ref="K3:K4"/>
    <mergeCell ref="L3:L4"/>
    <mergeCell ref="A2:K2"/>
    <mergeCell ref="C3:C4"/>
    <mergeCell ref="D3:D4"/>
    <mergeCell ref="E3:E4"/>
    <mergeCell ref="G3:G4"/>
    <mergeCell ref="H3:J3"/>
  </mergeCells>
  <pageMargins left="0" right="0" top="0" bottom="0" header="0.31496062992125984" footer="0.31496062992125984"/>
  <pageSetup paperSize="9" scale="27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O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v>13</v>
      </c>
      <c r="D5" s="82">
        <v>0</v>
      </c>
      <c r="E5" s="47">
        <f t="shared" ref="E5:E12" si="0">C5+D5</f>
        <v>13</v>
      </c>
      <c r="F5" s="82">
        <v>0</v>
      </c>
      <c r="G5" s="47">
        <f>+E5-F5-H5</f>
        <v>13</v>
      </c>
      <c r="H5" s="83"/>
      <c r="I5" s="22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v>6</v>
      </c>
      <c r="D6" s="82">
        <v>0</v>
      </c>
      <c r="E6" s="47">
        <f t="shared" si="0"/>
        <v>6</v>
      </c>
      <c r="F6" s="82">
        <v>0</v>
      </c>
      <c r="G6" s="47">
        <f t="shared" ref="G6:G13" si="4">+E6-F6-H6</f>
        <v>6</v>
      </c>
      <c r="H6" s="83"/>
      <c r="I6" s="22">
        <v>100</v>
      </c>
      <c r="J6" s="84">
        <f t="shared" ref="J6:J13" si="5">+I6*H6</f>
        <v>0</v>
      </c>
      <c r="K6" s="17" t="s">
        <v>16</v>
      </c>
      <c r="L6" s="18">
        <v>0</v>
      </c>
      <c r="M6" s="23">
        <f t="shared" ref="M6:M13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/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22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/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22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/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22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/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22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/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22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/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/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/>
      <c r="D14" s="82">
        <v>0</v>
      </c>
      <c r="E14" s="47">
        <f t="shared" ref="E14:E142" si="7">C14+D14</f>
        <v>0</v>
      </c>
      <c r="F14" s="82">
        <v>0</v>
      </c>
      <c r="G14" s="47">
        <f t="shared" ref="G14:G142" si="8">+E14-F14-H14</f>
        <v>0</v>
      </c>
      <c r="H14" s="83"/>
      <c r="I14" s="20">
        <v>50</v>
      </c>
      <c r="J14" s="84">
        <f t="shared" ref="J14:J142" si="9">+I14*H14</f>
        <v>0</v>
      </c>
      <c r="K14" s="17" t="s">
        <v>16</v>
      </c>
      <c r="L14" s="18">
        <v>0</v>
      </c>
      <c r="M14" s="23">
        <f t="shared" ref="M14:M142" si="10">SUM(J14-L14)</f>
        <v>0</v>
      </c>
      <c r="O14" s="10">
        <v>11</v>
      </c>
      <c r="P14" s="19"/>
      <c r="Q14" s="47">
        <v>0</v>
      </c>
      <c r="R14" s="82">
        <v>0</v>
      </c>
      <c r="S14" s="47">
        <f t="shared" ref="S14:S30" si="11">Q14+R14</f>
        <v>0</v>
      </c>
      <c r="T14" s="82">
        <v>0</v>
      </c>
      <c r="U14" s="47">
        <f t="shared" ref="U14:U30" si="12">S14-T14-V14</f>
        <v>0</v>
      </c>
      <c r="V14" s="83">
        <v>0</v>
      </c>
      <c r="W14" s="22"/>
      <c r="X14" s="44">
        <f t="shared" ref="X14:X30" si="13">V14*W14</f>
        <v>0</v>
      </c>
      <c r="Y14" s="17" t="s">
        <v>16</v>
      </c>
      <c r="Z14" s="18">
        <v>0</v>
      </c>
    </row>
    <row r="15" spans="1:26" ht="24" customHeight="1" x14ac:dyDescent="0.55000000000000004">
      <c r="A15" s="10">
        <v>11</v>
      </c>
      <c r="B15" s="19" t="s">
        <v>27</v>
      </c>
      <c r="C15" s="79"/>
      <c r="D15" s="82">
        <v>0</v>
      </c>
      <c r="E15" s="47">
        <f t="shared" si="7"/>
        <v>0</v>
      </c>
      <c r="F15" s="82">
        <v>0</v>
      </c>
      <c r="G15" s="47">
        <f t="shared" si="8"/>
        <v>0</v>
      </c>
      <c r="H15" s="83"/>
      <c r="I15" s="20">
        <v>50</v>
      </c>
      <c r="J15" s="84">
        <f t="shared" si="9"/>
        <v>0</v>
      </c>
      <c r="K15" s="17" t="s">
        <v>16</v>
      </c>
      <c r="L15" s="18">
        <v>0</v>
      </c>
      <c r="M15" s="23">
        <f t="shared" si="10"/>
        <v>0</v>
      </c>
      <c r="O15" s="10">
        <v>12</v>
      </c>
      <c r="P15" s="19"/>
      <c r="Q15" s="47">
        <v>0</v>
      </c>
      <c r="R15" s="82">
        <v>0</v>
      </c>
      <c r="S15" s="47">
        <f t="shared" si="11"/>
        <v>0</v>
      </c>
      <c r="T15" s="82">
        <v>0</v>
      </c>
      <c r="U15" s="47">
        <f t="shared" si="12"/>
        <v>0</v>
      </c>
      <c r="V15" s="83">
        <v>0</v>
      </c>
      <c r="W15" s="22"/>
      <c r="X15" s="44">
        <f t="shared" si="1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28</v>
      </c>
      <c r="C16" s="79"/>
      <c r="D16" s="82">
        <v>0</v>
      </c>
      <c r="E16" s="47">
        <f t="shared" si="7"/>
        <v>0</v>
      </c>
      <c r="F16" s="82">
        <v>0</v>
      </c>
      <c r="G16" s="47">
        <f t="shared" si="8"/>
        <v>0</v>
      </c>
      <c r="H16" s="83"/>
      <c r="I16" s="20">
        <v>50</v>
      </c>
      <c r="J16" s="84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13</v>
      </c>
      <c r="P16" s="19"/>
      <c r="Q16" s="47">
        <v>0</v>
      </c>
      <c r="R16" s="82">
        <v>0</v>
      </c>
      <c r="S16" s="47">
        <f t="shared" si="11"/>
        <v>0</v>
      </c>
      <c r="T16" s="82">
        <v>0</v>
      </c>
      <c r="U16" s="47">
        <f t="shared" si="12"/>
        <v>0</v>
      </c>
      <c r="V16" s="83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29</v>
      </c>
      <c r="C17" s="79"/>
      <c r="D17" s="82">
        <v>0</v>
      </c>
      <c r="E17" s="47">
        <f t="shared" si="7"/>
        <v>0</v>
      </c>
      <c r="F17" s="82">
        <v>0</v>
      </c>
      <c r="G17" s="47">
        <f t="shared" si="8"/>
        <v>0</v>
      </c>
      <c r="H17" s="83"/>
      <c r="I17" s="20">
        <v>50</v>
      </c>
      <c r="J17" s="84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14</v>
      </c>
      <c r="P17" s="19"/>
      <c r="Q17" s="47">
        <v>0</v>
      </c>
      <c r="R17" s="82">
        <v>0</v>
      </c>
      <c r="S17" s="47">
        <f t="shared" si="11"/>
        <v>0</v>
      </c>
      <c r="T17" s="82">
        <v>0</v>
      </c>
      <c r="U17" s="47">
        <f t="shared" si="12"/>
        <v>0</v>
      </c>
      <c r="V17" s="83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30</v>
      </c>
      <c r="C18" s="79">
        <v>2</v>
      </c>
      <c r="D18" s="82">
        <v>0</v>
      </c>
      <c r="E18" s="47">
        <f t="shared" si="7"/>
        <v>2</v>
      </c>
      <c r="F18" s="82">
        <v>0</v>
      </c>
      <c r="G18" s="47">
        <f t="shared" si="8"/>
        <v>2</v>
      </c>
      <c r="H18" s="83"/>
      <c r="I18" s="20">
        <v>50</v>
      </c>
      <c r="J18" s="84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15</v>
      </c>
      <c r="P18" s="19"/>
      <c r="Q18" s="47">
        <v>0</v>
      </c>
      <c r="R18" s="82">
        <v>0</v>
      </c>
      <c r="S18" s="47">
        <f t="shared" si="11"/>
        <v>0</v>
      </c>
      <c r="T18" s="82">
        <v>0</v>
      </c>
      <c r="U18" s="47">
        <f t="shared" si="12"/>
        <v>0</v>
      </c>
      <c r="V18" s="83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31</v>
      </c>
      <c r="C19" s="79"/>
      <c r="D19" s="82">
        <v>0</v>
      </c>
      <c r="E19" s="47">
        <f t="shared" si="7"/>
        <v>0</v>
      </c>
      <c r="F19" s="82">
        <v>0</v>
      </c>
      <c r="G19" s="47">
        <f t="shared" si="8"/>
        <v>0</v>
      </c>
      <c r="H19" s="83"/>
      <c r="I19" s="20">
        <v>50</v>
      </c>
      <c r="J19" s="84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16</v>
      </c>
      <c r="P19" s="19"/>
      <c r="Q19" s="47">
        <v>0</v>
      </c>
      <c r="R19" s="82">
        <v>0</v>
      </c>
      <c r="S19" s="47">
        <f t="shared" si="11"/>
        <v>0</v>
      </c>
      <c r="T19" s="82">
        <v>0</v>
      </c>
      <c r="U19" s="47">
        <f t="shared" si="12"/>
        <v>0</v>
      </c>
      <c r="V19" s="83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32</v>
      </c>
      <c r="C20" s="79"/>
      <c r="D20" s="82">
        <v>0</v>
      </c>
      <c r="E20" s="47">
        <f t="shared" si="7"/>
        <v>0</v>
      </c>
      <c r="F20" s="82">
        <v>0</v>
      </c>
      <c r="G20" s="47">
        <f t="shared" si="8"/>
        <v>0</v>
      </c>
      <c r="H20" s="83"/>
      <c r="I20" s="20">
        <v>50</v>
      </c>
      <c r="J20" s="84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17</v>
      </c>
      <c r="P20" s="19"/>
      <c r="Q20" s="47">
        <v>0</v>
      </c>
      <c r="R20" s="82">
        <v>0</v>
      </c>
      <c r="S20" s="47">
        <f t="shared" si="11"/>
        <v>0</v>
      </c>
      <c r="T20" s="82">
        <v>0</v>
      </c>
      <c r="U20" s="47">
        <f t="shared" si="12"/>
        <v>0</v>
      </c>
      <c r="V20" s="83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275</v>
      </c>
      <c r="C21" s="47"/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/>
      <c r="D23" s="82">
        <v>0</v>
      </c>
      <c r="E23" s="47">
        <f t="shared" si="7"/>
        <v>0</v>
      </c>
      <c r="F23" s="82">
        <v>0</v>
      </c>
      <c r="G23" s="47">
        <f t="shared" si="8"/>
        <v>0</v>
      </c>
      <c r="H23" s="83"/>
      <c r="I23" s="20">
        <v>85</v>
      </c>
      <c r="J23" s="84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18</v>
      </c>
      <c r="P23" s="19"/>
      <c r="Q23" s="47">
        <v>0</v>
      </c>
      <c r="R23" s="82">
        <v>0</v>
      </c>
      <c r="S23" s="47">
        <f t="shared" si="11"/>
        <v>0</v>
      </c>
      <c r="T23" s="82">
        <v>0</v>
      </c>
      <c r="U23" s="47">
        <f t="shared" si="12"/>
        <v>0</v>
      </c>
      <c r="V23" s="83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34</v>
      </c>
      <c r="C24" s="79"/>
      <c r="D24" s="82">
        <v>0</v>
      </c>
      <c r="E24" s="47">
        <f t="shared" si="7"/>
        <v>0</v>
      </c>
      <c r="F24" s="82">
        <v>0</v>
      </c>
      <c r="G24" s="47">
        <f t="shared" si="8"/>
        <v>0</v>
      </c>
      <c r="H24" s="83"/>
      <c r="I24" s="20">
        <v>100</v>
      </c>
      <c r="J24" s="84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19</v>
      </c>
      <c r="P24" s="19"/>
      <c r="Q24" s="47">
        <v>0</v>
      </c>
      <c r="R24" s="82">
        <v>0</v>
      </c>
      <c r="S24" s="47">
        <f t="shared" si="11"/>
        <v>0</v>
      </c>
      <c r="T24" s="82">
        <v>0</v>
      </c>
      <c r="U24" s="47">
        <f t="shared" si="12"/>
        <v>0</v>
      </c>
      <c r="V24" s="83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35</v>
      </c>
      <c r="C25" s="79"/>
      <c r="D25" s="82">
        <v>0</v>
      </c>
      <c r="E25" s="47">
        <f t="shared" si="7"/>
        <v>0</v>
      </c>
      <c r="F25" s="82">
        <v>0</v>
      </c>
      <c r="G25" s="47">
        <f t="shared" si="8"/>
        <v>0</v>
      </c>
      <c r="H25" s="83"/>
      <c r="I25" s="20">
        <v>100</v>
      </c>
      <c r="J25" s="84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20</v>
      </c>
      <c r="P25" s="19"/>
      <c r="Q25" s="47">
        <v>0</v>
      </c>
      <c r="R25" s="82">
        <v>0</v>
      </c>
      <c r="S25" s="47">
        <f t="shared" si="11"/>
        <v>0</v>
      </c>
      <c r="T25" s="82">
        <v>0</v>
      </c>
      <c r="U25" s="47">
        <f t="shared" si="12"/>
        <v>0</v>
      </c>
      <c r="V25" s="83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36</v>
      </c>
      <c r="C26" s="79"/>
      <c r="D26" s="82">
        <v>0</v>
      </c>
      <c r="E26" s="47">
        <f t="shared" si="7"/>
        <v>0</v>
      </c>
      <c r="F26" s="82">
        <v>0</v>
      </c>
      <c r="G26" s="47">
        <f t="shared" si="8"/>
        <v>0</v>
      </c>
      <c r="H26" s="83"/>
      <c r="I26" s="20">
        <v>100</v>
      </c>
      <c r="J26" s="84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21</v>
      </c>
      <c r="P26" s="19"/>
      <c r="Q26" s="47">
        <v>0</v>
      </c>
      <c r="R26" s="82">
        <v>0</v>
      </c>
      <c r="S26" s="47">
        <f t="shared" si="11"/>
        <v>0</v>
      </c>
      <c r="T26" s="82">
        <v>0</v>
      </c>
      <c r="U26" s="47">
        <f t="shared" si="12"/>
        <v>0</v>
      </c>
      <c r="V26" s="83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79">
        <v>2</v>
      </c>
      <c r="D27" s="82">
        <v>0</v>
      </c>
      <c r="E27" s="47">
        <f t="shared" si="7"/>
        <v>2</v>
      </c>
      <c r="F27" s="82">
        <v>0</v>
      </c>
      <c r="G27" s="47">
        <f t="shared" si="8"/>
        <v>2</v>
      </c>
      <c r="H27" s="83"/>
      <c r="I27" s="20">
        <v>100</v>
      </c>
      <c r="J27" s="84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22</v>
      </c>
      <c r="P27" s="19"/>
      <c r="Q27" s="47">
        <v>0</v>
      </c>
      <c r="R27" s="82">
        <v>0</v>
      </c>
      <c r="S27" s="47">
        <f t="shared" si="11"/>
        <v>0</v>
      </c>
      <c r="T27" s="82">
        <v>0</v>
      </c>
      <c r="U27" s="47">
        <f t="shared" si="12"/>
        <v>0</v>
      </c>
      <c r="V27" s="83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79"/>
      <c r="D28" s="82">
        <v>0</v>
      </c>
      <c r="E28" s="47">
        <f t="shared" si="7"/>
        <v>0</v>
      </c>
      <c r="F28" s="82">
        <v>0</v>
      </c>
      <c r="G28" s="47">
        <f t="shared" si="8"/>
        <v>0</v>
      </c>
      <c r="H28" s="83"/>
      <c r="I28" s="20">
        <v>100</v>
      </c>
      <c r="J28" s="84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23</v>
      </c>
      <c r="P28" s="19"/>
      <c r="Q28" s="47">
        <v>0</v>
      </c>
      <c r="R28" s="82">
        <v>0</v>
      </c>
      <c r="S28" s="47">
        <f t="shared" si="11"/>
        <v>0</v>
      </c>
      <c r="T28" s="82">
        <v>0</v>
      </c>
      <c r="U28" s="47">
        <f t="shared" si="12"/>
        <v>0</v>
      </c>
      <c r="V28" s="83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39</v>
      </c>
      <c r="C29" s="79"/>
      <c r="D29" s="82">
        <v>0</v>
      </c>
      <c r="E29" s="47">
        <f t="shared" si="7"/>
        <v>0</v>
      </c>
      <c r="F29" s="82">
        <v>0</v>
      </c>
      <c r="G29" s="47">
        <f t="shared" si="8"/>
        <v>0</v>
      </c>
      <c r="H29" s="83"/>
      <c r="I29" s="20">
        <v>100</v>
      </c>
      <c r="J29" s="84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24</v>
      </c>
      <c r="P29" s="19"/>
      <c r="Q29" s="47">
        <v>0</v>
      </c>
      <c r="R29" s="82">
        <v>0</v>
      </c>
      <c r="S29" s="47">
        <f t="shared" si="11"/>
        <v>0</v>
      </c>
      <c r="T29" s="82">
        <v>0</v>
      </c>
      <c r="U29" s="47">
        <f t="shared" si="12"/>
        <v>0</v>
      </c>
      <c r="V29" s="83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40</v>
      </c>
      <c r="C30" s="79">
        <v>1</v>
      </c>
      <c r="D30" s="82">
        <v>0</v>
      </c>
      <c r="E30" s="47">
        <f t="shared" si="7"/>
        <v>1</v>
      </c>
      <c r="F30" s="82">
        <v>0</v>
      </c>
      <c r="G30" s="47">
        <f t="shared" si="8"/>
        <v>1</v>
      </c>
      <c r="H30" s="83"/>
      <c r="I30" s="20">
        <v>100</v>
      </c>
      <c r="J30" s="84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0">
        <v>25</v>
      </c>
      <c r="P30" s="19"/>
      <c r="Q30" s="47">
        <v>0</v>
      </c>
      <c r="R30" s="82">
        <v>0</v>
      </c>
      <c r="S30" s="47">
        <f t="shared" si="11"/>
        <v>0</v>
      </c>
      <c r="T30" s="82">
        <v>0</v>
      </c>
      <c r="U30" s="47">
        <f t="shared" si="12"/>
        <v>0</v>
      </c>
      <c r="V30" s="83">
        <v>0</v>
      </c>
      <c r="W30" s="22"/>
      <c r="X30" s="44">
        <f t="shared" si="1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9" t="s">
        <v>41</v>
      </c>
      <c r="C31" s="79"/>
      <c r="D31" s="82">
        <v>0</v>
      </c>
      <c r="E31" s="47">
        <f t="shared" si="7"/>
        <v>0</v>
      </c>
      <c r="F31" s="82">
        <v>0</v>
      </c>
      <c r="G31" s="47">
        <f t="shared" si="8"/>
        <v>0</v>
      </c>
      <c r="H31" s="83"/>
      <c r="I31" s="20">
        <v>100</v>
      </c>
      <c r="J31" s="84">
        <f t="shared" si="9"/>
        <v>0</v>
      </c>
      <c r="K31" s="17" t="s">
        <v>16</v>
      </c>
      <c r="L31" s="18">
        <v>0</v>
      </c>
      <c r="M31" s="23">
        <f t="shared" si="10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/>
      <c r="D32" s="82">
        <v>0</v>
      </c>
      <c r="E32" s="47">
        <f t="shared" si="7"/>
        <v>0</v>
      </c>
      <c r="F32" s="82">
        <v>0</v>
      </c>
      <c r="G32" s="47">
        <f t="shared" si="8"/>
        <v>0</v>
      </c>
      <c r="H32" s="83"/>
      <c r="I32" s="20">
        <v>35</v>
      </c>
      <c r="J32" s="84">
        <f t="shared" si="9"/>
        <v>0</v>
      </c>
      <c r="K32" s="17" t="s">
        <v>16</v>
      </c>
      <c r="L32" s="18">
        <v>0</v>
      </c>
      <c r="M32" s="23">
        <f t="shared" si="10"/>
        <v>0</v>
      </c>
    </row>
    <row r="33" spans="1:24" ht="25.5" x14ac:dyDescent="0.55000000000000004">
      <c r="A33" s="10">
        <v>29</v>
      </c>
      <c r="B33" s="19" t="s">
        <v>47</v>
      </c>
      <c r="C33" s="79"/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20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v>11</v>
      </c>
      <c r="D34" s="82">
        <v>0</v>
      </c>
      <c r="E34" s="47">
        <f>C34+D34</f>
        <v>11</v>
      </c>
      <c r="F34" s="82">
        <v>0</v>
      </c>
      <c r="G34" s="47">
        <f>+E34-F34-H34</f>
        <v>11</v>
      </c>
      <c r="H34" s="83"/>
      <c r="I34" s="20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/>
      <c r="D35" s="82">
        <v>0</v>
      </c>
      <c r="E35" s="47">
        <f>C35+D35</f>
        <v>0</v>
      </c>
      <c r="F35" s="82">
        <v>0</v>
      </c>
      <c r="G35" s="47">
        <f>+E35-F35-H35</f>
        <v>0</v>
      </c>
      <c r="H35" s="83"/>
      <c r="I35" s="20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v>3</v>
      </c>
      <c r="D36" s="82">
        <v>0</v>
      </c>
      <c r="E36" s="47">
        <f>C36+D36</f>
        <v>3</v>
      </c>
      <c r="F36" s="82">
        <v>0</v>
      </c>
      <c r="G36" s="47">
        <f>+E36-F36-H36</f>
        <v>3</v>
      </c>
      <c r="H36" s="83"/>
      <c r="I36" s="20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/>
      <c r="D37" s="82">
        <v>0</v>
      </c>
      <c r="E37" s="47">
        <f t="shared" si="7"/>
        <v>0</v>
      </c>
      <c r="F37" s="82">
        <v>0</v>
      </c>
      <c r="G37" s="47">
        <f t="shared" si="8"/>
        <v>0</v>
      </c>
      <c r="H37" s="83"/>
      <c r="I37" s="20">
        <v>130</v>
      </c>
      <c r="J37" s="84">
        <f t="shared" si="9"/>
        <v>0</v>
      </c>
      <c r="K37" s="17" t="s">
        <v>16</v>
      </c>
      <c r="L37" s="18">
        <v>0</v>
      </c>
      <c r="M37" s="23">
        <f t="shared" si="10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v>1</v>
      </c>
      <c r="D38" s="82">
        <v>0</v>
      </c>
      <c r="E38" s="47">
        <f t="shared" si="7"/>
        <v>1</v>
      </c>
      <c r="F38" s="82">
        <v>0</v>
      </c>
      <c r="G38" s="47">
        <f t="shared" si="8"/>
        <v>1</v>
      </c>
      <c r="H38" s="83"/>
      <c r="I38" s="20">
        <v>130</v>
      </c>
      <c r="J38" s="84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24" ht="25.5" x14ac:dyDescent="0.55000000000000004">
      <c r="A39" s="10">
        <v>35</v>
      </c>
      <c r="B39" s="19" t="s">
        <v>138</v>
      </c>
      <c r="C39" s="79"/>
      <c r="D39" s="82">
        <v>0</v>
      </c>
      <c r="E39" s="47">
        <f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v>1</v>
      </c>
      <c r="D40" s="82">
        <v>0</v>
      </c>
      <c r="E40" s="47">
        <f t="shared" si="7"/>
        <v>1</v>
      </c>
      <c r="F40" s="82">
        <v>0</v>
      </c>
      <c r="G40" s="47">
        <f t="shared" si="8"/>
        <v>1</v>
      </c>
      <c r="H40" s="83"/>
      <c r="I40" s="20">
        <v>50</v>
      </c>
      <c r="J40" s="84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24" ht="25.5" x14ac:dyDescent="0.55000000000000004">
      <c r="A41" s="10">
        <v>37</v>
      </c>
      <c r="B41" s="19" t="s">
        <v>50</v>
      </c>
      <c r="C41" s="79">
        <v>4</v>
      </c>
      <c r="D41" s="82">
        <v>0</v>
      </c>
      <c r="E41" s="47">
        <f t="shared" si="7"/>
        <v>4</v>
      </c>
      <c r="F41" s="82">
        <v>0</v>
      </c>
      <c r="G41" s="47">
        <f t="shared" si="8"/>
        <v>4</v>
      </c>
      <c r="H41" s="83"/>
      <c r="I41" s="20">
        <v>50</v>
      </c>
      <c r="J41" s="84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24" ht="25.5" x14ac:dyDescent="0.55000000000000004">
      <c r="A42" s="10">
        <v>38</v>
      </c>
      <c r="B42" s="19" t="s">
        <v>51</v>
      </c>
      <c r="C42" s="79">
        <v>4</v>
      </c>
      <c r="D42" s="82">
        <v>0</v>
      </c>
      <c r="E42" s="47">
        <f t="shared" si="7"/>
        <v>4</v>
      </c>
      <c r="F42" s="82">
        <v>0</v>
      </c>
      <c r="G42" s="47">
        <f t="shared" si="8"/>
        <v>4</v>
      </c>
      <c r="H42" s="83"/>
      <c r="I42" s="20">
        <v>50</v>
      </c>
      <c r="J42" s="84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24" ht="25.5" x14ac:dyDescent="0.55000000000000004">
      <c r="A43" s="10">
        <v>39</v>
      </c>
      <c r="B43" s="11" t="s">
        <v>286</v>
      </c>
      <c r="C43" s="47">
        <v>10</v>
      </c>
      <c r="D43" s="82">
        <v>0</v>
      </c>
      <c r="E43" s="47">
        <f>C43+D43</f>
        <v>10</v>
      </c>
      <c r="F43" s="82">
        <v>0</v>
      </c>
      <c r="G43" s="47">
        <f>+E43-F43-H43</f>
        <v>10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/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/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47"/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v>2</v>
      </c>
      <c r="D47" s="82">
        <v>0</v>
      </c>
      <c r="E47" s="47">
        <f t="shared" si="7"/>
        <v>2</v>
      </c>
      <c r="F47" s="82">
        <v>0</v>
      </c>
      <c r="G47" s="47">
        <f t="shared" si="8"/>
        <v>2</v>
      </c>
      <c r="H47" s="83"/>
      <c r="I47" s="20">
        <v>50</v>
      </c>
      <c r="J47" s="84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24" ht="25.5" x14ac:dyDescent="0.55000000000000004">
      <c r="A48" s="10">
        <v>44</v>
      </c>
      <c r="B48" s="19" t="s">
        <v>53</v>
      </c>
      <c r="C48" s="79">
        <v>2</v>
      </c>
      <c r="D48" s="82">
        <v>0</v>
      </c>
      <c r="E48" s="47">
        <f t="shared" si="7"/>
        <v>2</v>
      </c>
      <c r="F48" s="82">
        <v>0</v>
      </c>
      <c r="G48" s="47">
        <f t="shared" si="8"/>
        <v>2</v>
      </c>
      <c r="H48" s="83"/>
      <c r="I48" s="20">
        <v>50</v>
      </c>
      <c r="J48" s="84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54</v>
      </c>
      <c r="C49" s="79"/>
      <c r="D49" s="82">
        <v>0</v>
      </c>
      <c r="E49" s="47">
        <f t="shared" si="7"/>
        <v>0</v>
      </c>
      <c r="F49" s="82">
        <v>0</v>
      </c>
      <c r="G49" s="47">
        <f t="shared" si="8"/>
        <v>0</v>
      </c>
      <c r="H49" s="83"/>
      <c r="I49" s="20">
        <v>50</v>
      </c>
      <c r="J49" s="84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55</v>
      </c>
      <c r="C50" s="79">
        <v>3</v>
      </c>
      <c r="D50" s="82">
        <v>0</v>
      </c>
      <c r="E50" s="47">
        <f t="shared" si="7"/>
        <v>3</v>
      </c>
      <c r="F50" s="82">
        <v>0</v>
      </c>
      <c r="G50" s="47">
        <f t="shared" si="8"/>
        <v>3</v>
      </c>
      <c r="H50" s="83"/>
      <c r="I50" s="20">
        <v>50</v>
      </c>
      <c r="J50" s="84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56</v>
      </c>
      <c r="C51" s="79"/>
      <c r="D51" s="82">
        <v>0</v>
      </c>
      <c r="E51" s="47">
        <f t="shared" si="7"/>
        <v>0</v>
      </c>
      <c r="F51" s="82">
        <v>0</v>
      </c>
      <c r="G51" s="47">
        <f t="shared" si="8"/>
        <v>0</v>
      </c>
      <c r="H51" s="83"/>
      <c r="I51" s="20">
        <v>50</v>
      </c>
      <c r="J51" s="84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57</v>
      </c>
      <c r="C52" s="79">
        <v>6</v>
      </c>
      <c r="D52" s="82">
        <v>0</v>
      </c>
      <c r="E52" s="47">
        <f t="shared" si="7"/>
        <v>6</v>
      </c>
      <c r="F52" s="82">
        <v>0</v>
      </c>
      <c r="G52" s="47">
        <f t="shared" si="8"/>
        <v>6</v>
      </c>
      <c r="H52" s="83"/>
      <c r="I52" s="20">
        <v>50</v>
      </c>
      <c r="J52" s="84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58</v>
      </c>
      <c r="C53" s="79">
        <v>12</v>
      </c>
      <c r="D53" s="82">
        <v>0</v>
      </c>
      <c r="E53" s="47">
        <f t="shared" si="7"/>
        <v>12</v>
      </c>
      <c r="F53" s="82">
        <v>0</v>
      </c>
      <c r="G53" s="47">
        <f t="shared" si="8"/>
        <v>12</v>
      </c>
      <c r="H53" s="83"/>
      <c r="I53" s="20">
        <v>50</v>
      </c>
      <c r="J53" s="84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59</v>
      </c>
      <c r="C54" s="79">
        <v>6</v>
      </c>
      <c r="D54" s="82">
        <v>0</v>
      </c>
      <c r="E54" s="47">
        <f t="shared" si="7"/>
        <v>6</v>
      </c>
      <c r="F54" s="82">
        <v>0</v>
      </c>
      <c r="G54" s="47">
        <f t="shared" si="8"/>
        <v>6</v>
      </c>
      <c r="H54" s="83"/>
      <c r="I54" s="20">
        <v>50</v>
      </c>
      <c r="J54" s="84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60</v>
      </c>
      <c r="C55" s="79">
        <v>3</v>
      </c>
      <c r="D55" s="82">
        <v>0</v>
      </c>
      <c r="E55" s="47">
        <f t="shared" si="7"/>
        <v>3</v>
      </c>
      <c r="F55" s="82">
        <v>0</v>
      </c>
      <c r="G55" s="47">
        <f t="shared" si="8"/>
        <v>3</v>
      </c>
      <c r="H55" s="83"/>
      <c r="I55" s="20">
        <v>50</v>
      </c>
      <c r="J55" s="84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61</v>
      </c>
      <c r="C56" s="79"/>
      <c r="D56" s="82">
        <v>0</v>
      </c>
      <c r="E56" s="47">
        <f t="shared" si="7"/>
        <v>0</v>
      </c>
      <c r="F56" s="82">
        <v>0</v>
      </c>
      <c r="G56" s="47">
        <f t="shared" si="8"/>
        <v>0</v>
      </c>
      <c r="H56" s="83"/>
      <c r="I56" s="20">
        <v>120</v>
      </c>
      <c r="J56" s="84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62</v>
      </c>
      <c r="C57" s="79">
        <v>5</v>
      </c>
      <c r="D57" s="82">
        <v>0</v>
      </c>
      <c r="E57" s="47">
        <f t="shared" si="7"/>
        <v>5</v>
      </c>
      <c r="F57" s="82">
        <v>0</v>
      </c>
      <c r="G57" s="47">
        <f t="shared" si="8"/>
        <v>5</v>
      </c>
      <c r="H57" s="83"/>
      <c r="I57" s="20">
        <v>120</v>
      </c>
      <c r="J57" s="84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63</v>
      </c>
      <c r="C58" s="79"/>
      <c r="D58" s="82">
        <v>0</v>
      </c>
      <c r="E58" s="47">
        <f t="shared" si="7"/>
        <v>0</v>
      </c>
      <c r="F58" s="82">
        <v>0</v>
      </c>
      <c r="G58" s="47">
        <f t="shared" si="8"/>
        <v>0</v>
      </c>
      <c r="H58" s="83"/>
      <c r="I58" s="20">
        <v>120</v>
      </c>
      <c r="J58" s="84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64</v>
      </c>
      <c r="C59" s="79"/>
      <c r="D59" s="82">
        <v>0</v>
      </c>
      <c r="E59" s="47">
        <f t="shared" si="7"/>
        <v>0</v>
      </c>
      <c r="F59" s="82">
        <v>0</v>
      </c>
      <c r="G59" s="47">
        <f t="shared" si="8"/>
        <v>0</v>
      </c>
      <c r="H59" s="83"/>
      <c r="I59" s="20">
        <v>120</v>
      </c>
      <c r="J59" s="84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65</v>
      </c>
      <c r="C60" s="79"/>
      <c r="D60" s="82">
        <v>0</v>
      </c>
      <c r="E60" s="47">
        <f t="shared" si="7"/>
        <v>0</v>
      </c>
      <c r="F60" s="82">
        <v>0</v>
      </c>
      <c r="G60" s="47">
        <f t="shared" si="8"/>
        <v>0</v>
      </c>
      <c r="H60" s="83"/>
      <c r="I60" s="20">
        <v>120</v>
      </c>
      <c r="J60" s="84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66</v>
      </c>
      <c r="C61" s="79"/>
      <c r="D61" s="82">
        <v>0</v>
      </c>
      <c r="E61" s="47">
        <f t="shared" si="7"/>
        <v>0</v>
      </c>
      <c r="F61" s="82">
        <v>0</v>
      </c>
      <c r="G61" s="47">
        <f t="shared" si="8"/>
        <v>0</v>
      </c>
      <c r="H61" s="83"/>
      <c r="I61" s="20">
        <v>120</v>
      </c>
      <c r="J61" s="84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67</v>
      </c>
      <c r="C62" s="79"/>
      <c r="D62" s="82">
        <v>0</v>
      </c>
      <c r="E62" s="47">
        <f t="shared" si="7"/>
        <v>0</v>
      </c>
      <c r="F62" s="82">
        <v>0</v>
      </c>
      <c r="G62" s="47">
        <f t="shared" si="8"/>
        <v>0</v>
      </c>
      <c r="H62" s="83"/>
      <c r="I62" s="20">
        <v>120</v>
      </c>
      <c r="J62" s="84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68</v>
      </c>
      <c r="C63" s="79">
        <v>6</v>
      </c>
      <c r="D63" s="82">
        <v>0</v>
      </c>
      <c r="E63" s="47">
        <f t="shared" si="7"/>
        <v>6</v>
      </c>
      <c r="F63" s="82">
        <v>0</v>
      </c>
      <c r="G63" s="47">
        <f t="shared" si="8"/>
        <v>6</v>
      </c>
      <c r="H63" s="83"/>
      <c r="I63" s="20">
        <v>120</v>
      </c>
      <c r="J63" s="84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69</v>
      </c>
      <c r="C64" s="79"/>
      <c r="D64" s="82">
        <v>0</v>
      </c>
      <c r="E64" s="47">
        <f t="shared" si="7"/>
        <v>0</v>
      </c>
      <c r="F64" s="82">
        <v>0</v>
      </c>
      <c r="G64" s="47">
        <f t="shared" si="8"/>
        <v>0</v>
      </c>
      <c r="H64" s="83"/>
      <c r="I64" s="20">
        <v>120</v>
      </c>
      <c r="J64" s="84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72</v>
      </c>
      <c r="C65" s="79">
        <v>4</v>
      </c>
      <c r="D65" s="82">
        <v>0</v>
      </c>
      <c r="E65" s="47">
        <f>C65+D65</f>
        <v>4</v>
      </c>
      <c r="F65" s="82">
        <v>0</v>
      </c>
      <c r="G65" s="47">
        <f>+E65-F65-H65</f>
        <v>4</v>
      </c>
      <c r="H65" s="83"/>
      <c r="I65" s="20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v>6</v>
      </c>
      <c r="D66" s="82">
        <v>0</v>
      </c>
      <c r="E66" s="47">
        <f>C66+D66</f>
        <v>6</v>
      </c>
      <c r="F66" s="82">
        <v>0</v>
      </c>
      <c r="G66" s="47">
        <f>+E66-F66-H66</f>
        <v>6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v>7</v>
      </c>
      <c r="D67" s="82">
        <v>0</v>
      </c>
      <c r="E67" s="47">
        <f>C67+D67</f>
        <v>7</v>
      </c>
      <c r="F67" s="82">
        <v>0</v>
      </c>
      <c r="G67" s="47">
        <f>+E67-F67-H67</f>
        <v>7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/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/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/>
      <c r="D70" s="82">
        <v>0</v>
      </c>
      <c r="E70" s="47">
        <f t="shared" si="7"/>
        <v>0</v>
      </c>
      <c r="F70" s="82">
        <v>0</v>
      </c>
      <c r="G70" s="47">
        <f t="shared" si="8"/>
        <v>0</v>
      </c>
      <c r="H70" s="83"/>
      <c r="I70" s="20">
        <v>70</v>
      </c>
      <c r="J70" s="84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71</v>
      </c>
      <c r="C71" s="79"/>
      <c r="D71" s="82">
        <v>0</v>
      </c>
      <c r="E71" s="47">
        <f t="shared" si="7"/>
        <v>0</v>
      </c>
      <c r="F71" s="82">
        <v>0</v>
      </c>
      <c r="G71" s="47">
        <f t="shared" si="8"/>
        <v>0</v>
      </c>
      <c r="H71" s="83"/>
      <c r="I71" s="20">
        <v>80</v>
      </c>
      <c r="J71" s="84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1" t="s">
        <v>199</v>
      </c>
      <c r="C72" s="79"/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/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/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/>
      <c r="D75" s="82">
        <v>0</v>
      </c>
      <c r="E75" s="47">
        <f t="shared" si="7"/>
        <v>0</v>
      </c>
      <c r="F75" s="82">
        <v>0</v>
      </c>
      <c r="G75" s="47">
        <f t="shared" si="8"/>
        <v>0</v>
      </c>
      <c r="H75" s="83"/>
      <c r="I75" s="20">
        <v>30</v>
      </c>
      <c r="J75" s="84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76</v>
      </c>
      <c r="C76" s="79"/>
      <c r="D76" s="82">
        <v>0</v>
      </c>
      <c r="E76" s="47">
        <f t="shared" si="7"/>
        <v>0</v>
      </c>
      <c r="F76" s="82">
        <v>0</v>
      </c>
      <c r="G76" s="47">
        <f t="shared" si="8"/>
        <v>0</v>
      </c>
      <c r="H76" s="83"/>
      <c r="I76" s="20">
        <v>30</v>
      </c>
      <c r="J76" s="84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77</v>
      </c>
      <c r="C77" s="79">
        <v>18</v>
      </c>
      <c r="D77" s="82">
        <v>0</v>
      </c>
      <c r="E77" s="47">
        <f t="shared" si="7"/>
        <v>18</v>
      </c>
      <c r="F77" s="82">
        <v>0</v>
      </c>
      <c r="G77" s="47">
        <f t="shared" si="8"/>
        <v>18</v>
      </c>
      <c r="H77" s="83"/>
      <c r="I77" s="20">
        <v>50</v>
      </c>
      <c r="J77" s="84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293</v>
      </c>
      <c r="C78" s="79">
        <v>3</v>
      </c>
      <c r="D78" s="82">
        <v>0</v>
      </c>
      <c r="E78" s="47">
        <f t="shared" ref="E78:E126" si="14">C78+D78</f>
        <v>3</v>
      </c>
      <c r="F78" s="82">
        <v>0</v>
      </c>
      <c r="G78" s="47">
        <f t="shared" ref="G78:G126" si="15">+E78-F78-H78</f>
        <v>3</v>
      </c>
      <c r="H78" s="83"/>
      <c r="I78" s="20">
        <v>50</v>
      </c>
      <c r="J78" s="84">
        <f t="shared" ref="J78:J126" si="16">+I78*H78</f>
        <v>0</v>
      </c>
      <c r="K78" s="17" t="s">
        <v>16</v>
      </c>
      <c r="L78" s="18">
        <v>0</v>
      </c>
      <c r="M78" s="23">
        <f t="shared" ref="M78:M126" si="17">SUM(J78-L78)</f>
        <v>0</v>
      </c>
    </row>
    <row r="79" spans="1:13" ht="25.5" x14ac:dyDescent="0.55000000000000004">
      <c r="A79" s="10">
        <v>75</v>
      </c>
      <c r="B79" s="19" t="s">
        <v>294</v>
      </c>
      <c r="C79" s="79"/>
      <c r="D79" s="82">
        <v>0</v>
      </c>
      <c r="E79" s="47">
        <f t="shared" si="14"/>
        <v>0</v>
      </c>
      <c r="F79" s="82">
        <v>0</v>
      </c>
      <c r="G79" s="47">
        <f t="shared" si="15"/>
        <v>0</v>
      </c>
      <c r="H79" s="83"/>
      <c r="I79" s="20">
        <v>120</v>
      </c>
      <c r="J79" s="84">
        <f t="shared" si="16"/>
        <v>0</v>
      </c>
      <c r="K79" s="17" t="s">
        <v>16</v>
      </c>
      <c r="L79" s="18">
        <v>0</v>
      </c>
      <c r="M79" s="23">
        <f t="shared" si="17"/>
        <v>0</v>
      </c>
    </row>
    <row r="80" spans="1:13" ht="21.6" customHeight="1" x14ac:dyDescent="0.55000000000000004">
      <c r="A80" s="10">
        <v>76</v>
      </c>
      <c r="B80" s="11" t="s">
        <v>379</v>
      </c>
      <c r="C80" s="47"/>
      <c r="D80" s="82">
        <v>0</v>
      </c>
      <c r="E80" s="47">
        <f t="shared" si="14"/>
        <v>0</v>
      </c>
      <c r="F80" s="82">
        <v>0</v>
      </c>
      <c r="G80" s="47">
        <f t="shared" si="15"/>
        <v>0</v>
      </c>
      <c r="H80" s="83"/>
      <c r="I80" s="20">
        <v>120</v>
      </c>
      <c r="J80" s="84">
        <f t="shared" si="16"/>
        <v>0</v>
      </c>
      <c r="K80" s="17" t="s">
        <v>16</v>
      </c>
      <c r="L80" s="18">
        <v>0</v>
      </c>
      <c r="M80" s="23">
        <f t="shared" si="17"/>
        <v>0</v>
      </c>
    </row>
    <row r="81" spans="1:13" ht="25.5" x14ac:dyDescent="0.55000000000000004">
      <c r="A81" s="10">
        <v>77</v>
      </c>
      <c r="B81" s="19" t="s">
        <v>90</v>
      </c>
      <c r="C81" s="79">
        <v>1</v>
      </c>
      <c r="D81" s="82">
        <v>0</v>
      </c>
      <c r="E81" s="47">
        <f t="shared" si="14"/>
        <v>1</v>
      </c>
      <c r="F81" s="82">
        <v>0</v>
      </c>
      <c r="G81" s="47">
        <f t="shared" si="15"/>
        <v>1</v>
      </c>
      <c r="H81" s="83"/>
      <c r="I81" s="20">
        <v>50</v>
      </c>
      <c r="J81" s="84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5.5" x14ac:dyDescent="0.55000000000000004">
      <c r="A82" s="10">
        <v>78</v>
      </c>
      <c r="B82" s="19" t="s">
        <v>91</v>
      </c>
      <c r="C82" s="79">
        <v>0</v>
      </c>
      <c r="D82" s="82">
        <v>0</v>
      </c>
      <c r="E82" s="47">
        <f t="shared" si="14"/>
        <v>0</v>
      </c>
      <c r="F82" s="82">
        <v>0</v>
      </c>
      <c r="G82" s="47">
        <f t="shared" si="15"/>
        <v>0</v>
      </c>
      <c r="H82" s="83"/>
      <c r="I82" s="20">
        <v>50</v>
      </c>
      <c r="J82" s="84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5.5" x14ac:dyDescent="0.55000000000000004">
      <c r="A83" s="10">
        <v>79</v>
      </c>
      <c r="B83" s="11" t="s">
        <v>299</v>
      </c>
      <c r="C83" s="47"/>
      <c r="D83" s="82">
        <v>0</v>
      </c>
      <c r="E83" s="47">
        <f t="shared" si="14"/>
        <v>0</v>
      </c>
      <c r="F83" s="82">
        <v>0</v>
      </c>
      <c r="G83" s="47">
        <f t="shared" si="15"/>
        <v>0</v>
      </c>
      <c r="H83" s="83"/>
      <c r="I83" s="20">
        <v>45</v>
      </c>
      <c r="J83" s="84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v>7</v>
      </c>
      <c r="D84" s="82">
        <v>0</v>
      </c>
      <c r="E84" s="47">
        <f t="shared" si="14"/>
        <v>7</v>
      </c>
      <c r="F84" s="82">
        <v>0</v>
      </c>
      <c r="G84" s="47">
        <f t="shared" si="15"/>
        <v>7</v>
      </c>
      <c r="H84" s="83"/>
      <c r="I84" s="20">
        <v>55</v>
      </c>
      <c r="J84" s="84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v>5</v>
      </c>
      <c r="D85" s="82">
        <v>0</v>
      </c>
      <c r="E85" s="47">
        <f t="shared" si="14"/>
        <v>5</v>
      </c>
      <c r="F85" s="82">
        <v>0</v>
      </c>
      <c r="G85" s="47">
        <f t="shared" si="15"/>
        <v>5</v>
      </c>
      <c r="H85" s="83"/>
      <c r="I85" s="20">
        <v>55</v>
      </c>
      <c r="J85" s="84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5.15" customHeight="1" x14ac:dyDescent="0.55000000000000004">
      <c r="A86" s="10">
        <v>82</v>
      </c>
      <c r="B86" s="19" t="s">
        <v>94</v>
      </c>
      <c r="C86" s="79"/>
      <c r="D86" s="82">
        <v>0</v>
      </c>
      <c r="E86" s="47">
        <f t="shared" si="14"/>
        <v>0</v>
      </c>
      <c r="F86" s="82">
        <v>0</v>
      </c>
      <c r="G86" s="47">
        <f t="shared" si="15"/>
        <v>0</v>
      </c>
      <c r="H86" s="83"/>
      <c r="I86" s="20">
        <v>55</v>
      </c>
      <c r="J86" s="84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5.5" x14ac:dyDescent="0.55000000000000004">
      <c r="A87" s="10">
        <v>83</v>
      </c>
      <c r="B87" s="19" t="s">
        <v>95</v>
      </c>
      <c r="C87" s="79"/>
      <c r="D87" s="82">
        <v>0</v>
      </c>
      <c r="E87" s="47">
        <f t="shared" si="14"/>
        <v>0</v>
      </c>
      <c r="F87" s="82">
        <v>0</v>
      </c>
      <c r="G87" s="47">
        <f t="shared" si="15"/>
        <v>0</v>
      </c>
      <c r="H87" s="83"/>
      <c r="I87" s="20">
        <v>55</v>
      </c>
      <c r="J87" s="84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5.5" x14ac:dyDescent="0.55000000000000004">
      <c r="A88" s="10">
        <v>84</v>
      </c>
      <c r="B88" s="11" t="s">
        <v>244</v>
      </c>
      <c r="C88" s="47">
        <v>14</v>
      </c>
      <c r="D88" s="82">
        <v>0</v>
      </c>
      <c r="E88" s="47">
        <f t="shared" si="14"/>
        <v>14</v>
      </c>
      <c r="F88" s="82">
        <v>0</v>
      </c>
      <c r="G88" s="47">
        <f t="shared" si="15"/>
        <v>14</v>
      </c>
      <c r="H88" s="83"/>
      <c r="I88" s="20">
        <v>35</v>
      </c>
      <c r="J88" s="84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2.5" customHeight="1" x14ac:dyDescent="0.55000000000000004">
      <c r="A89" s="10">
        <v>85</v>
      </c>
      <c r="B89" s="11" t="s">
        <v>359</v>
      </c>
      <c r="C89" s="47"/>
      <c r="D89" s="82">
        <v>0</v>
      </c>
      <c r="E89" s="47">
        <f t="shared" si="14"/>
        <v>0</v>
      </c>
      <c r="F89" s="82">
        <v>0</v>
      </c>
      <c r="G89" s="47">
        <f t="shared" si="15"/>
        <v>0</v>
      </c>
      <c r="H89" s="83"/>
      <c r="I89" s="20">
        <v>120</v>
      </c>
      <c r="J89" s="84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5.5" x14ac:dyDescent="0.55000000000000004">
      <c r="A90" s="10">
        <v>86</v>
      </c>
      <c r="B90" s="11" t="s">
        <v>246</v>
      </c>
      <c r="C90" s="47"/>
      <c r="D90" s="82">
        <v>0</v>
      </c>
      <c r="E90" s="47">
        <f t="shared" si="14"/>
        <v>0</v>
      </c>
      <c r="F90" s="82">
        <v>0</v>
      </c>
      <c r="G90" s="47">
        <f t="shared" si="15"/>
        <v>0</v>
      </c>
      <c r="H90" s="83"/>
      <c r="I90" s="20">
        <v>40</v>
      </c>
      <c r="J90" s="84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5.5" x14ac:dyDescent="0.55000000000000004">
      <c r="A91" s="10">
        <v>87</v>
      </c>
      <c r="B91" s="19" t="s">
        <v>122</v>
      </c>
      <c r="C91" s="79"/>
      <c r="D91" s="82">
        <v>0</v>
      </c>
      <c r="E91" s="47">
        <f t="shared" si="14"/>
        <v>0</v>
      </c>
      <c r="F91" s="82">
        <v>0</v>
      </c>
      <c r="G91" s="47">
        <f t="shared" si="15"/>
        <v>0</v>
      </c>
      <c r="H91" s="83"/>
      <c r="I91" s="20">
        <v>35</v>
      </c>
      <c r="J91" s="84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5.5" x14ac:dyDescent="0.55000000000000004">
      <c r="A92" s="10">
        <v>88</v>
      </c>
      <c r="B92" s="19" t="s">
        <v>123</v>
      </c>
      <c r="C92" s="79"/>
      <c r="D92" s="82">
        <v>0</v>
      </c>
      <c r="E92" s="47">
        <f t="shared" si="14"/>
        <v>0</v>
      </c>
      <c r="F92" s="82">
        <v>0</v>
      </c>
      <c r="G92" s="47">
        <f t="shared" si="15"/>
        <v>0</v>
      </c>
      <c r="H92" s="83"/>
      <c r="I92" s="20">
        <v>35</v>
      </c>
      <c r="J92" s="84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5.5" x14ac:dyDescent="0.55000000000000004">
      <c r="A93" s="10">
        <v>89</v>
      </c>
      <c r="B93" s="19" t="s">
        <v>124</v>
      </c>
      <c r="C93" s="79"/>
      <c r="D93" s="82">
        <v>0</v>
      </c>
      <c r="E93" s="47">
        <f t="shared" si="14"/>
        <v>0</v>
      </c>
      <c r="F93" s="82">
        <v>0</v>
      </c>
      <c r="G93" s="47">
        <f t="shared" si="15"/>
        <v>0</v>
      </c>
      <c r="H93" s="83"/>
      <c r="I93" s="20">
        <v>35</v>
      </c>
      <c r="J93" s="84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5.5" x14ac:dyDescent="0.55000000000000004">
      <c r="A94" s="10">
        <v>90</v>
      </c>
      <c r="B94" s="19" t="s">
        <v>125</v>
      </c>
      <c r="C94" s="79"/>
      <c r="D94" s="82">
        <v>0</v>
      </c>
      <c r="E94" s="47">
        <f t="shared" si="14"/>
        <v>0</v>
      </c>
      <c r="F94" s="82">
        <v>0</v>
      </c>
      <c r="G94" s="47">
        <f t="shared" si="15"/>
        <v>0</v>
      </c>
      <c r="H94" s="83"/>
      <c r="I94" s="20">
        <v>35</v>
      </c>
      <c r="J94" s="84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5.5" x14ac:dyDescent="0.55000000000000004">
      <c r="A95" s="10">
        <v>91</v>
      </c>
      <c r="B95" s="19" t="s">
        <v>126</v>
      </c>
      <c r="C95" s="79"/>
      <c r="D95" s="82">
        <v>0</v>
      </c>
      <c r="E95" s="47">
        <f t="shared" si="14"/>
        <v>0</v>
      </c>
      <c r="F95" s="82">
        <v>0</v>
      </c>
      <c r="G95" s="47">
        <f t="shared" si="15"/>
        <v>0</v>
      </c>
      <c r="H95" s="83"/>
      <c r="I95" s="20">
        <v>35</v>
      </c>
      <c r="J95" s="84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2.5" customHeight="1" x14ac:dyDescent="0.55000000000000004">
      <c r="A96" s="10">
        <v>92</v>
      </c>
      <c r="B96" s="11" t="s">
        <v>303</v>
      </c>
      <c r="C96" s="47"/>
      <c r="D96" s="82">
        <v>0</v>
      </c>
      <c r="E96" s="47">
        <f t="shared" si="14"/>
        <v>0</v>
      </c>
      <c r="F96" s="82">
        <v>0</v>
      </c>
      <c r="G96" s="47">
        <f t="shared" si="15"/>
        <v>0</v>
      </c>
      <c r="H96" s="83"/>
      <c r="I96" s="20">
        <v>60</v>
      </c>
      <c r="J96" s="84">
        <f t="shared" si="16"/>
        <v>0</v>
      </c>
      <c r="K96" s="17" t="s">
        <v>16</v>
      </c>
      <c r="L96" s="18"/>
      <c r="M96" s="23">
        <f t="shared" si="17"/>
        <v>0</v>
      </c>
    </row>
    <row r="97" spans="1:13" ht="23.45" customHeight="1" x14ac:dyDescent="0.55000000000000004">
      <c r="A97" s="10">
        <v>93</v>
      </c>
      <c r="B97" s="11" t="s">
        <v>125</v>
      </c>
      <c r="C97" s="47"/>
      <c r="D97" s="82">
        <v>0</v>
      </c>
      <c r="E97" s="47">
        <f t="shared" si="14"/>
        <v>0</v>
      </c>
      <c r="F97" s="82">
        <v>0</v>
      </c>
      <c r="G97" s="47">
        <f t="shared" si="15"/>
        <v>0</v>
      </c>
      <c r="H97" s="83"/>
      <c r="I97" s="20">
        <v>60</v>
      </c>
      <c r="J97" s="84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5.5" x14ac:dyDescent="0.55000000000000004">
      <c r="A98" s="10">
        <v>94</v>
      </c>
      <c r="B98" s="19" t="s">
        <v>103</v>
      </c>
      <c r="C98" s="79">
        <v>7</v>
      </c>
      <c r="D98" s="82">
        <v>0</v>
      </c>
      <c r="E98" s="47">
        <f t="shared" si="14"/>
        <v>7</v>
      </c>
      <c r="F98" s="82">
        <v>0</v>
      </c>
      <c r="G98" s="47">
        <f t="shared" si="15"/>
        <v>7</v>
      </c>
      <c r="H98" s="83"/>
      <c r="I98" s="20">
        <v>120</v>
      </c>
      <c r="J98" s="84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5.5" x14ac:dyDescent="0.55000000000000004">
      <c r="A99" s="10">
        <v>95</v>
      </c>
      <c r="B99" s="19" t="s">
        <v>104</v>
      </c>
      <c r="C99" s="79"/>
      <c r="D99" s="82">
        <v>0</v>
      </c>
      <c r="E99" s="47">
        <f t="shared" si="14"/>
        <v>0</v>
      </c>
      <c r="F99" s="82">
        <v>0</v>
      </c>
      <c r="G99" s="47">
        <f t="shared" si="15"/>
        <v>0</v>
      </c>
      <c r="H99" s="83"/>
      <c r="I99" s="20">
        <v>250</v>
      </c>
      <c r="J99" s="84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5.5" x14ac:dyDescent="0.55000000000000004">
      <c r="A100" s="10">
        <v>96</v>
      </c>
      <c r="B100" s="19" t="s">
        <v>105</v>
      </c>
      <c r="C100" s="79"/>
      <c r="D100" s="82">
        <v>0</v>
      </c>
      <c r="E100" s="47">
        <f t="shared" si="14"/>
        <v>0</v>
      </c>
      <c r="F100" s="82">
        <v>0</v>
      </c>
      <c r="G100" s="47">
        <f t="shared" si="15"/>
        <v>0</v>
      </c>
      <c r="H100" s="83"/>
      <c r="I100" s="20">
        <v>120</v>
      </c>
      <c r="J100" s="84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5.5" x14ac:dyDescent="0.55000000000000004">
      <c r="A101" s="10">
        <v>97</v>
      </c>
      <c r="B101" s="19" t="s">
        <v>106</v>
      </c>
      <c r="C101" s="79"/>
      <c r="D101" s="82">
        <v>0</v>
      </c>
      <c r="E101" s="47">
        <f t="shared" si="14"/>
        <v>0</v>
      </c>
      <c r="F101" s="82">
        <v>0</v>
      </c>
      <c r="G101" s="47">
        <f t="shared" si="15"/>
        <v>0</v>
      </c>
      <c r="H101" s="83"/>
      <c r="I101" s="20">
        <v>120</v>
      </c>
      <c r="J101" s="84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5.5" x14ac:dyDescent="0.55000000000000004">
      <c r="A102" s="10">
        <v>98</v>
      </c>
      <c r="B102" s="19" t="s">
        <v>107</v>
      </c>
      <c r="C102" s="79"/>
      <c r="D102" s="82">
        <v>0</v>
      </c>
      <c r="E102" s="47">
        <f t="shared" si="14"/>
        <v>0</v>
      </c>
      <c r="F102" s="82">
        <v>0</v>
      </c>
      <c r="G102" s="47">
        <f t="shared" si="15"/>
        <v>0</v>
      </c>
      <c r="H102" s="83"/>
      <c r="I102" s="20">
        <v>120</v>
      </c>
      <c r="J102" s="84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5.5" x14ac:dyDescent="0.55000000000000004">
      <c r="A103" s="10">
        <v>99</v>
      </c>
      <c r="B103" s="19" t="s">
        <v>129</v>
      </c>
      <c r="C103" s="79"/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47"/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47"/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/>
      <c r="D106" s="82">
        <v>0</v>
      </c>
      <c r="E106" s="47">
        <f t="shared" si="14"/>
        <v>0</v>
      </c>
      <c r="F106" s="82">
        <v>0</v>
      </c>
      <c r="G106" s="47">
        <f t="shared" si="15"/>
        <v>0</v>
      </c>
      <c r="H106" s="83"/>
      <c r="I106" s="20">
        <v>100</v>
      </c>
      <c r="J106" s="84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5.5" x14ac:dyDescent="0.55000000000000004">
      <c r="A107" s="10">
        <v>103</v>
      </c>
      <c r="B107" s="19" t="s">
        <v>97</v>
      </c>
      <c r="C107" s="79">
        <v>6</v>
      </c>
      <c r="D107" s="82">
        <v>0</v>
      </c>
      <c r="E107" s="47">
        <f t="shared" si="14"/>
        <v>6</v>
      </c>
      <c r="F107" s="82">
        <v>0</v>
      </c>
      <c r="G107" s="47">
        <f t="shared" si="15"/>
        <v>6</v>
      </c>
      <c r="H107" s="83"/>
      <c r="I107" s="20">
        <v>55</v>
      </c>
      <c r="J107" s="84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5.5" x14ac:dyDescent="0.55000000000000004">
      <c r="A108" s="10">
        <v>104</v>
      </c>
      <c r="B108" s="19" t="s">
        <v>98</v>
      </c>
      <c r="C108" s="79">
        <v>6</v>
      </c>
      <c r="D108" s="82">
        <v>0</v>
      </c>
      <c r="E108" s="47">
        <f t="shared" si="14"/>
        <v>6</v>
      </c>
      <c r="F108" s="82">
        <v>0</v>
      </c>
      <c r="G108" s="47">
        <f t="shared" si="15"/>
        <v>6</v>
      </c>
      <c r="H108" s="83"/>
      <c r="I108" s="20">
        <v>60</v>
      </c>
      <c r="J108" s="84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5.5" x14ac:dyDescent="0.55000000000000004">
      <c r="A109" s="10">
        <v>105</v>
      </c>
      <c r="B109" s="19" t="s">
        <v>99</v>
      </c>
      <c r="C109" s="79">
        <v>10</v>
      </c>
      <c r="D109" s="82">
        <v>0</v>
      </c>
      <c r="E109" s="47">
        <f t="shared" si="14"/>
        <v>10</v>
      </c>
      <c r="F109" s="82">
        <v>0</v>
      </c>
      <c r="G109" s="47">
        <f t="shared" si="15"/>
        <v>10</v>
      </c>
      <c r="H109" s="83"/>
      <c r="I109" s="20">
        <v>100</v>
      </c>
      <c r="J109" s="84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5.5" x14ac:dyDescent="0.55000000000000004">
      <c r="A110" s="10">
        <v>106</v>
      </c>
      <c r="B110" s="19" t="s">
        <v>100</v>
      </c>
      <c r="C110" s="79">
        <v>4</v>
      </c>
      <c r="D110" s="82">
        <v>0</v>
      </c>
      <c r="E110" s="47">
        <f t="shared" si="14"/>
        <v>4</v>
      </c>
      <c r="F110" s="82">
        <v>0</v>
      </c>
      <c r="G110" s="47">
        <f t="shared" si="15"/>
        <v>4</v>
      </c>
      <c r="H110" s="83"/>
      <c r="I110" s="20">
        <v>55</v>
      </c>
      <c r="J110" s="84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5.5" x14ac:dyDescent="0.55000000000000004">
      <c r="A111" s="10">
        <v>107</v>
      </c>
      <c r="B111" s="19" t="s">
        <v>101</v>
      </c>
      <c r="C111" s="79"/>
      <c r="D111" s="82">
        <v>0</v>
      </c>
      <c r="E111" s="47">
        <f t="shared" si="14"/>
        <v>0</v>
      </c>
      <c r="F111" s="82">
        <v>0</v>
      </c>
      <c r="G111" s="47">
        <f t="shared" si="15"/>
        <v>0</v>
      </c>
      <c r="H111" s="83"/>
      <c r="I111" s="20">
        <v>50</v>
      </c>
      <c r="J111" s="84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5.5" x14ac:dyDescent="0.55000000000000004">
      <c r="A112" s="10">
        <v>108</v>
      </c>
      <c r="B112" s="19" t="s">
        <v>102</v>
      </c>
      <c r="C112" s="79"/>
      <c r="D112" s="82">
        <v>0</v>
      </c>
      <c r="E112" s="47">
        <f t="shared" si="14"/>
        <v>0</v>
      </c>
      <c r="F112" s="82">
        <v>0</v>
      </c>
      <c r="G112" s="47">
        <f t="shared" si="15"/>
        <v>0</v>
      </c>
      <c r="H112" s="83"/>
      <c r="I112" s="20">
        <v>50</v>
      </c>
      <c r="J112" s="84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2.5" customHeight="1" x14ac:dyDescent="0.55000000000000004">
      <c r="A113" s="10">
        <v>109</v>
      </c>
      <c r="B113" s="11" t="s">
        <v>324</v>
      </c>
      <c r="C113" s="47"/>
      <c r="D113" s="82">
        <v>0</v>
      </c>
      <c r="E113" s="47">
        <f t="shared" si="14"/>
        <v>0</v>
      </c>
      <c r="F113" s="82">
        <v>0</v>
      </c>
      <c r="G113" s="47">
        <f t="shared" si="15"/>
        <v>0</v>
      </c>
      <c r="H113" s="83"/>
      <c r="I113" s="20">
        <v>35</v>
      </c>
      <c r="J113" s="84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5.5" x14ac:dyDescent="0.55000000000000004">
      <c r="A114" s="10">
        <v>110</v>
      </c>
      <c r="B114" s="11" t="s">
        <v>268</v>
      </c>
      <c r="C114" s="79"/>
      <c r="D114" s="82">
        <v>0</v>
      </c>
      <c r="E114" s="47">
        <f t="shared" si="14"/>
        <v>0</v>
      </c>
      <c r="F114" s="82">
        <v>0</v>
      </c>
      <c r="G114" s="47">
        <f t="shared" si="15"/>
        <v>0</v>
      </c>
      <c r="H114" s="83"/>
      <c r="I114" s="20">
        <v>50</v>
      </c>
      <c r="J114" s="84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5.5" x14ac:dyDescent="0.55000000000000004">
      <c r="A115" s="10">
        <v>111</v>
      </c>
      <c r="B115" s="19" t="s">
        <v>127</v>
      </c>
      <c r="C115" s="79"/>
      <c r="D115" s="82">
        <v>0</v>
      </c>
      <c r="E115" s="47">
        <f t="shared" ref="E115:E125" si="18">C115+D115</f>
        <v>0</v>
      </c>
      <c r="F115" s="82">
        <v>0</v>
      </c>
      <c r="G115" s="47">
        <f t="shared" ref="G115:G125" si="19">+E115-F115-H115</f>
        <v>0</v>
      </c>
      <c r="H115" s="83"/>
      <c r="I115" s="20">
        <v>50</v>
      </c>
      <c r="J115" s="84">
        <f t="shared" ref="J115:J125" si="20">+I115*H115</f>
        <v>0</v>
      </c>
      <c r="K115" s="17" t="s">
        <v>16</v>
      </c>
      <c r="L115" s="18">
        <v>0</v>
      </c>
      <c r="M115" s="23">
        <f t="shared" ref="M115:M125" si="21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/>
      <c r="D116" s="82">
        <v>0</v>
      </c>
      <c r="E116" s="47">
        <f t="shared" si="18"/>
        <v>0</v>
      </c>
      <c r="F116" s="82">
        <v>0</v>
      </c>
      <c r="G116" s="47">
        <f t="shared" si="19"/>
        <v>0</v>
      </c>
      <c r="H116" s="83"/>
      <c r="I116" s="20">
        <v>50</v>
      </c>
      <c r="J116" s="84">
        <f t="shared" si="20"/>
        <v>0</v>
      </c>
      <c r="K116" s="17" t="s">
        <v>16</v>
      </c>
      <c r="L116" s="18">
        <v>0</v>
      </c>
      <c r="M116" s="23">
        <f t="shared" si="21"/>
        <v>0</v>
      </c>
    </row>
    <row r="117" spans="1:13" ht="25.5" x14ac:dyDescent="0.55000000000000004">
      <c r="A117" s="10">
        <v>113</v>
      </c>
      <c r="B117" s="19" t="s">
        <v>130</v>
      </c>
      <c r="C117" s="79"/>
      <c r="D117" s="82">
        <v>0</v>
      </c>
      <c r="E117" s="47">
        <f t="shared" si="18"/>
        <v>0</v>
      </c>
      <c r="F117" s="82">
        <v>0</v>
      </c>
      <c r="G117" s="47">
        <f t="shared" si="19"/>
        <v>0</v>
      </c>
      <c r="H117" s="83"/>
      <c r="I117" s="20">
        <v>50</v>
      </c>
      <c r="J117" s="84">
        <f t="shared" si="20"/>
        <v>0</v>
      </c>
      <c r="K117" s="17" t="s">
        <v>16</v>
      </c>
      <c r="L117" s="18">
        <v>0</v>
      </c>
      <c r="M117" s="23">
        <f t="shared" si="21"/>
        <v>0</v>
      </c>
    </row>
    <row r="118" spans="1:13" ht="25.5" x14ac:dyDescent="0.55000000000000004">
      <c r="A118" s="10">
        <v>114</v>
      </c>
      <c r="B118" s="19" t="s">
        <v>131</v>
      </c>
      <c r="C118" s="79"/>
      <c r="D118" s="82">
        <v>0</v>
      </c>
      <c r="E118" s="47">
        <f t="shared" si="18"/>
        <v>0</v>
      </c>
      <c r="F118" s="82">
        <v>0</v>
      </c>
      <c r="G118" s="47">
        <f t="shared" si="19"/>
        <v>0</v>
      </c>
      <c r="H118" s="83"/>
      <c r="I118" s="20">
        <v>50</v>
      </c>
      <c r="J118" s="84">
        <f t="shared" si="20"/>
        <v>0</v>
      </c>
      <c r="K118" s="17" t="s">
        <v>16</v>
      </c>
      <c r="L118" s="18">
        <v>0</v>
      </c>
      <c r="M118" s="23">
        <f t="shared" si="21"/>
        <v>0</v>
      </c>
    </row>
    <row r="119" spans="1:13" ht="25.5" x14ac:dyDescent="0.55000000000000004">
      <c r="A119" s="10">
        <v>115</v>
      </c>
      <c r="B119" s="19" t="s">
        <v>132</v>
      </c>
      <c r="C119" s="79"/>
      <c r="D119" s="82">
        <v>0</v>
      </c>
      <c r="E119" s="47">
        <f t="shared" si="18"/>
        <v>0</v>
      </c>
      <c r="F119" s="82">
        <v>0</v>
      </c>
      <c r="G119" s="47">
        <f t="shared" si="19"/>
        <v>0</v>
      </c>
      <c r="H119" s="83"/>
      <c r="I119" s="20">
        <v>50</v>
      </c>
      <c r="J119" s="84">
        <f t="shared" si="20"/>
        <v>0</v>
      </c>
      <c r="K119" s="17" t="s">
        <v>16</v>
      </c>
      <c r="L119" s="18">
        <v>0</v>
      </c>
      <c r="M119" s="23">
        <f t="shared" si="21"/>
        <v>0</v>
      </c>
    </row>
    <row r="120" spans="1:13" ht="25.5" x14ac:dyDescent="0.55000000000000004">
      <c r="A120" s="10">
        <v>116</v>
      </c>
      <c r="B120" s="19" t="s">
        <v>145</v>
      </c>
      <c r="C120" s="79"/>
      <c r="D120" s="82">
        <v>0</v>
      </c>
      <c r="E120" s="47">
        <f t="shared" si="18"/>
        <v>0</v>
      </c>
      <c r="F120" s="82">
        <v>0</v>
      </c>
      <c r="G120" s="47">
        <f t="shared" si="19"/>
        <v>0</v>
      </c>
      <c r="H120" s="83"/>
      <c r="I120" s="20">
        <v>45</v>
      </c>
      <c r="J120" s="84">
        <f t="shared" si="20"/>
        <v>0</v>
      </c>
      <c r="K120" s="17" t="s">
        <v>16</v>
      </c>
      <c r="L120" s="18">
        <v>0</v>
      </c>
      <c r="M120" s="23">
        <f t="shared" si="21"/>
        <v>0</v>
      </c>
    </row>
    <row r="121" spans="1:13" ht="25.5" x14ac:dyDescent="0.55000000000000004">
      <c r="A121" s="10">
        <v>117</v>
      </c>
      <c r="B121" s="19" t="s">
        <v>146</v>
      </c>
      <c r="C121" s="79"/>
      <c r="D121" s="82">
        <v>0</v>
      </c>
      <c r="E121" s="47">
        <f t="shared" si="18"/>
        <v>0</v>
      </c>
      <c r="F121" s="82">
        <v>0</v>
      </c>
      <c r="G121" s="47">
        <f t="shared" si="19"/>
        <v>0</v>
      </c>
      <c r="H121" s="83"/>
      <c r="I121" s="20">
        <v>45</v>
      </c>
      <c r="J121" s="84">
        <f t="shared" si="20"/>
        <v>0</v>
      </c>
      <c r="K121" s="17" t="s">
        <v>16</v>
      </c>
      <c r="L121" s="18">
        <v>0</v>
      </c>
      <c r="M121" s="23">
        <f t="shared" si="21"/>
        <v>0</v>
      </c>
    </row>
    <row r="122" spans="1:13" ht="25.5" x14ac:dyDescent="0.55000000000000004">
      <c r="A122" s="10">
        <v>118</v>
      </c>
      <c r="B122" s="19" t="s">
        <v>147</v>
      </c>
      <c r="C122" s="79"/>
      <c r="D122" s="82">
        <v>0</v>
      </c>
      <c r="E122" s="47">
        <f t="shared" si="18"/>
        <v>0</v>
      </c>
      <c r="F122" s="82">
        <v>0</v>
      </c>
      <c r="G122" s="47">
        <f t="shared" si="19"/>
        <v>0</v>
      </c>
      <c r="H122" s="83"/>
      <c r="I122" s="20">
        <v>55</v>
      </c>
      <c r="J122" s="84">
        <f t="shared" si="20"/>
        <v>0</v>
      </c>
      <c r="K122" s="17" t="s">
        <v>16</v>
      </c>
      <c r="L122" s="18">
        <v>0</v>
      </c>
      <c r="M122" s="23">
        <f t="shared" si="21"/>
        <v>0</v>
      </c>
    </row>
    <row r="123" spans="1:13" ht="25.5" x14ac:dyDescent="0.55000000000000004">
      <c r="A123" s="10">
        <v>119</v>
      </c>
      <c r="B123" s="11" t="s">
        <v>276</v>
      </c>
      <c r="C123" s="47"/>
      <c r="D123" s="82">
        <v>0</v>
      </c>
      <c r="E123" s="47">
        <f t="shared" si="18"/>
        <v>0</v>
      </c>
      <c r="F123" s="82">
        <v>0</v>
      </c>
      <c r="G123" s="47">
        <f t="shared" si="19"/>
        <v>0</v>
      </c>
      <c r="H123" s="83"/>
      <c r="I123" s="20">
        <v>50</v>
      </c>
      <c r="J123" s="84">
        <f t="shared" si="20"/>
        <v>0</v>
      </c>
      <c r="K123" s="17" t="s">
        <v>16</v>
      </c>
      <c r="L123" s="18">
        <v>0</v>
      </c>
      <c r="M123" s="23">
        <f t="shared" si="21"/>
        <v>0</v>
      </c>
    </row>
    <row r="124" spans="1:13" ht="25.5" x14ac:dyDescent="0.55000000000000004">
      <c r="A124" s="10">
        <v>120</v>
      </c>
      <c r="B124" s="11" t="s">
        <v>278</v>
      </c>
      <c r="C124" s="47"/>
      <c r="D124" s="82">
        <v>0</v>
      </c>
      <c r="E124" s="47">
        <f t="shared" si="18"/>
        <v>0</v>
      </c>
      <c r="F124" s="82">
        <v>0</v>
      </c>
      <c r="G124" s="47">
        <f t="shared" si="19"/>
        <v>0</v>
      </c>
      <c r="H124" s="83"/>
      <c r="I124" s="20">
        <v>60</v>
      </c>
      <c r="J124" s="84">
        <f t="shared" si="20"/>
        <v>0</v>
      </c>
      <c r="K124" s="17" t="s">
        <v>16</v>
      </c>
      <c r="L124" s="18">
        <v>0</v>
      </c>
      <c r="M124" s="23">
        <f t="shared" si="21"/>
        <v>0</v>
      </c>
    </row>
    <row r="125" spans="1:13" ht="21.75" customHeight="1" x14ac:dyDescent="0.55000000000000004">
      <c r="A125" s="10">
        <v>121</v>
      </c>
      <c r="B125" s="11" t="s">
        <v>363</v>
      </c>
      <c r="C125" s="47"/>
      <c r="D125" s="82">
        <v>0</v>
      </c>
      <c r="E125" s="47">
        <f t="shared" si="18"/>
        <v>0</v>
      </c>
      <c r="F125" s="82">
        <v>0</v>
      </c>
      <c r="G125" s="47">
        <f t="shared" si="19"/>
        <v>0</v>
      </c>
      <c r="H125" s="83"/>
      <c r="I125" s="20"/>
      <c r="J125" s="84">
        <f t="shared" si="20"/>
        <v>0</v>
      </c>
      <c r="K125" s="17" t="s">
        <v>16</v>
      </c>
      <c r="L125" s="18">
        <v>0</v>
      </c>
      <c r="M125" s="23">
        <f t="shared" si="21"/>
        <v>0</v>
      </c>
    </row>
    <row r="126" spans="1:13" ht="25.5" x14ac:dyDescent="0.55000000000000004">
      <c r="A126" s="10">
        <v>122</v>
      </c>
      <c r="B126" s="19" t="s">
        <v>133</v>
      </c>
      <c r="C126" s="79"/>
      <c r="D126" s="82">
        <v>0</v>
      </c>
      <c r="E126" s="47">
        <f t="shared" si="14"/>
        <v>0</v>
      </c>
      <c r="F126" s="82">
        <v>0</v>
      </c>
      <c r="G126" s="47">
        <f t="shared" si="15"/>
        <v>0</v>
      </c>
      <c r="H126" s="83"/>
      <c r="I126" s="20">
        <v>40</v>
      </c>
      <c r="J126" s="84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5.5" x14ac:dyDescent="0.55000000000000004">
      <c r="A127" s="10">
        <v>123</v>
      </c>
      <c r="B127" s="19" t="s">
        <v>108</v>
      </c>
      <c r="C127" s="79">
        <v>3</v>
      </c>
      <c r="D127" s="82">
        <v>0</v>
      </c>
      <c r="E127" s="47">
        <f t="shared" ref="E127:E136" si="22">C127+D127</f>
        <v>3</v>
      </c>
      <c r="F127" s="82">
        <v>0</v>
      </c>
      <c r="G127" s="47">
        <f t="shared" ref="G127:G136" si="23">+E127-F127-H127</f>
        <v>3</v>
      </c>
      <c r="H127" s="83"/>
      <c r="I127" s="20">
        <v>45</v>
      </c>
      <c r="J127" s="84">
        <f t="shared" ref="J127:J136" si="24">+I127*H127</f>
        <v>0</v>
      </c>
      <c r="K127" s="17" t="s">
        <v>16</v>
      </c>
      <c r="L127" s="18">
        <v>0</v>
      </c>
      <c r="M127" s="23">
        <f t="shared" ref="M127:M136" si="25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/>
      <c r="D128" s="82">
        <v>0</v>
      </c>
      <c r="E128" s="47">
        <f t="shared" si="22"/>
        <v>0</v>
      </c>
      <c r="F128" s="82">
        <v>0</v>
      </c>
      <c r="G128" s="47">
        <f t="shared" si="23"/>
        <v>0</v>
      </c>
      <c r="H128" s="83"/>
      <c r="I128" s="20">
        <v>120</v>
      </c>
      <c r="J128" s="84">
        <f t="shared" si="24"/>
        <v>0</v>
      </c>
      <c r="K128" s="17" t="s">
        <v>16</v>
      </c>
      <c r="L128" s="18">
        <v>0</v>
      </c>
      <c r="M128" s="23">
        <f t="shared" si="25"/>
        <v>0</v>
      </c>
    </row>
    <row r="129" spans="1:13" ht="25.5" x14ac:dyDescent="0.55000000000000004">
      <c r="A129" s="10">
        <v>125</v>
      </c>
      <c r="B129" s="19" t="s">
        <v>260</v>
      </c>
      <c r="C129" s="79"/>
      <c r="D129" s="82">
        <v>0</v>
      </c>
      <c r="E129" s="47">
        <f t="shared" si="22"/>
        <v>0</v>
      </c>
      <c r="F129" s="82">
        <v>0</v>
      </c>
      <c r="G129" s="47">
        <f t="shared" si="23"/>
        <v>0</v>
      </c>
      <c r="H129" s="83"/>
      <c r="I129" s="20">
        <v>65</v>
      </c>
      <c r="J129" s="84">
        <f t="shared" si="24"/>
        <v>0</v>
      </c>
      <c r="K129" s="17" t="s">
        <v>16</v>
      </c>
      <c r="L129" s="18">
        <v>0</v>
      </c>
      <c r="M129" s="23">
        <f t="shared" si="25"/>
        <v>0</v>
      </c>
    </row>
    <row r="130" spans="1:13" ht="25.5" x14ac:dyDescent="0.55000000000000004">
      <c r="A130" s="10">
        <v>126</v>
      </c>
      <c r="B130" s="11" t="s">
        <v>245</v>
      </c>
      <c r="C130" s="47"/>
      <c r="D130" s="82">
        <v>0</v>
      </c>
      <c r="E130" s="47">
        <f t="shared" si="22"/>
        <v>0</v>
      </c>
      <c r="F130" s="82">
        <v>0</v>
      </c>
      <c r="G130" s="47">
        <f t="shared" si="23"/>
        <v>0</v>
      </c>
      <c r="H130" s="83"/>
      <c r="I130" s="20">
        <v>40</v>
      </c>
      <c r="J130" s="84">
        <f t="shared" si="24"/>
        <v>0</v>
      </c>
      <c r="K130" s="17" t="s">
        <v>16</v>
      </c>
      <c r="L130" s="18">
        <v>0</v>
      </c>
      <c r="M130" s="23">
        <f t="shared" si="25"/>
        <v>0</v>
      </c>
    </row>
    <row r="131" spans="1:13" ht="22.5" customHeight="1" x14ac:dyDescent="0.55000000000000004">
      <c r="A131" s="10">
        <v>127</v>
      </c>
      <c r="B131" s="11" t="s">
        <v>325</v>
      </c>
      <c r="C131" s="47"/>
      <c r="D131" s="82">
        <v>0</v>
      </c>
      <c r="E131" s="47">
        <f t="shared" si="22"/>
        <v>0</v>
      </c>
      <c r="F131" s="82">
        <v>0</v>
      </c>
      <c r="G131" s="47">
        <f t="shared" si="23"/>
        <v>0</v>
      </c>
      <c r="H131" s="83"/>
      <c r="I131" s="20">
        <v>60</v>
      </c>
      <c r="J131" s="84">
        <f t="shared" si="24"/>
        <v>0</v>
      </c>
      <c r="K131" s="17" t="s">
        <v>16</v>
      </c>
      <c r="L131" s="18">
        <v>0</v>
      </c>
      <c r="M131" s="23">
        <f t="shared" si="25"/>
        <v>0</v>
      </c>
    </row>
    <row r="132" spans="1:13" ht="25.5" x14ac:dyDescent="0.55000000000000004">
      <c r="A132" s="10">
        <v>128</v>
      </c>
      <c r="B132" s="11" t="s">
        <v>266</v>
      </c>
      <c r="C132" s="79"/>
      <c r="D132" s="82">
        <v>0</v>
      </c>
      <c r="E132" s="47">
        <f t="shared" si="22"/>
        <v>0</v>
      </c>
      <c r="F132" s="82">
        <v>0</v>
      </c>
      <c r="G132" s="47">
        <f t="shared" si="23"/>
        <v>0</v>
      </c>
      <c r="H132" s="83"/>
      <c r="I132" s="20">
        <v>55</v>
      </c>
      <c r="J132" s="84">
        <f t="shared" si="24"/>
        <v>0</v>
      </c>
      <c r="K132" s="17" t="s">
        <v>16</v>
      </c>
      <c r="L132" s="18">
        <v>0</v>
      </c>
      <c r="M132" s="23">
        <f t="shared" si="25"/>
        <v>0</v>
      </c>
    </row>
    <row r="133" spans="1:13" ht="25.5" x14ac:dyDescent="0.55000000000000004">
      <c r="A133" s="10">
        <v>129</v>
      </c>
      <c r="B133" s="11" t="s">
        <v>274</v>
      </c>
      <c r="C133" s="47">
        <v>5</v>
      </c>
      <c r="D133" s="82">
        <v>0</v>
      </c>
      <c r="E133" s="47">
        <f t="shared" si="22"/>
        <v>5</v>
      </c>
      <c r="F133" s="82">
        <v>0</v>
      </c>
      <c r="G133" s="47">
        <f t="shared" si="23"/>
        <v>5</v>
      </c>
      <c r="H133" s="83"/>
      <c r="I133" s="20">
        <v>60</v>
      </c>
      <c r="J133" s="84">
        <f t="shared" si="24"/>
        <v>0</v>
      </c>
      <c r="K133" s="17" t="s">
        <v>16</v>
      </c>
      <c r="L133" s="18">
        <v>0</v>
      </c>
      <c r="M133" s="23">
        <f t="shared" si="25"/>
        <v>0</v>
      </c>
    </row>
    <row r="134" spans="1:13" ht="25.5" x14ac:dyDescent="0.55000000000000004">
      <c r="A134" s="10">
        <v>130</v>
      </c>
      <c r="B134" s="19" t="s">
        <v>113</v>
      </c>
      <c r="C134" s="79">
        <v>4</v>
      </c>
      <c r="D134" s="82">
        <v>0</v>
      </c>
      <c r="E134" s="47">
        <f t="shared" si="22"/>
        <v>4</v>
      </c>
      <c r="F134" s="82">
        <v>0</v>
      </c>
      <c r="G134" s="47">
        <f t="shared" si="23"/>
        <v>4</v>
      </c>
      <c r="H134" s="83"/>
      <c r="I134" s="20">
        <v>50</v>
      </c>
      <c r="J134" s="84">
        <f t="shared" si="24"/>
        <v>0</v>
      </c>
      <c r="K134" s="17" t="s">
        <v>16</v>
      </c>
      <c r="L134" s="18">
        <v>0</v>
      </c>
      <c r="M134" s="23">
        <f t="shared" si="25"/>
        <v>0</v>
      </c>
    </row>
    <row r="135" spans="1:13" ht="25.5" x14ac:dyDescent="0.55000000000000004">
      <c r="A135" s="10">
        <v>131</v>
      </c>
      <c r="B135" s="19" t="s">
        <v>114</v>
      </c>
      <c r="C135" s="79"/>
      <c r="D135" s="82">
        <v>0</v>
      </c>
      <c r="E135" s="47">
        <f t="shared" si="22"/>
        <v>0</v>
      </c>
      <c r="F135" s="82">
        <v>0</v>
      </c>
      <c r="G135" s="47">
        <f t="shared" si="23"/>
        <v>0</v>
      </c>
      <c r="H135" s="83"/>
      <c r="I135" s="20">
        <v>100</v>
      </c>
      <c r="J135" s="84">
        <f t="shared" si="24"/>
        <v>0</v>
      </c>
      <c r="K135" s="17" t="s">
        <v>16</v>
      </c>
      <c r="L135" s="18">
        <v>0</v>
      </c>
      <c r="M135" s="23">
        <f t="shared" si="25"/>
        <v>0</v>
      </c>
    </row>
    <row r="136" spans="1:13" ht="25.5" x14ac:dyDescent="0.55000000000000004">
      <c r="A136" s="10">
        <v>132</v>
      </c>
      <c r="B136" s="19" t="s">
        <v>198</v>
      </c>
      <c r="C136" s="79"/>
      <c r="D136" s="82">
        <v>0</v>
      </c>
      <c r="E136" s="47">
        <f t="shared" si="22"/>
        <v>0</v>
      </c>
      <c r="F136" s="82">
        <v>0</v>
      </c>
      <c r="G136" s="47">
        <f t="shared" si="23"/>
        <v>0</v>
      </c>
      <c r="H136" s="83"/>
      <c r="I136" s="20">
        <v>25</v>
      </c>
      <c r="J136" s="84">
        <f t="shared" si="24"/>
        <v>0</v>
      </c>
      <c r="K136" s="17" t="s">
        <v>16</v>
      </c>
      <c r="L136" s="18">
        <v>0</v>
      </c>
      <c r="M136" s="23">
        <f t="shared" si="25"/>
        <v>0</v>
      </c>
    </row>
    <row r="137" spans="1:13" ht="25.5" x14ac:dyDescent="0.55000000000000004">
      <c r="A137" s="10">
        <v>133</v>
      </c>
      <c r="B137" s="19" t="s">
        <v>78</v>
      </c>
      <c r="C137" s="79"/>
      <c r="D137" s="82">
        <v>0</v>
      </c>
      <c r="E137" s="47">
        <f t="shared" si="7"/>
        <v>0</v>
      </c>
      <c r="F137" s="82">
        <v>0</v>
      </c>
      <c r="G137" s="47">
        <f t="shared" si="8"/>
        <v>0</v>
      </c>
      <c r="H137" s="83"/>
      <c r="I137" s="20">
        <v>50</v>
      </c>
      <c r="J137" s="84">
        <f t="shared" si="9"/>
        <v>0</v>
      </c>
      <c r="K137" s="17" t="s">
        <v>16</v>
      </c>
      <c r="L137" s="18">
        <v>0</v>
      </c>
      <c r="M137" s="23">
        <f t="shared" si="10"/>
        <v>0</v>
      </c>
    </row>
    <row r="138" spans="1:13" ht="25.5" x14ac:dyDescent="0.55000000000000004">
      <c r="A138" s="10">
        <v>134</v>
      </c>
      <c r="B138" s="19" t="s">
        <v>79</v>
      </c>
      <c r="C138" s="79"/>
      <c r="D138" s="82">
        <v>0</v>
      </c>
      <c r="E138" s="47">
        <f t="shared" si="7"/>
        <v>0</v>
      </c>
      <c r="F138" s="82">
        <v>0</v>
      </c>
      <c r="G138" s="47">
        <f t="shared" si="8"/>
        <v>0</v>
      </c>
      <c r="H138" s="83"/>
      <c r="I138" s="20">
        <v>35</v>
      </c>
      <c r="J138" s="84">
        <f t="shared" si="9"/>
        <v>0</v>
      </c>
      <c r="K138" s="17" t="s">
        <v>16</v>
      </c>
      <c r="L138" s="18">
        <v>0</v>
      </c>
      <c r="M138" s="23">
        <f t="shared" si="10"/>
        <v>0</v>
      </c>
    </row>
    <row r="139" spans="1:13" ht="25.5" x14ac:dyDescent="0.55000000000000004">
      <c r="A139" s="10">
        <v>135</v>
      </c>
      <c r="B139" s="19" t="s">
        <v>80</v>
      </c>
      <c r="C139" s="79"/>
      <c r="D139" s="82">
        <v>0</v>
      </c>
      <c r="E139" s="47">
        <f t="shared" si="7"/>
        <v>0</v>
      </c>
      <c r="F139" s="82">
        <v>0</v>
      </c>
      <c r="G139" s="47">
        <f t="shared" si="8"/>
        <v>0</v>
      </c>
      <c r="H139" s="83"/>
      <c r="I139" s="20">
        <v>25</v>
      </c>
      <c r="J139" s="84">
        <f t="shared" si="9"/>
        <v>0</v>
      </c>
      <c r="K139" s="17" t="s">
        <v>16</v>
      </c>
      <c r="L139" s="18">
        <v>0</v>
      </c>
      <c r="M139" s="23">
        <f t="shared" si="10"/>
        <v>0</v>
      </c>
    </row>
    <row r="140" spans="1:13" ht="25.5" x14ac:dyDescent="0.55000000000000004">
      <c r="A140" s="10">
        <v>136</v>
      </c>
      <c r="B140" s="19" t="s">
        <v>81</v>
      </c>
      <c r="C140" s="79">
        <v>4</v>
      </c>
      <c r="D140" s="82">
        <v>0</v>
      </c>
      <c r="E140" s="47">
        <f t="shared" si="7"/>
        <v>4</v>
      </c>
      <c r="F140" s="82">
        <v>0</v>
      </c>
      <c r="G140" s="47">
        <f t="shared" si="8"/>
        <v>4</v>
      </c>
      <c r="H140" s="83"/>
      <c r="I140" s="20">
        <v>50</v>
      </c>
      <c r="J140" s="84">
        <f t="shared" si="9"/>
        <v>0</v>
      </c>
      <c r="K140" s="17" t="s">
        <v>16</v>
      </c>
      <c r="L140" s="18">
        <v>0</v>
      </c>
      <c r="M140" s="23">
        <f t="shared" si="10"/>
        <v>0</v>
      </c>
    </row>
    <row r="141" spans="1:13" ht="25.5" x14ac:dyDescent="0.55000000000000004">
      <c r="A141" s="10">
        <v>137</v>
      </c>
      <c r="B141" s="19" t="s">
        <v>82</v>
      </c>
      <c r="C141" s="79"/>
      <c r="D141" s="82">
        <v>0</v>
      </c>
      <c r="E141" s="47">
        <f t="shared" si="7"/>
        <v>0</v>
      </c>
      <c r="F141" s="82">
        <v>0</v>
      </c>
      <c r="G141" s="47">
        <f t="shared" si="8"/>
        <v>0</v>
      </c>
      <c r="H141" s="83"/>
      <c r="I141" s="20">
        <v>60</v>
      </c>
      <c r="J141" s="84">
        <f t="shared" si="9"/>
        <v>0</v>
      </c>
      <c r="K141" s="17" t="s">
        <v>16</v>
      </c>
      <c r="L141" s="18">
        <v>0</v>
      </c>
      <c r="M141" s="23">
        <f t="shared" si="10"/>
        <v>0</v>
      </c>
    </row>
    <row r="142" spans="1:13" ht="25.5" x14ac:dyDescent="0.55000000000000004">
      <c r="A142" s="10">
        <v>138</v>
      </c>
      <c r="B142" s="19" t="s">
        <v>83</v>
      </c>
      <c r="C142" s="79"/>
      <c r="D142" s="82">
        <v>0</v>
      </c>
      <c r="E142" s="47">
        <f t="shared" si="7"/>
        <v>0</v>
      </c>
      <c r="F142" s="82">
        <v>0</v>
      </c>
      <c r="G142" s="47">
        <f t="shared" si="8"/>
        <v>0</v>
      </c>
      <c r="H142" s="83"/>
      <c r="I142" s="20">
        <v>50</v>
      </c>
      <c r="J142" s="84">
        <f t="shared" si="9"/>
        <v>0</v>
      </c>
      <c r="K142" s="17" t="s">
        <v>16</v>
      </c>
      <c r="L142" s="18">
        <v>0</v>
      </c>
      <c r="M142" s="23">
        <f t="shared" si="10"/>
        <v>0</v>
      </c>
    </row>
    <row r="143" spans="1:13" ht="25.5" x14ac:dyDescent="0.55000000000000004">
      <c r="A143" s="10">
        <v>139</v>
      </c>
      <c r="B143" s="19" t="s">
        <v>140</v>
      </c>
      <c r="C143" s="79"/>
      <c r="D143" s="82">
        <v>0</v>
      </c>
      <c r="E143" s="47">
        <f t="shared" ref="E143:E173" si="26">C143+D143</f>
        <v>0</v>
      </c>
      <c r="F143" s="82">
        <v>0</v>
      </c>
      <c r="G143" s="47">
        <f t="shared" ref="G143:G173" si="27">+E143-F143-H143</f>
        <v>0</v>
      </c>
      <c r="H143" s="83"/>
      <c r="I143" s="20">
        <v>35</v>
      </c>
      <c r="J143" s="84">
        <f t="shared" ref="J143:J173" si="28">+I143*H143</f>
        <v>0</v>
      </c>
      <c r="K143" s="17" t="s">
        <v>16</v>
      </c>
      <c r="L143" s="18">
        <v>0</v>
      </c>
      <c r="M143" s="23">
        <f t="shared" ref="M143:M173" si="29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/>
      <c r="D144" s="82">
        <v>0</v>
      </c>
      <c r="E144" s="47">
        <f t="shared" si="26"/>
        <v>0</v>
      </c>
      <c r="F144" s="82">
        <v>0</v>
      </c>
      <c r="G144" s="47">
        <f t="shared" si="27"/>
        <v>0</v>
      </c>
      <c r="H144" s="83"/>
      <c r="I144" s="20">
        <v>40</v>
      </c>
      <c r="J144" s="84">
        <f t="shared" si="28"/>
        <v>0</v>
      </c>
      <c r="K144" s="17" t="s">
        <v>16</v>
      </c>
      <c r="L144" s="18">
        <v>0</v>
      </c>
      <c r="M144" s="23">
        <f t="shared" si="29"/>
        <v>0</v>
      </c>
    </row>
    <row r="145" spans="1:13" ht="25.5" x14ac:dyDescent="0.55000000000000004">
      <c r="A145" s="10">
        <v>141</v>
      </c>
      <c r="B145" s="19" t="s">
        <v>142</v>
      </c>
      <c r="C145" s="79"/>
      <c r="D145" s="82">
        <v>0</v>
      </c>
      <c r="E145" s="47">
        <f t="shared" si="26"/>
        <v>0</v>
      </c>
      <c r="F145" s="82">
        <v>0</v>
      </c>
      <c r="G145" s="47">
        <f t="shared" si="27"/>
        <v>0</v>
      </c>
      <c r="H145" s="83"/>
      <c r="I145" s="20">
        <v>50</v>
      </c>
      <c r="J145" s="84">
        <f t="shared" si="28"/>
        <v>0</v>
      </c>
      <c r="K145" s="17" t="s">
        <v>16</v>
      </c>
      <c r="L145" s="18">
        <v>0</v>
      </c>
      <c r="M145" s="23">
        <f t="shared" si="29"/>
        <v>0</v>
      </c>
    </row>
    <row r="146" spans="1:13" ht="25.5" x14ac:dyDescent="0.55000000000000004">
      <c r="A146" s="10">
        <v>142</v>
      </c>
      <c r="B146" s="19" t="s">
        <v>143</v>
      </c>
      <c r="C146" s="79"/>
      <c r="D146" s="82">
        <v>0</v>
      </c>
      <c r="E146" s="47">
        <f t="shared" si="26"/>
        <v>0</v>
      </c>
      <c r="F146" s="82">
        <v>0</v>
      </c>
      <c r="G146" s="47">
        <f t="shared" si="27"/>
        <v>0</v>
      </c>
      <c r="H146" s="83"/>
      <c r="I146" s="20">
        <v>55</v>
      </c>
      <c r="J146" s="84">
        <f t="shared" si="28"/>
        <v>0</v>
      </c>
      <c r="K146" s="17" t="s">
        <v>16</v>
      </c>
      <c r="L146" s="18">
        <v>0</v>
      </c>
      <c r="M146" s="23">
        <f t="shared" si="29"/>
        <v>0</v>
      </c>
    </row>
    <row r="147" spans="1:13" ht="25.5" x14ac:dyDescent="0.55000000000000004">
      <c r="A147" s="10">
        <v>143</v>
      </c>
      <c r="B147" s="19" t="s">
        <v>144</v>
      </c>
      <c r="C147" s="79"/>
      <c r="D147" s="82">
        <v>0</v>
      </c>
      <c r="E147" s="47">
        <f t="shared" si="26"/>
        <v>0</v>
      </c>
      <c r="F147" s="82">
        <v>0</v>
      </c>
      <c r="G147" s="47">
        <f t="shared" si="27"/>
        <v>0</v>
      </c>
      <c r="H147" s="83"/>
      <c r="I147" s="20">
        <v>55</v>
      </c>
      <c r="J147" s="84">
        <f t="shared" si="28"/>
        <v>0</v>
      </c>
      <c r="K147" s="17" t="s">
        <v>16</v>
      </c>
      <c r="L147" s="18">
        <v>0</v>
      </c>
      <c r="M147" s="23">
        <f t="shared" si="29"/>
        <v>0</v>
      </c>
    </row>
    <row r="148" spans="1:13" ht="25.5" x14ac:dyDescent="0.55000000000000004">
      <c r="A148" s="10">
        <v>144</v>
      </c>
      <c r="B148" s="19" t="s">
        <v>134</v>
      </c>
      <c r="C148" s="79"/>
      <c r="D148" s="82">
        <v>0</v>
      </c>
      <c r="E148" s="47">
        <f t="shared" si="26"/>
        <v>0</v>
      </c>
      <c r="F148" s="82">
        <v>0</v>
      </c>
      <c r="G148" s="47">
        <f t="shared" si="27"/>
        <v>0</v>
      </c>
      <c r="H148" s="83"/>
      <c r="I148" s="20">
        <v>35</v>
      </c>
      <c r="J148" s="84">
        <f t="shared" si="28"/>
        <v>0</v>
      </c>
      <c r="K148" s="17" t="s">
        <v>16</v>
      </c>
      <c r="L148" s="18">
        <v>0</v>
      </c>
      <c r="M148" s="23">
        <f t="shared" si="29"/>
        <v>0</v>
      </c>
    </row>
    <row r="149" spans="1:13" ht="25.5" x14ac:dyDescent="0.55000000000000004">
      <c r="A149" s="10">
        <v>145</v>
      </c>
      <c r="B149" s="19" t="s">
        <v>135</v>
      </c>
      <c r="C149" s="79"/>
      <c r="D149" s="82">
        <v>0</v>
      </c>
      <c r="E149" s="47">
        <f t="shared" si="26"/>
        <v>0</v>
      </c>
      <c r="F149" s="82">
        <v>0</v>
      </c>
      <c r="G149" s="47">
        <f t="shared" si="27"/>
        <v>0</v>
      </c>
      <c r="H149" s="83"/>
      <c r="I149" s="20">
        <v>50</v>
      </c>
      <c r="J149" s="84">
        <f t="shared" si="28"/>
        <v>0</v>
      </c>
      <c r="K149" s="17" t="s">
        <v>16</v>
      </c>
      <c r="L149" s="18">
        <v>0</v>
      </c>
      <c r="M149" s="23">
        <f t="shared" si="29"/>
        <v>0</v>
      </c>
    </row>
    <row r="150" spans="1:13" ht="25.5" x14ac:dyDescent="0.55000000000000004">
      <c r="A150" s="10">
        <v>146</v>
      </c>
      <c r="B150" s="19" t="s">
        <v>193</v>
      </c>
      <c r="C150" s="79"/>
      <c r="D150" s="82">
        <v>0</v>
      </c>
      <c r="E150" s="47">
        <f t="shared" si="26"/>
        <v>0</v>
      </c>
      <c r="F150" s="82">
        <v>0</v>
      </c>
      <c r="G150" s="47">
        <f t="shared" si="27"/>
        <v>0</v>
      </c>
      <c r="H150" s="83"/>
      <c r="I150" s="20">
        <v>10</v>
      </c>
      <c r="J150" s="84">
        <f t="shared" si="28"/>
        <v>0</v>
      </c>
      <c r="K150" s="17" t="s">
        <v>16</v>
      </c>
      <c r="L150" s="18">
        <v>0</v>
      </c>
      <c r="M150" s="23">
        <f t="shared" si="29"/>
        <v>0</v>
      </c>
    </row>
    <row r="151" spans="1:13" ht="25.5" x14ac:dyDescent="0.55000000000000004">
      <c r="A151" s="10">
        <v>147</v>
      </c>
      <c r="B151" s="19" t="s">
        <v>194</v>
      </c>
      <c r="C151" s="79"/>
      <c r="D151" s="82">
        <v>0</v>
      </c>
      <c r="E151" s="47">
        <f t="shared" si="26"/>
        <v>0</v>
      </c>
      <c r="F151" s="82">
        <v>0</v>
      </c>
      <c r="G151" s="47">
        <f t="shared" si="27"/>
        <v>0</v>
      </c>
      <c r="H151" s="83"/>
      <c r="I151" s="20">
        <v>10</v>
      </c>
      <c r="J151" s="84">
        <f t="shared" si="28"/>
        <v>0</v>
      </c>
      <c r="K151" s="17" t="s">
        <v>16</v>
      </c>
      <c r="L151" s="18">
        <v>0</v>
      </c>
      <c r="M151" s="23">
        <f t="shared" si="29"/>
        <v>0</v>
      </c>
    </row>
    <row r="152" spans="1:13" ht="25.5" x14ac:dyDescent="0.55000000000000004">
      <c r="A152" s="10">
        <v>148</v>
      </c>
      <c r="B152" s="19" t="s">
        <v>195</v>
      </c>
      <c r="C152" s="79"/>
      <c r="D152" s="82">
        <v>0</v>
      </c>
      <c r="E152" s="47">
        <f t="shared" si="26"/>
        <v>0</v>
      </c>
      <c r="F152" s="82">
        <v>0</v>
      </c>
      <c r="G152" s="47">
        <f t="shared" si="27"/>
        <v>0</v>
      </c>
      <c r="H152" s="83"/>
      <c r="I152" s="20">
        <v>10</v>
      </c>
      <c r="J152" s="84">
        <f t="shared" si="28"/>
        <v>0</v>
      </c>
      <c r="K152" s="17" t="s">
        <v>16</v>
      </c>
      <c r="L152" s="18">
        <v>0</v>
      </c>
      <c r="M152" s="23">
        <f t="shared" si="29"/>
        <v>0</v>
      </c>
    </row>
    <row r="153" spans="1:13" ht="27" customHeight="1" x14ac:dyDescent="0.55000000000000004">
      <c r="A153" s="10">
        <v>149</v>
      </c>
      <c r="B153" s="19" t="s">
        <v>196</v>
      </c>
      <c r="C153" s="79"/>
      <c r="D153" s="82">
        <v>0</v>
      </c>
      <c r="E153" s="47">
        <f t="shared" si="26"/>
        <v>0</v>
      </c>
      <c r="F153" s="82">
        <v>0</v>
      </c>
      <c r="G153" s="47">
        <f t="shared" si="27"/>
        <v>0</v>
      </c>
      <c r="H153" s="83"/>
      <c r="I153" s="20">
        <v>10</v>
      </c>
      <c r="J153" s="84">
        <f t="shared" si="28"/>
        <v>0</v>
      </c>
      <c r="K153" s="17" t="s">
        <v>16</v>
      </c>
      <c r="L153" s="18">
        <v>0</v>
      </c>
      <c r="M153" s="23">
        <f t="shared" si="29"/>
        <v>0</v>
      </c>
    </row>
    <row r="154" spans="1:13" ht="25.5" x14ac:dyDescent="0.55000000000000004">
      <c r="A154" s="10">
        <v>150</v>
      </c>
      <c r="B154" s="19" t="s">
        <v>197</v>
      </c>
      <c r="C154" s="79"/>
      <c r="D154" s="82">
        <v>0</v>
      </c>
      <c r="E154" s="47">
        <f t="shared" si="26"/>
        <v>0</v>
      </c>
      <c r="F154" s="82">
        <v>0</v>
      </c>
      <c r="G154" s="47">
        <f t="shared" si="27"/>
        <v>0</v>
      </c>
      <c r="H154" s="83"/>
      <c r="I154" s="20">
        <v>10</v>
      </c>
      <c r="J154" s="84">
        <f t="shared" si="28"/>
        <v>0</v>
      </c>
      <c r="K154" s="17" t="s">
        <v>16</v>
      </c>
      <c r="L154" s="18">
        <v>0</v>
      </c>
      <c r="M154" s="23">
        <f t="shared" si="29"/>
        <v>0</v>
      </c>
    </row>
    <row r="155" spans="1:13" ht="25.5" x14ac:dyDescent="0.55000000000000004">
      <c r="A155" s="10">
        <v>151</v>
      </c>
      <c r="B155" s="11" t="s">
        <v>267</v>
      </c>
      <c r="C155" s="79"/>
      <c r="D155" s="82">
        <v>0</v>
      </c>
      <c r="E155" s="47">
        <f t="shared" si="26"/>
        <v>0</v>
      </c>
      <c r="F155" s="82">
        <v>0</v>
      </c>
      <c r="G155" s="47">
        <f t="shared" si="27"/>
        <v>0</v>
      </c>
      <c r="H155" s="83"/>
      <c r="I155" s="20">
        <v>30</v>
      </c>
      <c r="J155" s="84">
        <f t="shared" si="28"/>
        <v>0</v>
      </c>
      <c r="K155" s="17" t="s">
        <v>16</v>
      </c>
      <c r="L155" s="18">
        <v>0</v>
      </c>
      <c r="M155" s="23">
        <f t="shared" si="29"/>
        <v>0</v>
      </c>
    </row>
    <row r="156" spans="1:13" ht="25.5" x14ac:dyDescent="0.55000000000000004">
      <c r="A156" s="10">
        <v>152</v>
      </c>
      <c r="B156" s="19" t="s">
        <v>137</v>
      </c>
      <c r="C156" s="79"/>
      <c r="D156" s="82">
        <v>0</v>
      </c>
      <c r="E156" s="47">
        <f t="shared" si="26"/>
        <v>0</v>
      </c>
      <c r="F156" s="82">
        <v>0</v>
      </c>
      <c r="G156" s="47">
        <f t="shared" si="27"/>
        <v>0</v>
      </c>
      <c r="H156" s="83"/>
      <c r="I156" s="20">
        <v>30</v>
      </c>
      <c r="J156" s="84">
        <f t="shared" si="28"/>
        <v>0</v>
      </c>
      <c r="K156" s="17" t="s">
        <v>16</v>
      </c>
      <c r="L156" s="18">
        <v>0</v>
      </c>
      <c r="M156" s="23">
        <f t="shared" si="29"/>
        <v>0</v>
      </c>
    </row>
    <row r="157" spans="1:13" ht="25.5" x14ac:dyDescent="0.55000000000000004">
      <c r="A157" s="10">
        <v>153</v>
      </c>
      <c r="B157" s="11" t="s">
        <v>284</v>
      </c>
      <c r="C157" s="47">
        <v>3</v>
      </c>
      <c r="D157" s="82">
        <v>0</v>
      </c>
      <c r="E157" s="47">
        <f t="shared" si="26"/>
        <v>3</v>
      </c>
      <c r="F157" s="82">
        <v>0</v>
      </c>
      <c r="G157" s="47">
        <f t="shared" si="27"/>
        <v>3</v>
      </c>
      <c r="H157" s="83"/>
      <c r="I157" s="20">
        <v>25</v>
      </c>
      <c r="J157" s="84">
        <f t="shared" si="28"/>
        <v>0</v>
      </c>
      <c r="K157" s="17" t="s">
        <v>16</v>
      </c>
      <c r="L157" s="18">
        <v>0</v>
      </c>
      <c r="M157" s="23">
        <f t="shared" si="29"/>
        <v>0</v>
      </c>
    </row>
    <row r="158" spans="1:13" ht="25.5" x14ac:dyDescent="0.55000000000000004">
      <c r="A158" s="10">
        <v>154</v>
      </c>
      <c r="B158" s="11" t="s">
        <v>285</v>
      </c>
      <c r="C158" s="47">
        <v>4</v>
      </c>
      <c r="D158" s="82">
        <v>0</v>
      </c>
      <c r="E158" s="47">
        <f t="shared" si="26"/>
        <v>4</v>
      </c>
      <c r="F158" s="82">
        <v>0</v>
      </c>
      <c r="G158" s="47">
        <f t="shared" si="27"/>
        <v>4</v>
      </c>
      <c r="H158" s="83"/>
      <c r="I158" s="20">
        <v>25</v>
      </c>
      <c r="J158" s="84">
        <f t="shared" si="28"/>
        <v>0</v>
      </c>
      <c r="K158" s="17" t="s">
        <v>16</v>
      </c>
      <c r="L158" s="18">
        <v>0</v>
      </c>
      <c r="M158" s="23">
        <f t="shared" si="29"/>
        <v>0</v>
      </c>
    </row>
    <row r="159" spans="1:13" ht="22.5" customHeight="1" x14ac:dyDescent="0.55000000000000004">
      <c r="A159" s="10">
        <v>155</v>
      </c>
      <c r="B159" s="11" t="s">
        <v>349</v>
      </c>
      <c r="C159" s="47"/>
      <c r="D159" s="82">
        <v>0</v>
      </c>
      <c r="E159" s="47">
        <f t="shared" si="26"/>
        <v>0</v>
      </c>
      <c r="F159" s="82">
        <v>0</v>
      </c>
      <c r="G159" s="47">
        <f t="shared" si="27"/>
        <v>0</v>
      </c>
      <c r="H159" s="83"/>
      <c r="I159" s="20">
        <v>55</v>
      </c>
      <c r="J159" s="84">
        <f t="shared" si="28"/>
        <v>0</v>
      </c>
      <c r="K159" s="17" t="s">
        <v>16</v>
      </c>
      <c r="L159" s="18">
        <v>0</v>
      </c>
      <c r="M159" s="23">
        <f t="shared" si="29"/>
        <v>0</v>
      </c>
    </row>
    <row r="160" spans="1:13" ht="25.5" x14ac:dyDescent="0.55000000000000004">
      <c r="A160" s="10">
        <v>156</v>
      </c>
      <c r="B160" s="19" t="s">
        <v>255</v>
      </c>
      <c r="C160" s="79"/>
      <c r="D160" s="82">
        <v>0</v>
      </c>
      <c r="E160" s="47">
        <f t="shared" si="26"/>
        <v>0</v>
      </c>
      <c r="F160" s="82">
        <v>0</v>
      </c>
      <c r="G160" s="47">
        <f t="shared" si="27"/>
        <v>0</v>
      </c>
      <c r="H160" s="83"/>
      <c r="I160" s="20">
        <v>50</v>
      </c>
      <c r="J160" s="84">
        <f t="shared" si="28"/>
        <v>0</v>
      </c>
      <c r="K160" s="17" t="s">
        <v>16</v>
      </c>
      <c r="L160" s="18">
        <v>0</v>
      </c>
      <c r="M160" s="23">
        <f t="shared" si="29"/>
        <v>0</v>
      </c>
    </row>
    <row r="161" spans="1:13" ht="25.5" x14ac:dyDescent="0.55000000000000004">
      <c r="A161" s="10">
        <v>157</v>
      </c>
      <c r="B161" s="19" t="s">
        <v>254</v>
      </c>
      <c r="C161" s="79"/>
      <c r="D161" s="82">
        <v>0</v>
      </c>
      <c r="E161" s="47">
        <f t="shared" si="26"/>
        <v>0</v>
      </c>
      <c r="F161" s="82">
        <v>0</v>
      </c>
      <c r="G161" s="47">
        <f t="shared" si="27"/>
        <v>0</v>
      </c>
      <c r="H161" s="83"/>
      <c r="I161" s="20">
        <v>45</v>
      </c>
      <c r="J161" s="84">
        <f t="shared" si="28"/>
        <v>0</v>
      </c>
      <c r="K161" s="17" t="s">
        <v>16</v>
      </c>
      <c r="L161" s="18">
        <v>0</v>
      </c>
      <c r="M161" s="23">
        <f t="shared" si="29"/>
        <v>0</v>
      </c>
    </row>
    <row r="162" spans="1:13" ht="25.5" x14ac:dyDescent="0.55000000000000004">
      <c r="A162" s="10">
        <v>158</v>
      </c>
      <c r="B162" s="11" t="s">
        <v>270</v>
      </c>
      <c r="C162" s="79"/>
      <c r="D162" s="82">
        <v>0</v>
      </c>
      <c r="E162" s="47">
        <f t="shared" si="26"/>
        <v>0</v>
      </c>
      <c r="F162" s="82">
        <v>0</v>
      </c>
      <c r="G162" s="47">
        <f t="shared" si="27"/>
        <v>0</v>
      </c>
      <c r="H162" s="83"/>
      <c r="I162" s="20">
        <v>60</v>
      </c>
      <c r="J162" s="84">
        <f t="shared" si="28"/>
        <v>0</v>
      </c>
      <c r="K162" s="17" t="s">
        <v>16</v>
      </c>
      <c r="L162" s="18">
        <v>0</v>
      </c>
      <c r="M162" s="23">
        <f t="shared" si="29"/>
        <v>0</v>
      </c>
    </row>
    <row r="163" spans="1:13" ht="25.5" x14ac:dyDescent="0.55000000000000004">
      <c r="A163" s="10">
        <v>159</v>
      </c>
      <c r="B163" s="11" t="s">
        <v>271</v>
      </c>
      <c r="C163" s="79"/>
      <c r="D163" s="82">
        <v>0</v>
      </c>
      <c r="E163" s="47">
        <f t="shared" si="26"/>
        <v>0</v>
      </c>
      <c r="F163" s="82">
        <v>0</v>
      </c>
      <c r="G163" s="47">
        <f t="shared" si="27"/>
        <v>0</v>
      </c>
      <c r="H163" s="83"/>
      <c r="I163" s="20">
        <v>60</v>
      </c>
      <c r="J163" s="84">
        <f t="shared" si="28"/>
        <v>0</v>
      </c>
      <c r="K163" s="17" t="s">
        <v>16</v>
      </c>
      <c r="L163" s="18">
        <v>0</v>
      </c>
      <c r="M163" s="23">
        <f t="shared" si="29"/>
        <v>0</v>
      </c>
    </row>
    <row r="164" spans="1:13" ht="25.5" x14ac:dyDescent="0.55000000000000004">
      <c r="A164" s="10">
        <v>160</v>
      </c>
      <c r="B164" s="11" t="s">
        <v>272</v>
      </c>
      <c r="C164" s="47"/>
      <c r="D164" s="82">
        <v>0</v>
      </c>
      <c r="E164" s="47">
        <f t="shared" si="26"/>
        <v>0</v>
      </c>
      <c r="F164" s="82">
        <v>0</v>
      </c>
      <c r="G164" s="47">
        <f t="shared" si="27"/>
        <v>0</v>
      </c>
      <c r="H164" s="83"/>
      <c r="I164" s="20">
        <v>60</v>
      </c>
      <c r="J164" s="84">
        <f t="shared" si="28"/>
        <v>0</v>
      </c>
      <c r="K164" s="17" t="s">
        <v>16</v>
      </c>
      <c r="L164" s="18">
        <v>0</v>
      </c>
      <c r="M164" s="23">
        <f t="shared" si="29"/>
        <v>0</v>
      </c>
    </row>
    <row r="165" spans="1:13" ht="25.5" x14ac:dyDescent="0.55000000000000004">
      <c r="A165" s="10">
        <v>161</v>
      </c>
      <c r="B165" s="11" t="s">
        <v>273</v>
      </c>
      <c r="C165" s="47"/>
      <c r="D165" s="82">
        <v>0</v>
      </c>
      <c r="E165" s="47">
        <f t="shared" si="26"/>
        <v>0</v>
      </c>
      <c r="F165" s="82">
        <v>0</v>
      </c>
      <c r="G165" s="47">
        <f t="shared" si="27"/>
        <v>0</v>
      </c>
      <c r="H165" s="83"/>
      <c r="I165" s="20">
        <v>60</v>
      </c>
      <c r="J165" s="84">
        <f t="shared" si="28"/>
        <v>0</v>
      </c>
      <c r="K165" s="17" t="s">
        <v>16</v>
      </c>
      <c r="L165" s="18">
        <v>0</v>
      </c>
      <c r="M165" s="23">
        <f t="shared" si="29"/>
        <v>0</v>
      </c>
    </row>
    <row r="166" spans="1:13" ht="25.5" x14ac:dyDescent="0.55000000000000004">
      <c r="A166" s="10">
        <v>162</v>
      </c>
      <c r="B166" s="19" t="s">
        <v>136</v>
      </c>
      <c r="C166" s="79"/>
      <c r="D166" s="82">
        <v>0</v>
      </c>
      <c r="E166" s="47">
        <f t="shared" si="26"/>
        <v>0</v>
      </c>
      <c r="F166" s="82">
        <v>0</v>
      </c>
      <c r="G166" s="47">
        <f t="shared" si="27"/>
        <v>0</v>
      </c>
      <c r="H166" s="83"/>
      <c r="I166" s="20">
        <v>40</v>
      </c>
      <c r="J166" s="84">
        <f t="shared" si="28"/>
        <v>0</v>
      </c>
      <c r="K166" s="17" t="s">
        <v>16</v>
      </c>
      <c r="L166" s="18">
        <v>0</v>
      </c>
      <c r="M166" s="23">
        <f t="shared" si="29"/>
        <v>0</v>
      </c>
    </row>
    <row r="167" spans="1:13" ht="25.5" x14ac:dyDescent="0.55000000000000004">
      <c r="A167" s="10">
        <v>163</v>
      </c>
      <c r="B167" s="19" t="s">
        <v>148</v>
      </c>
      <c r="C167" s="79"/>
      <c r="D167" s="82">
        <v>0</v>
      </c>
      <c r="E167" s="47">
        <f t="shared" si="26"/>
        <v>0</v>
      </c>
      <c r="F167" s="82">
        <v>0</v>
      </c>
      <c r="G167" s="47">
        <f t="shared" si="27"/>
        <v>0</v>
      </c>
      <c r="H167" s="83"/>
      <c r="I167" s="20">
        <v>45</v>
      </c>
      <c r="J167" s="84">
        <f t="shared" si="28"/>
        <v>0</v>
      </c>
      <c r="K167" s="17" t="s">
        <v>16</v>
      </c>
      <c r="L167" s="18">
        <v>0</v>
      </c>
      <c r="M167" s="23">
        <f t="shared" si="29"/>
        <v>0</v>
      </c>
    </row>
    <row r="168" spans="1:13" ht="25.5" x14ac:dyDescent="0.55000000000000004">
      <c r="A168" s="10">
        <v>164</v>
      </c>
      <c r="B168" s="19" t="s">
        <v>149</v>
      </c>
      <c r="C168" s="79"/>
      <c r="D168" s="82">
        <v>0</v>
      </c>
      <c r="E168" s="47">
        <f t="shared" si="26"/>
        <v>0</v>
      </c>
      <c r="F168" s="82">
        <v>0</v>
      </c>
      <c r="G168" s="47">
        <f t="shared" si="27"/>
        <v>0</v>
      </c>
      <c r="H168" s="83"/>
      <c r="I168" s="20">
        <v>45</v>
      </c>
      <c r="J168" s="84">
        <f t="shared" si="28"/>
        <v>0</v>
      </c>
      <c r="K168" s="17" t="s">
        <v>16</v>
      </c>
      <c r="L168" s="18">
        <v>0</v>
      </c>
      <c r="M168" s="23">
        <f t="shared" si="29"/>
        <v>0</v>
      </c>
    </row>
    <row r="169" spans="1:13" ht="25.5" x14ac:dyDescent="0.55000000000000004">
      <c r="A169" s="10">
        <v>165</v>
      </c>
      <c r="B169" s="19" t="s">
        <v>150</v>
      </c>
      <c r="C169" s="79"/>
      <c r="D169" s="82">
        <v>0</v>
      </c>
      <c r="E169" s="47">
        <f t="shared" si="26"/>
        <v>0</v>
      </c>
      <c r="F169" s="82">
        <v>0</v>
      </c>
      <c r="G169" s="47">
        <f t="shared" si="27"/>
        <v>0</v>
      </c>
      <c r="H169" s="83"/>
      <c r="I169" s="20">
        <v>45</v>
      </c>
      <c r="J169" s="84">
        <f t="shared" si="28"/>
        <v>0</v>
      </c>
      <c r="K169" s="17" t="s">
        <v>16</v>
      </c>
      <c r="L169" s="18">
        <v>0</v>
      </c>
      <c r="M169" s="23">
        <f t="shared" si="29"/>
        <v>0</v>
      </c>
    </row>
    <row r="170" spans="1:13" ht="25.5" x14ac:dyDescent="0.55000000000000004">
      <c r="A170" s="10">
        <v>166</v>
      </c>
      <c r="B170" s="19" t="s">
        <v>151</v>
      </c>
      <c r="C170" s="79"/>
      <c r="D170" s="82">
        <v>0</v>
      </c>
      <c r="E170" s="47">
        <f t="shared" si="26"/>
        <v>0</v>
      </c>
      <c r="F170" s="82">
        <v>0</v>
      </c>
      <c r="G170" s="47">
        <f t="shared" si="27"/>
        <v>0</v>
      </c>
      <c r="H170" s="83"/>
      <c r="I170" s="20">
        <v>45</v>
      </c>
      <c r="J170" s="84">
        <f t="shared" si="28"/>
        <v>0</v>
      </c>
      <c r="K170" s="17" t="s">
        <v>16</v>
      </c>
      <c r="L170" s="18">
        <v>0</v>
      </c>
      <c r="M170" s="23">
        <f t="shared" si="29"/>
        <v>0</v>
      </c>
    </row>
    <row r="171" spans="1:13" ht="25.5" x14ac:dyDescent="0.55000000000000004">
      <c r="A171" s="10">
        <v>167</v>
      </c>
      <c r="B171" s="19" t="s">
        <v>152</v>
      </c>
      <c r="C171" s="79"/>
      <c r="D171" s="82">
        <v>0</v>
      </c>
      <c r="E171" s="47">
        <f t="shared" si="26"/>
        <v>0</v>
      </c>
      <c r="F171" s="82">
        <v>0</v>
      </c>
      <c r="G171" s="47">
        <f t="shared" si="27"/>
        <v>0</v>
      </c>
      <c r="H171" s="83"/>
      <c r="I171" s="20">
        <v>45</v>
      </c>
      <c r="J171" s="84">
        <f t="shared" si="28"/>
        <v>0</v>
      </c>
      <c r="K171" s="17" t="s">
        <v>16</v>
      </c>
      <c r="L171" s="18">
        <v>0</v>
      </c>
      <c r="M171" s="23">
        <f t="shared" si="29"/>
        <v>0</v>
      </c>
    </row>
    <row r="172" spans="1:13" ht="25.5" x14ac:dyDescent="0.55000000000000004">
      <c r="A172" s="10">
        <v>168</v>
      </c>
      <c r="B172" s="19" t="s">
        <v>153</v>
      </c>
      <c r="C172" s="79"/>
      <c r="D172" s="82">
        <v>0</v>
      </c>
      <c r="E172" s="47">
        <f t="shared" si="26"/>
        <v>0</v>
      </c>
      <c r="F172" s="82">
        <v>0</v>
      </c>
      <c r="G172" s="47">
        <f t="shared" si="27"/>
        <v>0</v>
      </c>
      <c r="H172" s="83"/>
      <c r="I172" s="20">
        <v>45</v>
      </c>
      <c r="J172" s="84">
        <f t="shared" si="28"/>
        <v>0</v>
      </c>
      <c r="K172" s="17" t="s">
        <v>16</v>
      </c>
      <c r="L172" s="18">
        <v>0</v>
      </c>
      <c r="M172" s="23">
        <f t="shared" si="29"/>
        <v>0</v>
      </c>
    </row>
    <row r="173" spans="1:13" ht="25.5" x14ac:dyDescent="0.55000000000000004">
      <c r="A173" s="10">
        <v>169</v>
      </c>
      <c r="B173" s="19" t="s">
        <v>118</v>
      </c>
      <c r="C173" s="79">
        <v>9</v>
      </c>
      <c r="D173" s="82">
        <v>0</v>
      </c>
      <c r="E173" s="47">
        <f t="shared" si="26"/>
        <v>9</v>
      </c>
      <c r="F173" s="82">
        <v>0</v>
      </c>
      <c r="G173" s="47">
        <f t="shared" si="27"/>
        <v>9</v>
      </c>
      <c r="H173" s="83"/>
      <c r="I173" s="20">
        <v>100</v>
      </c>
      <c r="J173" s="84">
        <f t="shared" si="28"/>
        <v>0</v>
      </c>
      <c r="K173" s="17" t="s">
        <v>16</v>
      </c>
      <c r="L173" s="18">
        <v>0</v>
      </c>
      <c r="M173" s="23">
        <f t="shared" si="29"/>
        <v>0</v>
      </c>
    </row>
    <row r="174" spans="1:13" ht="25.5" x14ac:dyDescent="0.55000000000000004">
      <c r="A174" s="10">
        <v>170</v>
      </c>
      <c r="B174" s="19" t="s">
        <v>239</v>
      </c>
      <c r="C174" s="79">
        <v>3</v>
      </c>
      <c r="D174" s="82">
        <v>0</v>
      </c>
      <c r="E174" s="47">
        <f t="shared" ref="E174:E207" si="30">C174+D174</f>
        <v>3</v>
      </c>
      <c r="F174" s="82">
        <v>0</v>
      </c>
      <c r="G174" s="47">
        <f t="shared" ref="G174:G207" si="31">+E174-F174-H174</f>
        <v>3</v>
      </c>
      <c r="H174" s="83"/>
      <c r="I174" s="20">
        <v>55</v>
      </c>
      <c r="J174" s="84">
        <f t="shared" ref="J174:J207" si="32">+I174*H174</f>
        <v>0</v>
      </c>
      <c r="K174" s="17" t="s">
        <v>16</v>
      </c>
      <c r="L174" s="18">
        <v>0</v>
      </c>
      <c r="M174" s="23">
        <f t="shared" ref="M174:M207" si="33">SUM(J174-L174)</f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/>
      <c r="D175" s="82">
        <v>0</v>
      </c>
      <c r="E175" s="47">
        <f t="shared" ref="E175:E189" si="34">C175+D175</f>
        <v>0</v>
      </c>
      <c r="F175" s="82">
        <v>0</v>
      </c>
      <c r="G175" s="47">
        <f t="shared" ref="G175:G189" si="35">+E175-F175-H175</f>
        <v>0</v>
      </c>
      <c r="H175" s="83"/>
      <c r="I175" s="20">
        <v>80</v>
      </c>
      <c r="J175" s="84">
        <f t="shared" ref="J175:J189" si="36">+I175*H175</f>
        <v>0</v>
      </c>
      <c r="K175" s="17" t="s">
        <v>16</v>
      </c>
      <c r="L175" s="18">
        <v>0</v>
      </c>
      <c r="M175" s="23">
        <f t="shared" ref="M175:M189" si="37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/>
      <c r="D176" s="82">
        <v>0</v>
      </c>
      <c r="E176" s="47">
        <f t="shared" si="34"/>
        <v>0</v>
      </c>
      <c r="F176" s="82">
        <v>0</v>
      </c>
      <c r="G176" s="47">
        <f t="shared" si="35"/>
        <v>0</v>
      </c>
      <c r="H176" s="83"/>
      <c r="I176" s="20">
        <v>65</v>
      </c>
      <c r="J176" s="84">
        <f t="shared" si="36"/>
        <v>0</v>
      </c>
      <c r="K176" s="17" t="s">
        <v>16</v>
      </c>
      <c r="L176" s="18">
        <v>0</v>
      </c>
      <c r="M176" s="23">
        <f t="shared" si="37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v>53</v>
      </c>
      <c r="D177" s="82">
        <v>0</v>
      </c>
      <c r="E177" s="47">
        <f t="shared" si="34"/>
        <v>53</v>
      </c>
      <c r="F177" s="82">
        <v>0</v>
      </c>
      <c r="G177" s="47">
        <f t="shared" si="35"/>
        <v>53</v>
      </c>
      <c r="H177" s="83"/>
      <c r="I177" s="20">
        <v>20</v>
      </c>
      <c r="J177" s="84">
        <f t="shared" si="36"/>
        <v>0</v>
      </c>
      <c r="K177" s="17" t="s">
        <v>16</v>
      </c>
      <c r="L177" s="18">
        <v>0</v>
      </c>
      <c r="M177" s="23">
        <f t="shared" si="37"/>
        <v>0</v>
      </c>
    </row>
    <row r="178" spans="1:13" ht="25.5" x14ac:dyDescent="0.55000000000000004">
      <c r="A178" s="10">
        <v>174</v>
      </c>
      <c r="B178" s="19" t="s">
        <v>176</v>
      </c>
      <c r="C178" s="79"/>
      <c r="D178" s="82">
        <v>0</v>
      </c>
      <c r="E178" s="47">
        <f t="shared" si="34"/>
        <v>0</v>
      </c>
      <c r="F178" s="82">
        <v>0</v>
      </c>
      <c r="G178" s="47">
        <f t="shared" si="35"/>
        <v>0</v>
      </c>
      <c r="H178" s="83"/>
      <c r="I178" s="20">
        <v>50</v>
      </c>
      <c r="J178" s="84">
        <f t="shared" si="36"/>
        <v>0</v>
      </c>
      <c r="K178" s="17" t="s">
        <v>16</v>
      </c>
      <c r="L178" s="18">
        <v>0</v>
      </c>
      <c r="M178" s="23">
        <f t="shared" si="37"/>
        <v>0</v>
      </c>
    </row>
    <row r="179" spans="1:13" ht="25.5" x14ac:dyDescent="0.55000000000000004">
      <c r="A179" s="10">
        <v>175</v>
      </c>
      <c r="B179" s="19" t="s">
        <v>177</v>
      </c>
      <c r="C179" s="79"/>
      <c r="D179" s="82">
        <v>0</v>
      </c>
      <c r="E179" s="47">
        <f t="shared" si="34"/>
        <v>0</v>
      </c>
      <c r="F179" s="82">
        <v>0</v>
      </c>
      <c r="G179" s="47">
        <f t="shared" si="35"/>
        <v>0</v>
      </c>
      <c r="H179" s="83"/>
      <c r="I179" s="20">
        <v>50</v>
      </c>
      <c r="J179" s="84">
        <f t="shared" si="36"/>
        <v>0</v>
      </c>
      <c r="K179" s="17" t="s">
        <v>16</v>
      </c>
      <c r="L179" s="18">
        <v>0</v>
      </c>
      <c r="M179" s="23">
        <f t="shared" si="37"/>
        <v>0</v>
      </c>
    </row>
    <row r="180" spans="1:13" ht="25.5" x14ac:dyDescent="0.55000000000000004">
      <c r="A180" s="10">
        <v>176</v>
      </c>
      <c r="B180" s="19" t="s">
        <v>178</v>
      </c>
      <c r="C180" s="79"/>
      <c r="D180" s="82">
        <v>0</v>
      </c>
      <c r="E180" s="47">
        <f t="shared" si="34"/>
        <v>0</v>
      </c>
      <c r="F180" s="82">
        <v>0</v>
      </c>
      <c r="G180" s="47">
        <f t="shared" si="35"/>
        <v>0</v>
      </c>
      <c r="H180" s="83"/>
      <c r="I180" s="20">
        <v>50</v>
      </c>
      <c r="J180" s="84">
        <f t="shared" si="36"/>
        <v>0</v>
      </c>
      <c r="K180" s="17" t="s">
        <v>16</v>
      </c>
      <c r="L180" s="18">
        <v>0</v>
      </c>
      <c r="M180" s="23">
        <f t="shared" si="37"/>
        <v>0</v>
      </c>
    </row>
    <row r="181" spans="1:13" ht="25.5" x14ac:dyDescent="0.55000000000000004">
      <c r="A181" s="10">
        <v>177</v>
      </c>
      <c r="B181" s="19" t="s">
        <v>182</v>
      </c>
      <c r="C181" s="79">
        <v>8</v>
      </c>
      <c r="D181" s="82">
        <v>0</v>
      </c>
      <c r="E181" s="47">
        <f t="shared" si="34"/>
        <v>8</v>
      </c>
      <c r="F181" s="82">
        <v>0</v>
      </c>
      <c r="G181" s="47">
        <f t="shared" si="35"/>
        <v>8</v>
      </c>
      <c r="H181" s="83"/>
      <c r="I181" s="20">
        <v>80</v>
      </c>
      <c r="J181" s="84">
        <f t="shared" si="36"/>
        <v>0</v>
      </c>
      <c r="K181" s="17" t="s">
        <v>16</v>
      </c>
      <c r="L181" s="18">
        <v>0</v>
      </c>
      <c r="M181" s="23">
        <f t="shared" si="37"/>
        <v>0</v>
      </c>
    </row>
    <row r="182" spans="1:13" ht="25.5" x14ac:dyDescent="0.55000000000000004">
      <c r="A182" s="10">
        <v>178</v>
      </c>
      <c r="B182" s="19" t="s">
        <v>257</v>
      </c>
      <c r="C182" s="79"/>
      <c r="D182" s="82">
        <v>0</v>
      </c>
      <c r="E182" s="47">
        <f t="shared" si="34"/>
        <v>0</v>
      </c>
      <c r="F182" s="82">
        <v>0</v>
      </c>
      <c r="G182" s="47">
        <f t="shared" si="35"/>
        <v>0</v>
      </c>
      <c r="H182" s="83"/>
      <c r="I182" s="20">
        <v>25</v>
      </c>
      <c r="J182" s="84">
        <f t="shared" si="36"/>
        <v>0</v>
      </c>
      <c r="K182" s="17" t="s">
        <v>16</v>
      </c>
      <c r="L182" s="18">
        <v>0</v>
      </c>
      <c r="M182" s="23">
        <f t="shared" si="37"/>
        <v>0</v>
      </c>
    </row>
    <row r="183" spans="1:13" ht="25.5" x14ac:dyDescent="0.55000000000000004">
      <c r="A183" s="10">
        <v>179</v>
      </c>
      <c r="B183" s="19" t="s">
        <v>84</v>
      </c>
      <c r="C183" s="79">
        <v>2</v>
      </c>
      <c r="D183" s="82">
        <v>0</v>
      </c>
      <c r="E183" s="47">
        <f t="shared" si="34"/>
        <v>2</v>
      </c>
      <c r="F183" s="82">
        <v>0</v>
      </c>
      <c r="G183" s="47">
        <f t="shared" si="35"/>
        <v>2</v>
      </c>
      <c r="H183" s="83"/>
      <c r="I183" s="20">
        <v>60</v>
      </c>
      <c r="J183" s="84">
        <f t="shared" si="36"/>
        <v>0</v>
      </c>
      <c r="K183" s="17" t="s">
        <v>16</v>
      </c>
      <c r="L183" s="18">
        <v>0</v>
      </c>
      <c r="M183" s="23">
        <f t="shared" si="37"/>
        <v>0</v>
      </c>
    </row>
    <row r="184" spans="1:13" ht="25.5" x14ac:dyDescent="0.55000000000000004">
      <c r="A184" s="10">
        <v>180</v>
      </c>
      <c r="B184" s="19" t="s">
        <v>85</v>
      </c>
      <c r="C184" s="79"/>
      <c r="D184" s="82">
        <v>0</v>
      </c>
      <c r="E184" s="47">
        <f t="shared" si="34"/>
        <v>0</v>
      </c>
      <c r="F184" s="82">
        <v>0</v>
      </c>
      <c r="G184" s="47">
        <f t="shared" si="35"/>
        <v>0</v>
      </c>
      <c r="H184" s="83"/>
      <c r="I184" s="20">
        <v>120</v>
      </c>
      <c r="J184" s="84">
        <f t="shared" si="36"/>
        <v>0</v>
      </c>
      <c r="K184" s="17" t="s">
        <v>16</v>
      </c>
      <c r="L184" s="18">
        <v>0</v>
      </c>
      <c r="M184" s="23">
        <f t="shared" si="37"/>
        <v>0</v>
      </c>
    </row>
    <row r="185" spans="1:13" ht="25.5" x14ac:dyDescent="0.55000000000000004">
      <c r="A185" s="10">
        <v>181</v>
      </c>
      <c r="B185" s="19" t="s">
        <v>86</v>
      </c>
      <c r="C185" s="79">
        <v>2</v>
      </c>
      <c r="D185" s="82">
        <v>0</v>
      </c>
      <c r="E185" s="47">
        <f t="shared" si="34"/>
        <v>2</v>
      </c>
      <c r="F185" s="82">
        <v>0</v>
      </c>
      <c r="G185" s="47">
        <f t="shared" si="35"/>
        <v>2</v>
      </c>
      <c r="H185" s="83"/>
      <c r="I185" s="20">
        <v>60</v>
      </c>
      <c r="J185" s="84">
        <f t="shared" si="36"/>
        <v>0</v>
      </c>
      <c r="K185" s="17" t="s">
        <v>16</v>
      </c>
      <c r="L185" s="18">
        <v>0</v>
      </c>
      <c r="M185" s="23">
        <f t="shared" si="37"/>
        <v>0</v>
      </c>
    </row>
    <row r="186" spans="1:13" ht="25.5" x14ac:dyDescent="0.55000000000000004">
      <c r="A186" s="10">
        <v>182</v>
      </c>
      <c r="B186" s="19" t="s">
        <v>87</v>
      </c>
      <c r="C186" s="79">
        <v>7</v>
      </c>
      <c r="D186" s="82">
        <v>0</v>
      </c>
      <c r="E186" s="47">
        <f t="shared" si="34"/>
        <v>7</v>
      </c>
      <c r="F186" s="82">
        <v>0</v>
      </c>
      <c r="G186" s="47">
        <f t="shared" si="35"/>
        <v>7</v>
      </c>
      <c r="H186" s="83"/>
      <c r="I186" s="20">
        <v>120</v>
      </c>
      <c r="J186" s="84">
        <f t="shared" si="36"/>
        <v>0</v>
      </c>
      <c r="K186" s="17" t="s">
        <v>16</v>
      </c>
      <c r="L186" s="18">
        <v>0</v>
      </c>
      <c r="M186" s="23">
        <f t="shared" si="37"/>
        <v>0</v>
      </c>
    </row>
    <row r="187" spans="1:13" ht="25.5" x14ac:dyDescent="0.55000000000000004">
      <c r="A187" s="10">
        <v>183</v>
      </c>
      <c r="B187" s="19" t="s">
        <v>109</v>
      </c>
      <c r="C187" s="79"/>
      <c r="D187" s="82">
        <v>0</v>
      </c>
      <c r="E187" s="47">
        <f t="shared" si="34"/>
        <v>0</v>
      </c>
      <c r="F187" s="82">
        <v>0</v>
      </c>
      <c r="G187" s="47">
        <f t="shared" si="35"/>
        <v>0</v>
      </c>
      <c r="H187" s="83"/>
      <c r="I187" s="20">
        <v>50</v>
      </c>
      <c r="J187" s="84">
        <f t="shared" si="36"/>
        <v>0</v>
      </c>
      <c r="K187" s="17" t="s">
        <v>16</v>
      </c>
      <c r="L187" s="18">
        <v>0</v>
      </c>
      <c r="M187" s="23">
        <f t="shared" si="37"/>
        <v>0</v>
      </c>
    </row>
    <row r="188" spans="1:13" ht="25.5" x14ac:dyDescent="0.55000000000000004">
      <c r="A188" s="10">
        <v>184</v>
      </c>
      <c r="B188" s="19" t="s">
        <v>110</v>
      </c>
      <c r="C188" s="79"/>
      <c r="D188" s="82">
        <v>0</v>
      </c>
      <c r="E188" s="47">
        <f t="shared" si="34"/>
        <v>0</v>
      </c>
      <c r="F188" s="82">
        <v>0</v>
      </c>
      <c r="G188" s="47">
        <f t="shared" si="35"/>
        <v>0</v>
      </c>
      <c r="H188" s="83"/>
      <c r="I188" s="20">
        <v>50</v>
      </c>
      <c r="J188" s="84">
        <f t="shared" si="36"/>
        <v>0</v>
      </c>
      <c r="K188" s="17" t="s">
        <v>16</v>
      </c>
      <c r="L188" s="18">
        <v>0</v>
      </c>
      <c r="M188" s="23">
        <f t="shared" si="37"/>
        <v>0</v>
      </c>
    </row>
    <row r="189" spans="1:13" ht="25.5" x14ac:dyDescent="0.55000000000000004">
      <c r="A189" s="10">
        <v>185</v>
      </c>
      <c r="B189" s="19" t="s">
        <v>111</v>
      </c>
      <c r="C189" s="79"/>
      <c r="D189" s="82">
        <v>0</v>
      </c>
      <c r="E189" s="47">
        <f t="shared" si="34"/>
        <v>0</v>
      </c>
      <c r="F189" s="82">
        <v>0</v>
      </c>
      <c r="G189" s="47">
        <f t="shared" si="35"/>
        <v>0</v>
      </c>
      <c r="H189" s="83"/>
      <c r="I189" s="20">
        <v>60</v>
      </c>
      <c r="J189" s="84">
        <f t="shared" si="36"/>
        <v>0</v>
      </c>
      <c r="K189" s="17" t="s">
        <v>16</v>
      </c>
      <c r="L189" s="18">
        <v>0</v>
      </c>
      <c r="M189" s="23">
        <f t="shared" si="37"/>
        <v>0</v>
      </c>
    </row>
    <row r="190" spans="1:13" ht="25.5" x14ac:dyDescent="0.55000000000000004">
      <c r="A190" s="10">
        <v>186</v>
      </c>
      <c r="B190" s="19" t="s">
        <v>253</v>
      </c>
      <c r="C190" s="79"/>
      <c r="D190" s="82">
        <v>0</v>
      </c>
      <c r="E190" s="47">
        <f t="shared" ref="E190" si="38">C190+D190</f>
        <v>0</v>
      </c>
      <c r="F190" s="82">
        <v>0</v>
      </c>
      <c r="G190" s="47">
        <f t="shared" ref="G190" si="39">+E190-F190-H190</f>
        <v>0</v>
      </c>
      <c r="H190" s="83"/>
      <c r="I190" s="20">
        <v>55</v>
      </c>
      <c r="J190" s="84">
        <f t="shared" ref="J190" si="40">+I190*H190</f>
        <v>0</v>
      </c>
      <c r="K190" s="17" t="s">
        <v>16</v>
      </c>
      <c r="L190" s="18">
        <v>0</v>
      </c>
      <c r="M190" s="23">
        <f t="shared" ref="M190" si="41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/>
      <c r="D191" s="82">
        <v>0</v>
      </c>
      <c r="E191" s="47">
        <f t="shared" ref="E191:E206" si="42">C191+D191</f>
        <v>0</v>
      </c>
      <c r="F191" s="82">
        <v>0</v>
      </c>
      <c r="G191" s="47">
        <f t="shared" ref="G191:G206" si="43">+E191-F191-H191</f>
        <v>0</v>
      </c>
      <c r="H191" s="83"/>
      <c r="I191" s="20">
        <v>120</v>
      </c>
      <c r="J191" s="84">
        <f t="shared" ref="J191:J206" si="44">+I191*H191</f>
        <v>0</v>
      </c>
      <c r="K191" s="17" t="s">
        <v>16</v>
      </c>
      <c r="L191" s="18">
        <v>0</v>
      </c>
      <c r="M191" s="23">
        <f t="shared" ref="M191:M206" si="45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/>
      <c r="D192" s="82">
        <v>0</v>
      </c>
      <c r="E192" s="47">
        <f t="shared" si="42"/>
        <v>0</v>
      </c>
      <c r="F192" s="82">
        <v>0</v>
      </c>
      <c r="G192" s="47">
        <f t="shared" si="43"/>
        <v>0</v>
      </c>
      <c r="H192" s="83"/>
      <c r="I192" s="20">
        <v>120</v>
      </c>
      <c r="J192" s="84">
        <f t="shared" si="44"/>
        <v>0</v>
      </c>
      <c r="K192" s="17" t="s">
        <v>16</v>
      </c>
      <c r="L192" s="18">
        <v>0</v>
      </c>
      <c r="M192" s="23">
        <f t="shared" si="45"/>
        <v>0</v>
      </c>
    </row>
    <row r="193" spans="1:26" ht="25.5" x14ac:dyDescent="0.55000000000000004">
      <c r="A193" s="10">
        <v>189</v>
      </c>
      <c r="B193" s="19" t="s">
        <v>156</v>
      </c>
      <c r="C193" s="79"/>
      <c r="D193" s="82">
        <v>0</v>
      </c>
      <c r="E193" s="47">
        <f t="shared" si="42"/>
        <v>0</v>
      </c>
      <c r="F193" s="82">
        <v>0</v>
      </c>
      <c r="G193" s="47">
        <f t="shared" si="43"/>
        <v>0</v>
      </c>
      <c r="H193" s="83"/>
      <c r="I193" s="20">
        <v>120</v>
      </c>
      <c r="J193" s="84">
        <f t="shared" si="44"/>
        <v>0</v>
      </c>
      <c r="K193" s="17" t="s">
        <v>16</v>
      </c>
      <c r="L193" s="18">
        <v>0</v>
      </c>
      <c r="M193" s="23">
        <f t="shared" si="45"/>
        <v>0</v>
      </c>
    </row>
    <row r="194" spans="1:26" ht="25.5" x14ac:dyDescent="0.55000000000000004">
      <c r="A194" s="10">
        <v>190</v>
      </c>
      <c r="B194" s="19" t="s">
        <v>157</v>
      </c>
      <c r="C194" s="79"/>
      <c r="D194" s="82">
        <v>0</v>
      </c>
      <c r="E194" s="47">
        <f t="shared" si="42"/>
        <v>0</v>
      </c>
      <c r="F194" s="82">
        <v>0</v>
      </c>
      <c r="G194" s="47">
        <f t="shared" si="43"/>
        <v>0</v>
      </c>
      <c r="H194" s="83"/>
      <c r="I194" s="20">
        <v>120</v>
      </c>
      <c r="J194" s="84">
        <f t="shared" si="44"/>
        <v>0</v>
      </c>
      <c r="K194" s="17" t="s">
        <v>16</v>
      </c>
      <c r="L194" s="18">
        <v>0</v>
      </c>
      <c r="M194" s="23">
        <f t="shared" si="45"/>
        <v>0</v>
      </c>
    </row>
    <row r="195" spans="1:26" ht="25.5" x14ac:dyDescent="0.55000000000000004">
      <c r="A195" s="10">
        <v>191</v>
      </c>
      <c r="B195" s="19" t="s">
        <v>158</v>
      </c>
      <c r="C195" s="79"/>
      <c r="D195" s="82">
        <v>0</v>
      </c>
      <c r="E195" s="47">
        <f t="shared" si="42"/>
        <v>0</v>
      </c>
      <c r="F195" s="82">
        <v>0</v>
      </c>
      <c r="G195" s="47">
        <f t="shared" si="43"/>
        <v>0</v>
      </c>
      <c r="H195" s="83"/>
      <c r="I195" s="20">
        <v>185</v>
      </c>
      <c r="J195" s="84">
        <f t="shared" si="44"/>
        <v>0</v>
      </c>
      <c r="K195" s="17" t="s">
        <v>16</v>
      </c>
      <c r="L195" s="18">
        <v>0</v>
      </c>
      <c r="M195" s="23">
        <f t="shared" si="45"/>
        <v>0</v>
      </c>
    </row>
    <row r="196" spans="1:26" ht="25.5" x14ac:dyDescent="0.55000000000000004">
      <c r="A196" s="10">
        <v>192</v>
      </c>
      <c r="B196" s="19" t="s">
        <v>159</v>
      </c>
      <c r="C196" s="79"/>
      <c r="D196" s="82">
        <v>0</v>
      </c>
      <c r="E196" s="47">
        <f t="shared" si="42"/>
        <v>0</v>
      </c>
      <c r="F196" s="82">
        <v>0</v>
      </c>
      <c r="G196" s="47">
        <f t="shared" si="43"/>
        <v>0</v>
      </c>
      <c r="H196" s="83"/>
      <c r="I196" s="20">
        <v>185</v>
      </c>
      <c r="J196" s="84">
        <f t="shared" si="44"/>
        <v>0</v>
      </c>
      <c r="K196" s="17" t="s">
        <v>16</v>
      </c>
      <c r="L196" s="18">
        <v>0</v>
      </c>
      <c r="M196" s="23">
        <f t="shared" si="45"/>
        <v>0</v>
      </c>
    </row>
    <row r="197" spans="1:26" ht="25.5" x14ac:dyDescent="0.55000000000000004">
      <c r="A197" s="10">
        <v>193</v>
      </c>
      <c r="B197" s="19" t="s">
        <v>160</v>
      </c>
      <c r="C197" s="79"/>
      <c r="D197" s="82">
        <v>0</v>
      </c>
      <c r="E197" s="47">
        <f t="shared" si="42"/>
        <v>0</v>
      </c>
      <c r="F197" s="82">
        <v>0</v>
      </c>
      <c r="G197" s="47">
        <f t="shared" si="43"/>
        <v>0</v>
      </c>
      <c r="H197" s="83"/>
      <c r="I197" s="20">
        <v>185</v>
      </c>
      <c r="J197" s="84">
        <f t="shared" si="44"/>
        <v>0</v>
      </c>
      <c r="K197" s="17" t="s">
        <v>16</v>
      </c>
      <c r="L197" s="18">
        <v>0</v>
      </c>
      <c r="M197" s="23">
        <f t="shared" si="45"/>
        <v>0</v>
      </c>
    </row>
    <row r="198" spans="1:26" ht="25.5" x14ac:dyDescent="0.55000000000000004">
      <c r="A198" s="10">
        <v>194</v>
      </c>
      <c r="B198" s="19" t="s">
        <v>161</v>
      </c>
      <c r="C198" s="79"/>
      <c r="D198" s="82">
        <v>0</v>
      </c>
      <c r="E198" s="47">
        <f t="shared" si="42"/>
        <v>0</v>
      </c>
      <c r="F198" s="82">
        <v>0</v>
      </c>
      <c r="G198" s="47">
        <f t="shared" si="43"/>
        <v>0</v>
      </c>
      <c r="H198" s="83"/>
      <c r="I198" s="20">
        <v>185</v>
      </c>
      <c r="J198" s="84">
        <f t="shared" si="44"/>
        <v>0</v>
      </c>
      <c r="K198" s="17" t="s">
        <v>16</v>
      </c>
      <c r="L198" s="18">
        <v>0</v>
      </c>
      <c r="M198" s="23">
        <f t="shared" si="45"/>
        <v>0</v>
      </c>
    </row>
    <row r="199" spans="1:26" ht="25.5" x14ac:dyDescent="0.55000000000000004">
      <c r="A199" s="10">
        <v>195</v>
      </c>
      <c r="B199" s="19" t="s">
        <v>298</v>
      </c>
      <c r="C199" s="79">
        <v>3</v>
      </c>
      <c r="D199" s="82">
        <v>0</v>
      </c>
      <c r="E199" s="47">
        <f t="shared" si="42"/>
        <v>3</v>
      </c>
      <c r="F199" s="82">
        <v>0</v>
      </c>
      <c r="G199" s="47">
        <f t="shared" si="43"/>
        <v>3</v>
      </c>
      <c r="H199" s="83"/>
      <c r="I199" s="20">
        <v>150</v>
      </c>
      <c r="J199" s="84">
        <f t="shared" si="44"/>
        <v>0</v>
      </c>
      <c r="K199" s="17" t="s">
        <v>16</v>
      </c>
      <c r="L199" s="18">
        <v>0</v>
      </c>
      <c r="M199" s="23">
        <f t="shared" si="45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v>3</v>
      </c>
      <c r="D200" s="82">
        <v>0</v>
      </c>
      <c r="E200" s="47">
        <f t="shared" si="42"/>
        <v>3</v>
      </c>
      <c r="F200" s="82">
        <v>0</v>
      </c>
      <c r="G200" s="47">
        <f t="shared" si="43"/>
        <v>3</v>
      </c>
      <c r="H200" s="83"/>
      <c r="I200" s="20">
        <v>150</v>
      </c>
      <c r="J200" s="84">
        <f t="shared" si="44"/>
        <v>0</v>
      </c>
      <c r="K200" s="17" t="s">
        <v>16</v>
      </c>
      <c r="L200" s="18">
        <v>0</v>
      </c>
      <c r="M200" s="23">
        <f t="shared" si="45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v>3</v>
      </c>
      <c r="D201" s="82">
        <v>0</v>
      </c>
      <c r="E201" s="47">
        <f t="shared" si="42"/>
        <v>3</v>
      </c>
      <c r="F201" s="82">
        <v>0</v>
      </c>
      <c r="G201" s="47">
        <f t="shared" si="43"/>
        <v>3</v>
      </c>
      <c r="H201" s="83"/>
      <c r="I201" s="20">
        <v>150</v>
      </c>
      <c r="J201" s="84">
        <f t="shared" si="44"/>
        <v>0</v>
      </c>
      <c r="K201" s="17" t="s">
        <v>16</v>
      </c>
      <c r="L201" s="18">
        <v>0</v>
      </c>
      <c r="M201" s="23">
        <f t="shared" si="45"/>
        <v>0</v>
      </c>
    </row>
    <row r="202" spans="1:26" ht="25.5" x14ac:dyDescent="0.55000000000000004">
      <c r="A202" s="10">
        <v>198</v>
      </c>
      <c r="B202" s="19" t="s">
        <v>297</v>
      </c>
      <c r="C202" s="79"/>
      <c r="D202" s="82">
        <v>0</v>
      </c>
      <c r="E202" s="47">
        <f t="shared" si="42"/>
        <v>0</v>
      </c>
      <c r="F202" s="82">
        <v>0</v>
      </c>
      <c r="G202" s="47">
        <f t="shared" si="43"/>
        <v>0</v>
      </c>
      <c r="H202" s="83"/>
      <c r="I202" s="20">
        <v>150</v>
      </c>
      <c r="J202" s="84">
        <f t="shared" si="44"/>
        <v>0</v>
      </c>
      <c r="K202" s="17" t="s">
        <v>16</v>
      </c>
      <c r="L202" s="18">
        <v>0</v>
      </c>
      <c r="M202" s="23">
        <f t="shared" si="45"/>
        <v>0</v>
      </c>
    </row>
    <row r="203" spans="1:26" ht="25.5" x14ac:dyDescent="0.55000000000000004">
      <c r="A203" s="10">
        <v>199</v>
      </c>
      <c r="B203" s="19" t="s">
        <v>166</v>
      </c>
      <c r="C203" s="79">
        <v>5</v>
      </c>
      <c r="D203" s="82">
        <v>0</v>
      </c>
      <c r="E203" s="47">
        <f t="shared" si="42"/>
        <v>5</v>
      </c>
      <c r="F203" s="82">
        <v>0</v>
      </c>
      <c r="G203" s="47">
        <f t="shared" si="43"/>
        <v>5</v>
      </c>
      <c r="H203" s="83"/>
      <c r="I203" s="20">
        <v>185</v>
      </c>
      <c r="J203" s="84">
        <f t="shared" si="44"/>
        <v>0</v>
      </c>
      <c r="K203" s="17" t="s">
        <v>16</v>
      </c>
      <c r="L203" s="18">
        <v>0</v>
      </c>
      <c r="M203" s="23">
        <f t="shared" si="45"/>
        <v>0</v>
      </c>
    </row>
    <row r="204" spans="1:26" ht="25.5" x14ac:dyDescent="0.55000000000000004">
      <c r="A204" s="10">
        <v>200</v>
      </c>
      <c r="B204" s="19" t="s">
        <v>167</v>
      </c>
      <c r="C204" s="79"/>
      <c r="D204" s="82">
        <v>0</v>
      </c>
      <c r="E204" s="47">
        <f t="shared" si="42"/>
        <v>0</v>
      </c>
      <c r="F204" s="82">
        <v>0</v>
      </c>
      <c r="G204" s="47">
        <f t="shared" si="43"/>
        <v>0</v>
      </c>
      <c r="H204" s="83"/>
      <c r="I204" s="20">
        <v>185</v>
      </c>
      <c r="J204" s="84">
        <f t="shared" si="44"/>
        <v>0</v>
      </c>
      <c r="K204" s="17" t="s">
        <v>16</v>
      </c>
      <c r="L204" s="18">
        <v>0</v>
      </c>
      <c r="M204" s="23">
        <f t="shared" si="45"/>
        <v>0</v>
      </c>
    </row>
    <row r="205" spans="1:26" ht="25.5" x14ac:dyDescent="0.55000000000000004">
      <c r="A205" s="10">
        <v>201</v>
      </c>
      <c r="B205" s="19" t="s">
        <v>168</v>
      </c>
      <c r="C205" s="79"/>
      <c r="D205" s="82">
        <v>0</v>
      </c>
      <c r="E205" s="47">
        <f t="shared" si="42"/>
        <v>0</v>
      </c>
      <c r="F205" s="82">
        <v>0</v>
      </c>
      <c r="G205" s="47">
        <f t="shared" si="43"/>
        <v>0</v>
      </c>
      <c r="H205" s="83"/>
      <c r="I205" s="20">
        <v>185</v>
      </c>
      <c r="J205" s="84">
        <f t="shared" si="44"/>
        <v>0</v>
      </c>
      <c r="K205" s="17" t="s">
        <v>16</v>
      </c>
      <c r="L205" s="18">
        <v>0</v>
      </c>
      <c r="M205" s="23">
        <f t="shared" si="45"/>
        <v>0</v>
      </c>
    </row>
    <row r="206" spans="1:26" ht="25.5" x14ac:dyDescent="0.55000000000000004">
      <c r="A206" s="10">
        <v>202</v>
      </c>
      <c r="B206" s="19" t="s">
        <v>169</v>
      </c>
      <c r="C206" s="79"/>
      <c r="D206" s="82">
        <v>0</v>
      </c>
      <c r="E206" s="47">
        <f t="shared" si="42"/>
        <v>0</v>
      </c>
      <c r="F206" s="82">
        <v>0</v>
      </c>
      <c r="G206" s="47">
        <f t="shared" si="43"/>
        <v>0</v>
      </c>
      <c r="H206" s="83"/>
      <c r="I206" s="20">
        <v>185</v>
      </c>
      <c r="J206" s="84">
        <f t="shared" si="44"/>
        <v>0</v>
      </c>
      <c r="K206" s="17" t="s">
        <v>16</v>
      </c>
      <c r="L206" s="18">
        <v>0</v>
      </c>
      <c r="M206" s="23">
        <f t="shared" si="45"/>
        <v>0</v>
      </c>
    </row>
    <row r="207" spans="1:26" ht="25.5" x14ac:dyDescent="0.55000000000000004">
      <c r="A207" s="10">
        <v>203</v>
      </c>
      <c r="B207" s="19" t="s">
        <v>115</v>
      </c>
      <c r="C207" s="79"/>
      <c r="D207" s="82">
        <v>0</v>
      </c>
      <c r="E207" s="47">
        <f t="shared" si="30"/>
        <v>0</v>
      </c>
      <c r="F207" s="82">
        <v>0</v>
      </c>
      <c r="G207" s="47">
        <f t="shared" si="31"/>
        <v>0</v>
      </c>
      <c r="H207" s="83"/>
      <c r="I207" s="20">
        <v>100</v>
      </c>
      <c r="J207" s="84">
        <f t="shared" si="32"/>
        <v>0</v>
      </c>
      <c r="K207" s="17" t="s">
        <v>16</v>
      </c>
      <c r="L207" s="18">
        <v>0</v>
      </c>
      <c r="M207" s="23">
        <f t="shared" si="33"/>
        <v>0</v>
      </c>
    </row>
    <row r="208" spans="1:26" ht="25.5" x14ac:dyDescent="0.55000000000000004">
      <c r="A208" s="10">
        <v>204</v>
      </c>
      <c r="B208" s="19" t="s">
        <v>171</v>
      </c>
      <c r="C208" s="79">
        <v>9</v>
      </c>
      <c r="D208" s="82">
        <v>0</v>
      </c>
      <c r="E208" s="47">
        <f t="shared" ref="E208:E246" si="46">C208+D208</f>
        <v>9</v>
      </c>
      <c r="F208" s="82">
        <v>0</v>
      </c>
      <c r="G208" s="47">
        <f t="shared" ref="G208:G246" si="47">+E208-F208-H208</f>
        <v>9</v>
      </c>
      <c r="H208" s="83"/>
      <c r="I208" s="20">
        <v>90</v>
      </c>
      <c r="J208" s="84">
        <f t="shared" ref="J208:J246" si="48">+I208*H208</f>
        <v>0</v>
      </c>
      <c r="K208" s="17" t="s">
        <v>16</v>
      </c>
      <c r="L208" s="18">
        <v>0</v>
      </c>
      <c r="M208" s="23">
        <f t="shared" ref="M208:M246" si="49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v>10</v>
      </c>
      <c r="D209" s="82">
        <v>0</v>
      </c>
      <c r="E209" s="47">
        <f t="shared" si="46"/>
        <v>10</v>
      </c>
      <c r="F209" s="82">
        <v>0</v>
      </c>
      <c r="G209" s="47">
        <f t="shared" si="47"/>
        <v>10</v>
      </c>
      <c r="H209" s="83"/>
      <c r="I209" s="20">
        <v>90</v>
      </c>
      <c r="J209" s="84">
        <f t="shared" si="48"/>
        <v>0</v>
      </c>
      <c r="K209" s="17" t="s">
        <v>16</v>
      </c>
      <c r="L209" s="18">
        <v>0</v>
      </c>
      <c r="M209" s="23">
        <f t="shared" si="49"/>
        <v>0</v>
      </c>
    </row>
    <row r="210" spans="1:13" ht="25.5" x14ac:dyDescent="0.55000000000000004">
      <c r="A210" s="10">
        <v>206</v>
      </c>
      <c r="B210" s="19" t="s">
        <v>173</v>
      </c>
      <c r="C210" s="79">
        <v>3</v>
      </c>
      <c r="D210" s="82">
        <v>0</v>
      </c>
      <c r="E210" s="47">
        <f t="shared" si="46"/>
        <v>3</v>
      </c>
      <c r="F210" s="82">
        <v>0</v>
      </c>
      <c r="G210" s="47">
        <f t="shared" si="47"/>
        <v>3</v>
      </c>
      <c r="H210" s="83"/>
      <c r="I210" s="20">
        <v>90</v>
      </c>
      <c r="J210" s="84">
        <f t="shared" si="48"/>
        <v>0</v>
      </c>
      <c r="K210" s="17" t="s">
        <v>16</v>
      </c>
      <c r="L210" s="18">
        <v>0</v>
      </c>
      <c r="M210" s="23">
        <f t="shared" si="49"/>
        <v>0</v>
      </c>
    </row>
    <row r="211" spans="1:13" ht="25.5" x14ac:dyDescent="0.55000000000000004">
      <c r="A211" s="10">
        <v>207</v>
      </c>
      <c r="B211" s="19" t="s">
        <v>174</v>
      </c>
      <c r="C211" s="79">
        <v>9</v>
      </c>
      <c r="D211" s="82">
        <v>0</v>
      </c>
      <c r="E211" s="47">
        <f t="shared" si="46"/>
        <v>9</v>
      </c>
      <c r="F211" s="82">
        <v>0</v>
      </c>
      <c r="G211" s="47">
        <f t="shared" si="47"/>
        <v>9</v>
      </c>
      <c r="H211" s="83"/>
      <c r="I211" s="20">
        <v>90</v>
      </c>
      <c r="J211" s="84">
        <f t="shared" si="48"/>
        <v>0</v>
      </c>
      <c r="K211" s="17" t="s">
        <v>16</v>
      </c>
      <c r="L211" s="18">
        <v>0</v>
      </c>
      <c r="M211" s="23">
        <f t="shared" si="49"/>
        <v>0</v>
      </c>
    </row>
    <row r="212" spans="1:13" ht="25.5" x14ac:dyDescent="0.55000000000000004">
      <c r="A212" s="10">
        <v>208</v>
      </c>
      <c r="B212" s="19" t="s">
        <v>116</v>
      </c>
      <c r="C212" s="79"/>
      <c r="D212" s="82">
        <v>0</v>
      </c>
      <c r="E212" s="47">
        <f t="shared" si="46"/>
        <v>0</v>
      </c>
      <c r="F212" s="82">
        <v>0</v>
      </c>
      <c r="G212" s="47">
        <f t="shared" si="47"/>
        <v>0</v>
      </c>
      <c r="H212" s="83"/>
      <c r="I212" s="20">
        <v>30</v>
      </c>
      <c r="J212" s="84">
        <f t="shared" si="48"/>
        <v>0</v>
      </c>
      <c r="K212" s="17" t="s">
        <v>16</v>
      </c>
      <c r="L212" s="18">
        <v>0</v>
      </c>
      <c r="M212" s="23">
        <f t="shared" si="49"/>
        <v>0</v>
      </c>
    </row>
    <row r="213" spans="1:13" ht="25.5" x14ac:dyDescent="0.55000000000000004">
      <c r="A213" s="10">
        <v>209</v>
      </c>
      <c r="B213" s="11" t="s">
        <v>277</v>
      </c>
      <c r="C213" s="47"/>
      <c r="D213" s="82">
        <v>0</v>
      </c>
      <c r="E213" s="47">
        <f t="shared" si="46"/>
        <v>0</v>
      </c>
      <c r="F213" s="82">
        <v>0</v>
      </c>
      <c r="G213" s="47">
        <f t="shared" si="47"/>
        <v>0</v>
      </c>
      <c r="H213" s="83"/>
      <c r="I213" s="20">
        <v>65</v>
      </c>
      <c r="J213" s="84">
        <f t="shared" si="48"/>
        <v>0</v>
      </c>
      <c r="K213" s="17" t="s">
        <v>16</v>
      </c>
      <c r="L213" s="18">
        <v>0</v>
      </c>
      <c r="M213" s="23">
        <f t="shared" si="49"/>
        <v>0</v>
      </c>
    </row>
    <row r="214" spans="1:13" ht="22.5" customHeight="1" x14ac:dyDescent="0.55000000000000004">
      <c r="A214" s="10">
        <v>210</v>
      </c>
      <c r="B214" s="11" t="s">
        <v>365</v>
      </c>
      <c r="C214" s="47"/>
      <c r="D214" s="82">
        <v>0</v>
      </c>
      <c r="E214" s="47">
        <f t="shared" si="46"/>
        <v>0</v>
      </c>
      <c r="F214" s="82">
        <v>0</v>
      </c>
      <c r="G214" s="47">
        <f t="shared" si="47"/>
        <v>0</v>
      </c>
      <c r="H214" s="83"/>
      <c r="I214" s="20">
        <v>40</v>
      </c>
      <c r="J214" s="84">
        <f t="shared" si="48"/>
        <v>0</v>
      </c>
      <c r="K214" s="17" t="s">
        <v>16</v>
      </c>
      <c r="L214" s="18">
        <v>0</v>
      </c>
      <c r="M214" s="23">
        <f t="shared" si="49"/>
        <v>0</v>
      </c>
    </row>
    <row r="215" spans="1:13" ht="22.5" customHeight="1" x14ac:dyDescent="0.55000000000000004">
      <c r="A215" s="10">
        <v>211</v>
      </c>
      <c r="B215" s="11" t="s">
        <v>368</v>
      </c>
      <c r="C215" s="47"/>
      <c r="D215" s="82">
        <v>0</v>
      </c>
      <c r="E215" s="47">
        <f t="shared" si="46"/>
        <v>0</v>
      </c>
      <c r="F215" s="82">
        <v>0</v>
      </c>
      <c r="G215" s="47">
        <f t="shared" si="47"/>
        <v>0</v>
      </c>
      <c r="H215" s="83"/>
      <c r="I215" s="20">
        <v>35</v>
      </c>
      <c r="J215" s="84">
        <f t="shared" si="48"/>
        <v>0</v>
      </c>
      <c r="K215" s="17" t="s">
        <v>16</v>
      </c>
      <c r="L215" s="18">
        <v>0</v>
      </c>
      <c r="M215" s="23">
        <f t="shared" si="49"/>
        <v>0</v>
      </c>
    </row>
    <row r="216" spans="1:13" ht="25.5" x14ac:dyDescent="0.55000000000000004">
      <c r="A216" s="10">
        <v>212</v>
      </c>
      <c r="B216" s="19" t="s">
        <v>179</v>
      </c>
      <c r="C216" s="79">
        <v>10</v>
      </c>
      <c r="D216" s="82">
        <v>0</v>
      </c>
      <c r="E216" s="47">
        <f t="shared" si="46"/>
        <v>10</v>
      </c>
      <c r="F216" s="82">
        <v>0</v>
      </c>
      <c r="G216" s="47">
        <f t="shared" si="47"/>
        <v>10</v>
      </c>
      <c r="H216" s="83"/>
      <c r="I216" s="20">
        <v>50</v>
      </c>
      <c r="J216" s="84">
        <f t="shared" si="48"/>
        <v>0</v>
      </c>
      <c r="K216" s="17" t="s">
        <v>16</v>
      </c>
      <c r="L216" s="18">
        <v>0</v>
      </c>
      <c r="M216" s="23">
        <f t="shared" si="49"/>
        <v>0</v>
      </c>
    </row>
    <row r="217" spans="1:13" ht="25.5" x14ac:dyDescent="0.55000000000000004">
      <c r="A217" s="10">
        <v>213</v>
      </c>
      <c r="B217" s="19" t="s">
        <v>180</v>
      </c>
      <c r="C217" s="79">
        <v>25</v>
      </c>
      <c r="D217" s="82">
        <v>0</v>
      </c>
      <c r="E217" s="47">
        <f t="shared" si="46"/>
        <v>25</v>
      </c>
      <c r="F217" s="82">
        <v>0</v>
      </c>
      <c r="G217" s="47">
        <f t="shared" si="47"/>
        <v>25</v>
      </c>
      <c r="H217" s="83"/>
      <c r="I217" s="20">
        <v>55</v>
      </c>
      <c r="J217" s="84">
        <f t="shared" si="48"/>
        <v>0</v>
      </c>
      <c r="K217" s="17" t="s">
        <v>16</v>
      </c>
      <c r="L217" s="18">
        <v>0</v>
      </c>
      <c r="M217" s="23">
        <f t="shared" si="49"/>
        <v>0</v>
      </c>
    </row>
    <row r="218" spans="1:13" ht="25.5" x14ac:dyDescent="0.55000000000000004">
      <c r="A218" s="10">
        <v>214</v>
      </c>
      <c r="B218" s="19" t="s">
        <v>181</v>
      </c>
      <c r="C218" s="79"/>
      <c r="D218" s="82">
        <v>0</v>
      </c>
      <c r="E218" s="47">
        <f t="shared" si="46"/>
        <v>0</v>
      </c>
      <c r="F218" s="82">
        <v>0</v>
      </c>
      <c r="G218" s="47">
        <f t="shared" si="47"/>
        <v>0</v>
      </c>
      <c r="H218" s="83"/>
      <c r="I218" s="20">
        <v>80</v>
      </c>
      <c r="J218" s="84">
        <f t="shared" si="48"/>
        <v>0</v>
      </c>
      <c r="K218" s="17" t="s">
        <v>16</v>
      </c>
      <c r="L218" s="18">
        <v>0</v>
      </c>
      <c r="M218" s="23">
        <f t="shared" si="49"/>
        <v>0</v>
      </c>
    </row>
    <row r="219" spans="1:13" ht="25.5" x14ac:dyDescent="0.55000000000000004">
      <c r="A219" s="10">
        <v>215</v>
      </c>
      <c r="B219" s="11" t="s">
        <v>281</v>
      </c>
      <c r="C219" s="47">
        <v>5</v>
      </c>
      <c r="D219" s="82">
        <v>0</v>
      </c>
      <c r="E219" s="47">
        <f t="shared" si="46"/>
        <v>5</v>
      </c>
      <c r="F219" s="82">
        <v>0</v>
      </c>
      <c r="G219" s="47">
        <f t="shared" si="47"/>
        <v>5</v>
      </c>
      <c r="H219" s="83"/>
      <c r="I219" s="20">
        <v>40</v>
      </c>
      <c r="J219" s="84">
        <f t="shared" si="48"/>
        <v>0</v>
      </c>
      <c r="K219" s="17" t="s">
        <v>16</v>
      </c>
      <c r="L219" s="18">
        <v>0</v>
      </c>
      <c r="M219" s="23">
        <f t="shared" si="49"/>
        <v>0</v>
      </c>
    </row>
    <row r="220" spans="1:13" ht="25.5" x14ac:dyDescent="0.55000000000000004">
      <c r="A220" s="10">
        <v>216</v>
      </c>
      <c r="B220" s="19" t="s">
        <v>184</v>
      </c>
      <c r="C220" s="79"/>
      <c r="D220" s="82">
        <v>0</v>
      </c>
      <c r="E220" s="47">
        <f t="shared" si="46"/>
        <v>0</v>
      </c>
      <c r="F220" s="82">
        <v>0</v>
      </c>
      <c r="G220" s="47">
        <f t="shared" si="47"/>
        <v>0</v>
      </c>
      <c r="H220" s="83"/>
      <c r="I220" s="20">
        <v>120</v>
      </c>
      <c r="J220" s="84">
        <f t="shared" si="48"/>
        <v>0</v>
      </c>
      <c r="K220" s="17" t="s">
        <v>16</v>
      </c>
      <c r="L220" s="18">
        <v>0</v>
      </c>
      <c r="M220" s="23">
        <f t="shared" si="49"/>
        <v>0</v>
      </c>
    </row>
    <row r="221" spans="1:13" ht="25.5" x14ac:dyDescent="0.55000000000000004">
      <c r="A221" s="10">
        <v>217</v>
      </c>
      <c r="B221" s="19" t="s">
        <v>185</v>
      </c>
      <c r="C221" s="79"/>
      <c r="D221" s="82">
        <v>0</v>
      </c>
      <c r="E221" s="47">
        <f t="shared" si="46"/>
        <v>0</v>
      </c>
      <c r="F221" s="82">
        <v>0</v>
      </c>
      <c r="G221" s="47">
        <f t="shared" si="47"/>
        <v>0</v>
      </c>
      <c r="H221" s="83"/>
      <c r="I221" s="20">
        <v>120</v>
      </c>
      <c r="J221" s="84">
        <f t="shared" si="48"/>
        <v>0</v>
      </c>
      <c r="K221" s="17" t="s">
        <v>16</v>
      </c>
      <c r="L221" s="18">
        <v>0</v>
      </c>
      <c r="M221" s="23">
        <f t="shared" si="49"/>
        <v>0</v>
      </c>
    </row>
    <row r="222" spans="1:13" ht="25.5" x14ac:dyDescent="0.55000000000000004">
      <c r="A222" s="10">
        <v>218</v>
      </c>
      <c r="B222" s="19" t="s">
        <v>186</v>
      </c>
      <c r="C222" s="79"/>
      <c r="D222" s="82">
        <v>0</v>
      </c>
      <c r="E222" s="47">
        <f t="shared" si="46"/>
        <v>0</v>
      </c>
      <c r="F222" s="82">
        <v>0</v>
      </c>
      <c r="G222" s="47">
        <f t="shared" si="47"/>
        <v>0</v>
      </c>
      <c r="H222" s="83"/>
      <c r="I222" s="20">
        <v>55</v>
      </c>
      <c r="J222" s="84">
        <f t="shared" si="48"/>
        <v>0</v>
      </c>
      <c r="K222" s="17" t="s">
        <v>16</v>
      </c>
      <c r="L222" s="18">
        <v>0</v>
      </c>
      <c r="M222" s="23">
        <f t="shared" si="49"/>
        <v>0</v>
      </c>
    </row>
    <row r="223" spans="1:13" ht="25.5" x14ac:dyDescent="0.55000000000000004">
      <c r="A223" s="10">
        <v>219</v>
      </c>
      <c r="B223" s="19" t="s">
        <v>187</v>
      </c>
      <c r="C223" s="79"/>
      <c r="D223" s="82">
        <v>0</v>
      </c>
      <c r="E223" s="47">
        <f t="shared" si="46"/>
        <v>0</v>
      </c>
      <c r="F223" s="82">
        <v>0</v>
      </c>
      <c r="G223" s="47">
        <f t="shared" si="47"/>
        <v>0</v>
      </c>
      <c r="H223" s="83"/>
      <c r="I223" s="20">
        <v>50</v>
      </c>
      <c r="J223" s="84">
        <f t="shared" si="48"/>
        <v>0</v>
      </c>
      <c r="K223" s="17" t="s">
        <v>16</v>
      </c>
      <c r="L223" s="18">
        <v>0</v>
      </c>
      <c r="M223" s="23">
        <f t="shared" si="49"/>
        <v>0</v>
      </c>
    </row>
    <row r="224" spans="1:13" ht="25.5" x14ac:dyDescent="0.55000000000000004">
      <c r="A224" s="10">
        <v>220</v>
      </c>
      <c r="B224" s="19" t="s">
        <v>188</v>
      </c>
      <c r="C224" s="79"/>
      <c r="D224" s="82">
        <v>0</v>
      </c>
      <c r="E224" s="47">
        <f t="shared" si="46"/>
        <v>0</v>
      </c>
      <c r="F224" s="82">
        <v>0</v>
      </c>
      <c r="G224" s="47">
        <f t="shared" si="47"/>
        <v>0</v>
      </c>
      <c r="H224" s="83"/>
      <c r="I224" s="20">
        <v>50</v>
      </c>
      <c r="J224" s="84">
        <f t="shared" si="48"/>
        <v>0</v>
      </c>
      <c r="K224" s="17" t="s">
        <v>16</v>
      </c>
      <c r="L224" s="18">
        <v>0</v>
      </c>
      <c r="M224" s="23">
        <f t="shared" si="49"/>
        <v>0</v>
      </c>
    </row>
    <row r="225" spans="1:13" ht="25.5" x14ac:dyDescent="0.55000000000000004">
      <c r="A225" s="10">
        <v>221</v>
      </c>
      <c r="B225" s="19" t="s">
        <v>189</v>
      </c>
      <c r="C225" s="79"/>
      <c r="D225" s="82">
        <v>0</v>
      </c>
      <c r="E225" s="47">
        <f t="shared" si="46"/>
        <v>0</v>
      </c>
      <c r="F225" s="82">
        <v>0</v>
      </c>
      <c r="G225" s="47">
        <f t="shared" si="47"/>
        <v>0</v>
      </c>
      <c r="H225" s="83"/>
      <c r="I225" s="20">
        <v>120</v>
      </c>
      <c r="J225" s="84">
        <f t="shared" si="48"/>
        <v>0</v>
      </c>
      <c r="K225" s="17" t="s">
        <v>16</v>
      </c>
      <c r="L225" s="18">
        <v>0</v>
      </c>
      <c r="M225" s="23">
        <f t="shared" si="49"/>
        <v>0</v>
      </c>
    </row>
    <row r="226" spans="1:13" ht="25.5" x14ac:dyDescent="0.55000000000000004">
      <c r="A226" s="10">
        <v>222</v>
      </c>
      <c r="B226" s="19" t="s">
        <v>190</v>
      </c>
      <c r="C226" s="79"/>
      <c r="D226" s="82">
        <v>0</v>
      </c>
      <c r="E226" s="47">
        <f t="shared" si="46"/>
        <v>0</v>
      </c>
      <c r="F226" s="82">
        <v>0</v>
      </c>
      <c r="G226" s="47">
        <f t="shared" si="47"/>
        <v>0</v>
      </c>
      <c r="H226" s="83"/>
      <c r="I226" s="20">
        <v>120</v>
      </c>
      <c r="J226" s="84">
        <f t="shared" si="48"/>
        <v>0</v>
      </c>
      <c r="K226" s="17" t="s">
        <v>16</v>
      </c>
      <c r="L226" s="18">
        <v>0</v>
      </c>
      <c r="M226" s="23">
        <f t="shared" si="49"/>
        <v>0</v>
      </c>
    </row>
    <row r="227" spans="1:13" ht="22.5" customHeight="1" x14ac:dyDescent="0.55000000000000004">
      <c r="A227" s="10">
        <v>223</v>
      </c>
      <c r="B227" s="11" t="s">
        <v>383</v>
      </c>
      <c r="C227" s="47"/>
      <c r="D227" s="82">
        <v>0</v>
      </c>
      <c r="E227" s="47">
        <f t="shared" si="46"/>
        <v>0</v>
      </c>
      <c r="F227" s="82">
        <v>0</v>
      </c>
      <c r="G227" s="47">
        <f t="shared" si="47"/>
        <v>0</v>
      </c>
      <c r="H227" s="83"/>
      <c r="I227" s="20">
        <v>25</v>
      </c>
      <c r="J227" s="84">
        <f t="shared" si="48"/>
        <v>0</v>
      </c>
      <c r="K227" s="17" t="s">
        <v>16</v>
      </c>
      <c r="L227" s="18">
        <v>0</v>
      </c>
      <c r="M227" s="23">
        <f t="shared" si="49"/>
        <v>0</v>
      </c>
    </row>
    <row r="228" spans="1:13" ht="22.5" customHeight="1" x14ac:dyDescent="0.55000000000000004">
      <c r="A228" s="10">
        <v>224</v>
      </c>
      <c r="B228" s="11" t="s">
        <v>384</v>
      </c>
      <c r="C228" s="47"/>
      <c r="D228" s="82">
        <v>0</v>
      </c>
      <c r="E228" s="47">
        <f t="shared" si="46"/>
        <v>0</v>
      </c>
      <c r="F228" s="82">
        <v>0</v>
      </c>
      <c r="G228" s="47">
        <f t="shared" si="47"/>
        <v>0</v>
      </c>
      <c r="H228" s="83"/>
      <c r="I228" s="20">
        <v>25</v>
      </c>
      <c r="J228" s="84">
        <f t="shared" si="48"/>
        <v>0</v>
      </c>
      <c r="K228" s="17" t="s">
        <v>16</v>
      </c>
      <c r="L228" s="18">
        <v>0</v>
      </c>
      <c r="M228" s="23">
        <f t="shared" si="49"/>
        <v>0</v>
      </c>
    </row>
    <row r="229" spans="1:13" ht="22.5" customHeight="1" x14ac:dyDescent="0.55000000000000004">
      <c r="A229" s="10">
        <v>225</v>
      </c>
      <c r="B229" s="11" t="s">
        <v>385</v>
      </c>
      <c r="C229" s="47"/>
      <c r="D229" s="82">
        <v>0</v>
      </c>
      <c r="E229" s="47">
        <f t="shared" si="46"/>
        <v>0</v>
      </c>
      <c r="F229" s="82">
        <v>0</v>
      </c>
      <c r="G229" s="47">
        <f t="shared" si="47"/>
        <v>0</v>
      </c>
      <c r="H229" s="83"/>
      <c r="I229" s="20">
        <v>25</v>
      </c>
      <c r="J229" s="84">
        <f t="shared" si="48"/>
        <v>0</v>
      </c>
      <c r="K229" s="17" t="s">
        <v>16</v>
      </c>
      <c r="L229" s="18">
        <v>0</v>
      </c>
      <c r="M229" s="23">
        <f t="shared" si="49"/>
        <v>0</v>
      </c>
    </row>
    <row r="230" spans="1:13" ht="22.5" customHeight="1" x14ac:dyDescent="0.55000000000000004">
      <c r="A230" s="10">
        <v>226</v>
      </c>
      <c r="B230" s="11" t="s">
        <v>386</v>
      </c>
      <c r="C230" s="47"/>
      <c r="D230" s="82">
        <v>0</v>
      </c>
      <c r="E230" s="47">
        <f t="shared" si="46"/>
        <v>0</v>
      </c>
      <c r="F230" s="82">
        <v>0</v>
      </c>
      <c r="G230" s="47">
        <f t="shared" si="47"/>
        <v>0</v>
      </c>
      <c r="H230" s="83"/>
      <c r="I230" s="20">
        <v>25</v>
      </c>
      <c r="J230" s="84">
        <f t="shared" si="48"/>
        <v>0</v>
      </c>
      <c r="K230" s="17" t="s">
        <v>16</v>
      </c>
      <c r="L230" s="18">
        <v>0</v>
      </c>
      <c r="M230" s="23">
        <f t="shared" si="49"/>
        <v>0</v>
      </c>
    </row>
    <row r="231" spans="1:13" ht="22.5" customHeight="1" x14ac:dyDescent="0.55000000000000004">
      <c r="A231" s="10">
        <v>227</v>
      </c>
      <c r="B231" s="11" t="s">
        <v>387</v>
      </c>
      <c r="C231" s="47"/>
      <c r="D231" s="82">
        <v>0</v>
      </c>
      <c r="E231" s="47">
        <f t="shared" si="46"/>
        <v>0</v>
      </c>
      <c r="F231" s="82">
        <v>0</v>
      </c>
      <c r="G231" s="47">
        <f t="shared" si="47"/>
        <v>0</v>
      </c>
      <c r="H231" s="83"/>
      <c r="I231" s="20">
        <v>25</v>
      </c>
      <c r="J231" s="84">
        <f t="shared" si="48"/>
        <v>0</v>
      </c>
      <c r="K231" s="17" t="s">
        <v>16</v>
      </c>
      <c r="L231" s="18">
        <v>0</v>
      </c>
      <c r="M231" s="23">
        <f t="shared" si="49"/>
        <v>0</v>
      </c>
    </row>
    <row r="232" spans="1:13" ht="25.5" x14ac:dyDescent="0.55000000000000004">
      <c r="A232" s="10">
        <v>228</v>
      </c>
      <c r="B232" s="19" t="s">
        <v>191</v>
      </c>
      <c r="C232" s="79"/>
      <c r="D232" s="82">
        <v>0</v>
      </c>
      <c r="E232" s="47">
        <f t="shared" si="46"/>
        <v>0</v>
      </c>
      <c r="F232" s="82">
        <v>0</v>
      </c>
      <c r="G232" s="47">
        <f t="shared" si="47"/>
        <v>0</v>
      </c>
      <c r="H232" s="83"/>
      <c r="I232" s="20">
        <v>10</v>
      </c>
      <c r="J232" s="84">
        <f t="shared" si="48"/>
        <v>0</v>
      </c>
      <c r="K232" s="17" t="s">
        <v>16</v>
      </c>
      <c r="L232" s="18">
        <v>0</v>
      </c>
      <c r="M232" s="23">
        <f t="shared" si="49"/>
        <v>0</v>
      </c>
    </row>
    <row r="233" spans="1:13" ht="25.5" x14ac:dyDescent="0.55000000000000004">
      <c r="A233" s="10">
        <v>229</v>
      </c>
      <c r="B233" s="19" t="s">
        <v>192</v>
      </c>
      <c r="C233" s="79"/>
      <c r="D233" s="82">
        <v>0</v>
      </c>
      <c r="E233" s="47">
        <f t="shared" si="46"/>
        <v>0</v>
      </c>
      <c r="F233" s="82">
        <v>0</v>
      </c>
      <c r="G233" s="47">
        <f t="shared" si="47"/>
        <v>0</v>
      </c>
      <c r="H233" s="83"/>
      <c r="I233" s="20">
        <v>35</v>
      </c>
      <c r="J233" s="84">
        <f t="shared" si="48"/>
        <v>0</v>
      </c>
      <c r="K233" s="17" t="s">
        <v>16</v>
      </c>
      <c r="L233" s="18">
        <v>0</v>
      </c>
      <c r="M233" s="23">
        <f t="shared" si="49"/>
        <v>0</v>
      </c>
    </row>
    <row r="234" spans="1:13" ht="25.5" x14ac:dyDescent="0.55000000000000004">
      <c r="A234" s="10">
        <v>230</v>
      </c>
      <c r="B234" s="19" t="s">
        <v>248</v>
      </c>
      <c r="C234" s="79"/>
      <c r="D234" s="82">
        <v>0</v>
      </c>
      <c r="E234" s="47">
        <f t="shared" si="46"/>
        <v>0</v>
      </c>
      <c r="F234" s="82">
        <v>0</v>
      </c>
      <c r="G234" s="47">
        <f t="shared" si="47"/>
        <v>0</v>
      </c>
      <c r="H234" s="83"/>
      <c r="I234" s="20">
        <v>10</v>
      </c>
      <c r="J234" s="84">
        <f t="shared" si="48"/>
        <v>0</v>
      </c>
      <c r="K234" s="17" t="s">
        <v>16</v>
      </c>
      <c r="L234" s="18">
        <v>0</v>
      </c>
      <c r="M234" s="23">
        <f t="shared" si="49"/>
        <v>0</v>
      </c>
    </row>
    <row r="235" spans="1:13" ht="25.5" x14ac:dyDescent="0.55000000000000004">
      <c r="A235" s="10">
        <v>231</v>
      </c>
      <c r="B235" s="19" t="s">
        <v>251</v>
      </c>
      <c r="C235" s="79">
        <v>187</v>
      </c>
      <c r="D235" s="82">
        <v>0</v>
      </c>
      <c r="E235" s="47">
        <f t="shared" si="46"/>
        <v>187</v>
      </c>
      <c r="F235" s="82">
        <v>0</v>
      </c>
      <c r="G235" s="47">
        <f t="shared" si="47"/>
        <v>187</v>
      </c>
      <c r="H235" s="83"/>
      <c r="I235" s="20">
        <v>0</v>
      </c>
      <c r="J235" s="84">
        <f t="shared" si="48"/>
        <v>0</v>
      </c>
      <c r="K235" s="17" t="s">
        <v>16</v>
      </c>
      <c r="L235" s="18">
        <v>0</v>
      </c>
      <c r="M235" s="23">
        <f t="shared" si="49"/>
        <v>0</v>
      </c>
    </row>
    <row r="236" spans="1:13" ht="25.5" x14ac:dyDescent="0.55000000000000004">
      <c r="A236" s="10">
        <v>232</v>
      </c>
      <c r="B236" s="19" t="s">
        <v>251</v>
      </c>
      <c r="C236" s="79"/>
      <c r="D236" s="82">
        <v>0</v>
      </c>
      <c r="E236" s="47">
        <f t="shared" si="46"/>
        <v>0</v>
      </c>
      <c r="F236" s="82">
        <v>0</v>
      </c>
      <c r="G236" s="47">
        <f t="shared" si="47"/>
        <v>0</v>
      </c>
      <c r="H236" s="83"/>
      <c r="I236" s="20">
        <v>10</v>
      </c>
      <c r="J236" s="84">
        <f t="shared" si="48"/>
        <v>0</v>
      </c>
      <c r="K236" s="17" t="s">
        <v>16</v>
      </c>
      <c r="L236" s="18">
        <v>0</v>
      </c>
      <c r="M236" s="23">
        <f t="shared" si="49"/>
        <v>0</v>
      </c>
    </row>
    <row r="237" spans="1:13" ht="25.5" x14ac:dyDescent="0.55000000000000004">
      <c r="A237" s="10">
        <v>233</v>
      </c>
      <c r="B237" s="19" t="s">
        <v>252</v>
      </c>
      <c r="C237" s="79"/>
      <c r="D237" s="82">
        <v>0</v>
      </c>
      <c r="E237" s="47">
        <f t="shared" si="46"/>
        <v>0</v>
      </c>
      <c r="F237" s="82">
        <v>0</v>
      </c>
      <c r="G237" s="47">
        <f t="shared" si="47"/>
        <v>0</v>
      </c>
      <c r="H237" s="83"/>
      <c r="I237" s="20"/>
      <c r="J237" s="84">
        <f t="shared" si="48"/>
        <v>0</v>
      </c>
      <c r="K237" s="17" t="s">
        <v>16</v>
      </c>
      <c r="L237" s="18">
        <v>0</v>
      </c>
      <c r="M237" s="23">
        <f t="shared" si="49"/>
        <v>0</v>
      </c>
    </row>
    <row r="238" spans="1:13" ht="25.5" x14ac:dyDescent="0.55000000000000004">
      <c r="A238" s="10">
        <v>234</v>
      </c>
      <c r="B238" s="19" t="s">
        <v>183</v>
      </c>
      <c r="C238" s="79"/>
      <c r="D238" s="82">
        <v>0</v>
      </c>
      <c r="E238" s="47">
        <f t="shared" si="46"/>
        <v>0</v>
      </c>
      <c r="F238" s="82">
        <v>0</v>
      </c>
      <c r="G238" s="47">
        <f t="shared" si="47"/>
        <v>0</v>
      </c>
      <c r="H238" s="83"/>
      <c r="I238" s="20">
        <v>40</v>
      </c>
      <c r="J238" s="84">
        <f t="shared" si="48"/>
        <v>0</v>
      </c>
      <c r="K238" s="17" t="s">
        <v>16</v>
      </c>
      <c r="L238" s="18">
        <v>0</v>
      </c>
      <c r="M238" s="23">
        <f t="shared" si="49"/>
        <v>0</v>
      </c>
    </row>
    <row r="239" spans="1:13" ht="25.5" x14ac:dyDescent="0.55000000000000004">
      <c r="A239" s="10">
        <v>235</v>
      </c>
      <c r="B239" s="11" t="s">
        <v>280</v>
      </c>
      <c r="C239" s="47"/>
      <c r="D239" s="82">
        <v>0</v>
      </c>
      <c r="E239" s="47">
        <f t="shared" si="46"/>
        <v>0</v>
      </c>
      <c r="F239" s="82">
        <v>0</v>
      </c>
      <c r="G239" s="47">
        <f t="shared" si="47"/>
        <v>0</v>
      </c>
      <c r="H239" s="83"/>
      <c r="I239" s="20">
        <v>0</v>
      </c>
      <c r="J239" s="84">
        <f t="shared" si="48"/>
        <v>0</v>
      </c>
      <c r="K239" s="17" t="s">
        <v>16</v>
      </c>
      <c r="L239" s="18">
        <v>0</v>
      </c>
      <c r="M239" s="23">
        <f t="shared" si="49"/>
        <v>0</v>
      </c>
    </row>
    <row r="240" spans="1:13" ht="25.5" x14ac:dyDescent="0.55000000000000004">
      <c r="A240" s="10">
        <v>236</v>
      </c>
      <c r="B240" s="19" t="s">
        <v>117</v>
      </c>
      <c r="C240" s="79">
        <v>8</v>
      </c>
      <c r="D240" s="82">
        <v>0</v>
      </c>
      <c r="E240" s="47">
        <f t="shared" si="46"/>
        <v>8</v>
      </c>
      <c r="F240" s="82">
        <v>0</v>
      </c>
      <c r="G240" s="47">
        <f t="shared" si="47"/>
        <v>8</v>
      </c>
      <c r="H240" s="83"/>
      <c r="I240" s="20">
        <v>20</v>
      </c>
      <c r="J240" s="84">
        <f t="shared" si="48"/>
        <v>0</v>
      </c>
      <c r="K240" s="17" t="s">
        <v>16</v>
      </c>
      <c r="L240" s="18">
        <v>0</v>
      </c>
      <c r="M240" s="23">
        <f t="shared" si="49"/>
        <v>0</v>
      </c>
    </row>
    <row r="241" spans="1:14" ht="25.5" x14ac:dyDescent="0.55000000000000004">
      <c r="A241" s="10">
        <v>237</v>
      </c>
      <c r="B241" s="19" t="s">
        <v>256</v>
      </c>
      <c r="C241" s="79"/>
      <c r="D241" s="82">
        <v>0</v>
      </c>
      <c r="E241" s="47">
        <f t="shared" si="46"/>
        <v>0</v>
      </c>
      <c r="F241" s="82">
        <v>0</v>
      </c>
      <c r="G241" s="47">
        <f t="shared" si="47"/>
        <v>0</v>
      </c>
      <c r="H241" s="83"/>
      <c r="I241" s="20">
        <v>30</v>
      </c>
      <c r="J241" s="84">
        <f t="shared" si="48"/>
        <v>0</v>
      </c>
      <c r="K241" s="17" t="s">
        <v>16</v>
      </c>
      <c r="L241" s="18">
        <v>0</v>
      </c>
      <c r="M241" s="23">
        <f t="shared" si="49"/>
        <v>0</v>
      </c>
    </row>
    <row r="242" spans="1:14" ht="25.5" x14ac:dyDescent="0.55000000000000004">
      <c r="A242" s="10">
        <v>238</v>
      </c>
      <c r="B242" s="19" t="s">
        <v>261</v>
      </c>
      <c r="C242" s="79"/>
      <c r="D242" s="82">
        <v>0</v>
      </c>
      <c r="E242" s="47">
        <f t="shared" si="46"/>
        <v>0</v>
      </c>
      <c r="F242" s="82">
        <v>0</v>
      </c>
      <c r="G242" s="47">
        <f t="shared" si="47"/>
        <v>0</v>
      </c>
      <c r="H242" s="83"/>
      <c r="I242" s="20">
        <v>25</v>
      </c>
      <c r="J242" s="84">
        <f t="shared" si="48"/>
        <v>0</v>
      </c>
      <c r="K242" s="17" t="s">
        <v>16</v>
      </c>
      <c r="L242" s="18">
        <v>0</v>
      </c>
      <c r="M242" s="23">
        <f t="shared" si="49"/>
        <v>0</v>
      </c>
    </row>
    <row r="243" spans="1:14" ht="25.5" x14ac:dyDescent="0.55000000000000004">
      <c r="A243" s="10">
        <v>239</v>
      </c>
      <c r="B243" s="19" t="s">
        <v>250</v>
      </c>
      <c r="C243" s="79"/>
      <c r="D243" s="82">
        <v>0</v>
      </c>
      <c r="E243" s="47">
        <f t="shared" si="46"/>
        <v>0</v>
      </c>
      <c r="F243" s="82">
        <v>0</v>
      </c>
      <c r="G243" s="47">
        <f t="shared" si="47"/>
        <v>0</v>
      </c>
      <c r="H243" s="83"/>
      <c r="I243" s="20">
        <v>50</v>
      </c>
      <c r="J243" s="84">
        <f t="shared" si="48"/>
        <v>0</v>
      </c>
      <c r="K243" s="17" t="s">
        <v>16</v>
      </c>
      <c r="L243" s="18">
        <v>0</v>
      </c>
      <c r="M243" s="23">
        <f t="shared" si="49"/>
        <v>0</v>
      </c>
    </row>
    <row r="244" spans="1:14" ht="25.5" x14ac:dyDescent="0.55000000000000004">
      <c r="A244" s="10">
        <v>240</v>
      </c>
      <c r="B244" s="19" t="s">
        <v>259</v>
      </c>
      <c r="C244" s="79">
        <v>316</v>
      </c>
      <c r="D244" s="82">
        <v>0</v>
      </c>
      <c r="E244" s="47">
        <f t="shared" si="46"/>
        <v>316</v>
      </c>
      <c r="F244" s="82">
        <v>0</v>
      </c>
      <c r="G244" s="47">
        <f t="shared" si="47"/>
        <v>316</v>
      </c>
      <c r="H244" s="83"/>
      <c r="I244" s="20">
        <v>35</v>
      </c>
      <c r="J244" s="84">
        <f t="shared" si="48"/>
        <v>0</v>
      </c>
      <c r="K244" s="17" t="s">
        <v>16</v>
      </c>
      <c r="L244" s="18">
        <v>0</v>
      </c>
      <c r="M244" s="23">
        <f t="shared" si="49"/>
        <v>0</v>
      </c>
    </row>
    <row r="245" spans="1:14" ht="25.5" x14ac:dyDescent="0.55000000000000004">
      <c r="A245" s="10">
        <v>241</v>
      </c>
      <c r="B245" s="19" t="s">
        <v>258</v>
      </c>
      <c r="C245" s="79"/>
      <c r="D245" s="82">
        <v>0</v>
      </c>
      <c r="E245" s="47">
        <f t="shared" si="46"/>
        <v>0</v>
      </c>
      <c r="F245" s="82">
        <v>0</v>
      </c>
      <c r="G245" s="47">
        <f t="shared" si="47"/>
        <v>0</v>
      </c>
      <c r="H245" s="83"/>
      <c r="I245" s="20">
        <v>0</v>
      </c>
      <c r="J245" s="84">
        <f t="shared" si="48"/>
        <v>0</v>
      </c>
      <c r="K245" s="17" t="s">
        <v>16</v>
      </c>
      <c r="L245" s="18">
        <v>0</v>
      </c>
      <c r="M245" s="23">
        <f t="shared" si="49"/>
        <v>0</v>
      </c>
    </row>
    <row r="246" spans="1:14" ht="25.5" x14ac:dyDescent="0.55000000000000004">
      <c r="A246" s="10">
        <v>242</v>
      </c>
      <c r="B246" s="19" t="s">
        <v>262</v>
      </c>
      <c r="C246" s="79"/>
      <c r="D246" s="82">
        <v>0</v>
      </c>
      <c r="E246" s="47">
        <f t="shared" si="46"/>
        <v>0</v>
      </c>
      <c r="F246" s="82">
        <v>0</v>
      </c>
      <c r="G246" s="47">
        <f t="shared" si="47"/>
        <v>0</v>
      </c>
      <c r="H246" s="83"/>
      <c r="I246" s="20">
        <v>0</v>
      </c>
      <c r="J246" s="84">
        <f t="shared" si="48"/>
        <v>0</v>
      </c>
      <c r="K246" s="17" t="s">
        <v>16</v>
      </c>
      <c r="L246" s="18">
        <v>0</v>
      </c>
      <c r="M246" s="23">
        <f t="shared" si="49"/>
        <v>0</v>
      </c>
    </row>
    <row r="247" spans="1:14" ht="22.5" customHeight="1" x14ac:dyDescent="0.55000000000000004">
      <c r="A247" s="10">
        <v>243</v>
      </c>
      <c r="B247" s="11"/>
      <c r="C247" s="47"/>
      <c r="D247" s="82">
        <v>0</v>
      </c>
      <c r="E247" s="47">
        <f t="shared" ref="E247:E254" si="50">C247+D247</f>
        <v>0</v>
      </c>
      <c r="F247" s="82">
        <v>0</v>
      </c>
      <c r="G247" s="47">
        <f t="shared" ref="G247:G254" si="51">+E247-F247-H247</f>
        <v>0</v>
      </c>
      <c r="H247" s="83"/>
      <c r="I247" s="20"/>
      <c r="J247" s="84">
        <f t="shared" ref="J247:J254" si="52">+I247*H247</f>
        <v>0</v>
      </c>
      <c r="K247" s="17" t="s">
        <v>16</v>
      </c>
      <c r="L247" s="18">
        <v>0</v>
      </c>
      <c r="M247" s="23">
        <f t="shared" ref="M247:M254" si="53">SUM(J247-L247)</f>
        <v>0</v>
      </c>
    </row>
    <row r="248" spans="1:14" ht="22.5" customHeight="1" x14ac:dyDescent="0.55000000000000004">
      <c r="A248" s="10">
        <v>244</v>
      </c>
      <c r="B248" s="11"/>
      <c r="C248" s="47"/>
      <c r="D248" s="82">
        <v>0</v>
      </c>
      <c r="E248" s="47">
        <f t="shared" si="50"/>
        <v>0</v>
      </c>
      <c r="F248" s="82">
        <v>0</v>
      </c>
      <c r="G248" s="47">
        <f t="shared" si="51"/>
        <v>0</v>
      </c>
      <c r="H248" s="83"/>
      <c r="I248" s="20"/>
      <c r="J248" s="84">
        <f t="shared" si="52"/>
        <v>0</v>
      </c>
      <c r="K248" s="17" t="s">
        <v>16</v>
      </c>
      <c r="L248" s="18">
        <v>0</v>
      </c>
      <c r="M248" s="23">
        <f t="shared" si="53"/>
        <v>0</v>
      </c>
    </row>
    <row r="249" spans="1:14" ht="22.5" customHeight="1" x14ac:dyDescent="0.55000000000000004">
      <c r="A249" s="10">
        <v>245</v>
      </c>
      <c r="B249" s="11"/>
      <c r="C249" s="47"/>
      <c r="D249" s="82">
        <v>0</v>
      </c>
      <c r="E249" s="47">
        <f t="shared" si="50"/>
        <v>0</v>
      </c>
      <c r="F249" s="82">
        <v>0</v>
      </c>
      <c r="G249" s="47">
        <f t="shared" si="51"/>
        <v>0</v>
      </c>
      <c r="H249" s="83"/>
      <c r="I249" s="20"/>
      <c r="J249" s="84">
        <f t="shared" si="52"/>
        <v>0</v>
      </c>
      <c r="K249" s="17" t="s">
        <v>16</v>
      </c>
      <c r="L249" s="18">
        <v>0</v>
      </c>
      <c r="M249" s="23">
        <f t="shared" si="53"/>
        <v>0</v>
      </c>
    </row>
    <row r="250" spans="1:14" ht="22.5" customHeight="1" x14ac:dyDescent="0.55000000000000004">
      <c r="A250" s="10">
        <v>246</v>
      </c>
      <c r="B250" s="11"/>
      <c r="C250" s="47"/>
      <c r="D250" s="82">
        <v>0</v>
      </c>
      <c r="E250" s="47">
        <f t="shared" si="50"/>
        <v>0</v>
      </c>
      <c r="F250" s="82">
        <v>0</v>
      </c>
      <c r="G250" s="47">
        <f t="shared" si="51"/>
        <v>0</v>
      </c>
      <c r="H250" s="83"/>
      <c r="I250" s="20"/>
      <c r="J250" s="84">
        <f t="shared" si="52"/>
        <v>0</v>
      </c>
      <c r="K250" s="17" t="s">
        <v>16</v>
      </c>
      <c r="L250" s="18">
        <v>0</v>
      </c>
      <c r="M250" s="23">
        <f t="shared" si="53"/>
        <v>0</v>
      </c>
    </row>
    <row r="251" spans="1:14" ht="22.5" customHeight="1" x14ac:dyDescent="0.55000000000000004">
      <c r="A251" s="10">
        <v>247</v>
      </c>
      <c r="B251" s="11"/>
      <c r="C251" s="47"/>
      <c r="D251" s="82">
        <v>0</v>
      </c>
      <c r="E251" s="47">
        <f t="shared" si="50"/>
        <v>0</v>
      </c>
      <c r="F251" s="82">
        <v>0</v>
      </c>
      <c r="G251" s="47">
        <f t="shared" si="51"/>
        <v>0</v>
      </c>
      <c r="H251" s="83"/>
      <c r="I251" s="20"/>
      <c r="J251" s="84">
        <f t="shared" si="52"/>
        <v>0</v>
      </c>
      <c r="K251" s="17" t="s">
        <v>16</v>
      </c>
      <c r="L251" s="18">
        <v>0</v>
      </c>
      <c r="M251" s="23">
        <f t="shared" si="53"/>
        <v>0</v>
      </c>
    </row>
    <row r="252" spans="1:14" ht="22.5" customHeight="1" x14ac:dyDescent="0.55000000000000004">
      <c r="A252" s="10">
        <v>248</v>
      </c>
      <c r="B252" s="11"/>
      <c r="C252" s="47"/>
      <c r="D252" s="82">
        <v>0</v>
      </c>
      <c r="E252" s="47">
        <f t="shared" si="50"/>
        <v>0</v>
      </c>
      <c r="F252" s="82">
        <v>0</v>
      </c>
      <c r="G252" s="47">
        <f t="shared" si="51"/>
        <v>0</v>
      </c>
      <c r="H252" s="83"/>
      <c r="I252" s="20"/>
      <c r="J252" s="84">
        <f t="shared" si="52"/>
        <v>0</v>
      </c>
      <c r="K252" s="17" t="s">
        <v>16</v>
      </c>
      <c r="L252" s="18">
        <v>0</v>
      </c>
      <c r="M252" s="23">
        <f t="shared" si="53"/>
        <v>0</v>
      </c>
    </row>
    <row r="253" spans="1:14" ht="22.5" customHeight="1" x14ac:dyDescent="0.55000000000000004">
      <c r="A253" s="10">
        <v>249</v>
      </c>
      <c r="B253" s="11"/>
      <c r="C253" s="47"/>
      <c r="D253" s="82">
        <v>0</v>
      </c>
      <c r="E253" s="47">
        <f t="shared" si="50"/>
        <v>0</v>
      </c>
      <c r="F253" s="82">
        <v>0</v>
      </c>
      <c r="G253" s="47">
        <f t="shared" si="51"/>
        <v>0</v>
      </c>
      <c r="H253" s="83"/>
      <c r="I253" s="20"/>
      <c r="J253" s="84">
        <f t="shared" si="52"/>
        <v>0</v>
      </c>
      <c r="K253" s="17" t="s">
        <v>16</v>
      </c>
      <c r="L253" s="18">
        <v>0</v>
      </c>
      <c r="M253" s="23">
        <f t="shared" si="53"/>
        <v>0</v>
      </c>
    </row>
    <row r="254" spans="1:14" ht="25.5" x14ac:dyDescent="0.55000000000000004">
      <c r="A254" s="10">
        <v>250</v>
      </c>
      <c r="B254" s="11"/>
      <c r="C254" s="47"/>
      <c r="D254" s="82">
        <v>0</v>
      </c>
      <c r="E254" s="47">
        <f t="shared" si="50"/>
        <v>0</v>
      </c>
      <c r="F254" s="82">
        <v>0</v>
      </c>
      <c r="G254" s="47">
        <f t="shared" si="51"/>
        <v>0</v>
      </c>
      <c r="H254" s="83"/>
      <c r="I254" s="20"/>
      <c r="J254" s="84">
        <f t="shared" si="52"/>
        <v>0</v>
      </c>
      <c r="K254" s="17" t="s">
        <v>16</v>
      </c>
      <c r="L254" s="18">
        <v>0</v>
      </c>
      <c r="M254" s="23">
        <f t="shared" si="53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+X37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0</v>
      </c>
    </row>
    <row r="258" spans="1:15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5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5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15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0</v>
      </c>
      <c r="M262" s="87" t="s">
        <v>287</v>
      </c>
      <c r="N262" s="88" t="s">
        <v>288</v>
      </c>
      <c r="O262" s="89" t="s">
        <v>289</v>
      </c>
    </row>
    <row r="263" spans="1:15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0</v>
      </c>
      <c r="M263" s="90"/>
      <c r="N263" s="90"/>
      <c r="O263" s="90"/>
    </row>
    <row r="264" spans="1:15" ht="25.5" x14ac:dyDescent="0.55000000000000004">
      <c r="A264" s="1"/>
      <c r="C264" s="31"/>
      <c r="E264" s="31"/>
      <c r="G264" s="31"/>
      <c r="I264" s="162" t="s">
        <v>209</v>
      </c>
      <c r="J264" s="163"/>
      <c r="K264" s="37"/>
      <c r="M264" s="90"/>
      <c r="N264" s="90"/>
      <c r="O264" s="90"/>
    </row>
    <row r="265" spans="1:15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5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5" x14ac:dyDescent="0.5">
      <c r="G267" s="2"/>
      <c r="I267" s="2"/>
      <c r="M267" s="91"/>
      <c r="N267" s="91"/>
      <c r="O267" s="91"/>
    </row>
    <row r="268" spans="1:15" ht="25.5" x14ac:dyDescent="0.55000000000000004">
      <c r="G268" s="2"/>
      <c r="I268" s="59" t="s">
        <v>300</v>
      </c>
      <c r="M268" s="92"/>
      <c r="N268" s="92"/>
      <c r="O268" s="92"/>
    </row>
    <row r="269" spans="1:15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5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5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5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0:J260"/>
    <mergeCell ref="I261:J261"/>
    <mergeCell ref="I262:J26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37:W37"/>
    <mergeCell ref="I263:J263"/>
    <mergeCell ref="I264:J264"/>
    <mergeCell ref="H256:I256"/>
    <mergeCell ref="I257:J257"/>
    <mergeCell ref="I258:J25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5980BF"/>
  </sheetPr>
  <dimension ref="A1:Z341"/>
  <sheetViews>
    <sheetView zoomScaleNormal="100" workbookViewId="0">
      <pane xSplit="7" ySplit="4" topLeftCell="Q20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2" t="s">
        <v>292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+ยกมา!G5</f>
        <v>13</v>
      </c>
      <c r="D5" s="82">
        <v>0</v>
      </c>
      <c r="E5" s="47">
        <f t="shared" ref="E5:E207" si="0">C5+D5</f>
        <v>13</v>
      </c>
      <c r="F5" s="82">
        <v>0</v>
      </c>
      <c r="G5" s="47">
        <f>+E5-F5-H5</f>
        <v>13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+ยกมา!G6</f>
        <v>6</v>
      </c>
      <c r="D6" s="82">
        <v>0</v>
      </c>
      <c r="E6" s="47">
        <f t="shared" si="0"/>
        <v>6</v>
      </c>
      <c r="F6" s="82">
        <v>0</v>
      </c>
      <c r="G6" s="47">
        <f t="shared" ref="G6:G142" si="4">+E6-F6-H6</f>
        <v>4</v>
      </c>
      <c r="H6" s="83">
        <v>2</v>
      </c>
      <c r="I6" s="15">
        <v>100</v>
      </c>
      <c r="J6" s="84">
        <f t="shared" ref="J6:J142" si="5">+I6*H6</f>
        <v>200</v>
      </c>
      <c r="K6" s="17" t="s">
        <v>16</v>
      </c>
      <c r="L6" s="18">
        <v>0</v>
      </c>
      <c r="M6" s="23">
        <f t="shared" ref="M6:M13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0</v>
      </c>
      <c r="D12" s="82">
        <v>10</v>
      </c>
      <c r="E12" s="47">
        <f t="shared" si="0"/>
        <v>10</v>
      </c>
      <c r="F12" s="82">
        <v>0</v>
      </c>
      <c r="G12" s="47">
        <f t="shared" si="4"/>
        <v>10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+ยกมา!G13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+ยกมา!G14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+ยกมา!G15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+ยกมา!G16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+ยกมา!G17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+ยกมา!G18</f>
        <v>2</v>
      </c>
      <c r="D18" s="82">
        <v>0</v>
      </c>
      <c r="E18" s="47">
        <f t="shared" si="0"/>
        <v>2</v>
      </c>
      <c r="F18" s="82">
        <v>0</v>
      </c>
      <c r="G18" s="47">
        <f t="shared" si="4"/>
        <v>2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+ยกมา!G19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+ยกมา!G20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+ยกมา!G21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+ยกมา!G22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+ยกมา!G23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+ยกมา!G24</f>
        <v>0</v>
      </c>
      <c r="D24" s="82">
        <v>15</v>
      </c>
      <c r="E24" s="47">
        <f t="shared" si="0"/>
        <v>15</v>
      </c>
      <c r="F24" s="82">
        <v>0</v>
      </c>
      <c r="G24" s="47">
        <f t="shared" si="4"/>
        <v>15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+ยกมา!G25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+ยกมา!G26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+ยกมา!G27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+ยกมา!G28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+ยกมา!G29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+ยกมา!G30</f>
        <v>1</v>
      </c>
      <c r="D30" s="82">
        <v>0</v>
      </c>
      <c r="E30" s="47">
        <f t="shared" si="0"/>
        <v>1</v>
      </c>
      <c r="F30" s="82">
        <v>0</v>
      </c>
      <c r="G30" s="47">
        <f t="shared" si="4"/>
        <v>1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+ยกมา!G31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+ยกมา!G32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+ยกมา!G33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+ยกมา!G34</f>
        <v>11</v>
      </c>
      <c r="D34" s="82">
        <v>0</v>
      </c>
      <c r="E34" s="47">
        <f>C34+D34</f>
        <v>11</v>
      </c>
      <c r="F34" s="82">
        <v>0</v>
      </c>
      <c r="G34" s="47">
        <f>+E34-F34-H34</f>
        <v>8</v>
      </c>
      <c r="H34" s="83">
        <v>3</v>
      </c>
      <c r="I34" s="15">
        <v>100</v>
      </c>
      <c r="J34" s="84">
        <f>+I34*H34</f>
        <v>300</v>
      </c>
      <c r="K34" s="17" t="s">
        <v>16</v>
      </c>
      <c r="L34" s="18">
        <v>0</v>
      </c>
      <c r="M34" s="23">
        <f>SUM(J34-L34)</f>
        <v>300</v>
      </c>
    </row>
    <row r="35" spans="1:24" ht="25.5" x14ac:dyDescent="0.55000000000000004">
      <c r="A35" s="10">
        <v>31</v>
      </c>
      <c r="B35" s="19" t="s">
        <v>45</v>
      </c>
      <c r="C35" s="79">
        <f>+ยกมา!G35</f>
        <v>0</v>
      </c>
      <c r="D35" s="82">
        <v>0</v>
      </c>
      <c r="E35" s="47">
        <f>C35+D35</f>
        <v>0</v>
      </c>
      <c r="F35" s="82">
        <v>0</v>
      </c>
      <c r="G35" s="47">
        <f>+E35-F35-H35</f>
        <v>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+ยกมา!G36</f>
        <v>3</v>
      </c>
      <c r="D36" s="82">
        <v>0</v>
      </c>
      <c r="E36" s="47">
        <f>C36+D36</f>
        <v>3</v>
      </c>
      <c r="F36" s="82">
        <v>0</v>
      </c>
      <c r="G36" s="47">
        <f>+E36-F36-H36</f>
        <v>2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23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+ยกมา!G37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+ยกมา!G38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+ยกมา!G39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+ยกมา!G40</f>
        <v>1</v>
      </c>
      <c r="D40" s="82">
        <v>0</v>
      </c>
      <c r="E40" s="47">
        <f t="shared" si="0"/>
        <v>1</v>
      </c>
      <c r="F40" s="82">
        <v>0</v>
      </c>
      <c r="G40" s="47">
        <f t="shared" si="4"/>
        <v>1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+ยกมา!G41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3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+ยกมา!G42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+ยกมา!G43</f>
        <v>10</v>
      </c>
      <c r="D43" s="82">
        <v>0</v>
      </c>
      <c r="E43" s="47">
        <f>C43+D43</f>
        <v>10</v>
      </c>
      <c r="F43" s="82">
        <v>0</v>
      </c>
      <c r="G43" s="47">
        <f>+E43-F43-H43</f>
        <v>10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+ยกมา!G44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+ยกมา!G45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+ยกมา!G46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+ยกมา!G47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1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4" ht="25.5" x14ac:dyDescent="0.55000000000000004">
      <c r="A48" s="10">
        <v>44</v>
      </c>
      <c r="B48" s="19" t="s">
        <v>53</v>
      </c>
      <c r="C48" s="79">
        <f>+ยกมา!G48</f>
        <v>2</v>
      </c>
      <c r="D48" s="82">
        <v>0</v>
      </c>
      <c r="E48" s="47">
        <f t="shared" si="0"/>
        <v>2</v>
      </c>
      <c r="F48" s="82">
        <v>0</v>
      </c>
      <c r="G48" s="47">
        <f t="shared" si="4"/>
        <v>1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54</v>
      </c>
      <c r="C49" s="79">
        <f>+ยกมา!G49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+ยกมา!G50</f>
        <v>3</v>
      </c>
      <c r="D50" s="82">
        <v>5</v>
      </c>
      <c r="E50" s="47">
        <f t="shared" si="0"/>
        <v>8</v>
      </c>
      <c r="F50" s="82">
        <v>0</v>
      </c>
      <c r="G50" s="47">
        <f t="shared" si="4"/>
        <v>7</v>
      </c>
      <c r="H50" s="83">
        <v>1</v>
      </c>
      <c r="I50" s="15">
        <v>50</v>
      </c>
      <c r="J50" s="84">
        <f t="shared" si="5"/>
        <v>50</v>
      </c>
      <c r="K50" s="17" t="s">
        <v>16</v>
      </c>
      <c r="L50" s="18">
        <v>0</v>
      </c>
      <c r="M50" s="23">
        <f t="shared" si="6"/>
        <v>50</v>
      </c>
    </row>
    <row r="51" spans="1:13" ht="25.5" x14ac:dyDescent="0.55000000000000004">
      <c r="A51" s="10">
        <v>47</v>
      </c>
      <c r="B51" s="19" t="s">
        <v>56</v>
      </c>
      <c r="C51" s="79">
        <f>+ยกมา!G51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+ยกมา!G52</f>
        <v>6</v>
      </c>
      <c r="D52" s="82">
        <v>0</v>
      </c>
      <c r="E52" s="47">
        <f t="shared" si="0"/>
        <v>6</v>
      </c>
      <c r="F52" s="82">
        <v>0</v>
      </c>
      <c r="G52" s="47">
        <f t="shared" si="4"/>
        <v>5</v>
      </c>
      <c r="H52" s="83">
        <v>1</v>
      </c>
      <c r="I52" s="15">
        <v>50</v>
      </c>
      <c r="J52" s="84">
        <f t="shared" si="5"/>
        <v>50</v>
      </c>
      <c r="K52" s="17" t="s">
        <v>16</v>
      </c>
      <c r="L52" s="18">
        <v>0</v>
      </c>
      <c r="M52" s="23">
        <f t="shared" si="6"/>
        <v>50</v>
      </c>
    </row>
    <row r="53" spans="1:13" ht="25.5" x14ac:dyDescent="0.55000000000000004">
      <c r="A53" s="10">
        <v>49</v>
      </c>
      <c r="B53" s="19" t="s">
        <v>58</v>
      </c>
      <c r="C53" s="79">
        <f>+ยกมา!G53</f>
        <v>12</v>
      </c>
      <c r="D53" s="82">
        <v>0</v>
      </c>
      <c r="E53" s="47">
        <f t="shared" si="0"/>
        <v>12</v>
      </c>
      <c r="F53" s="82">
        <v>0</v>
      </c>
      <c r="G53" s="47">
        <f t="shared" si="4"/>
        <v>11</v>
      </c>
      <c r="H53" s="83">
        <v>1</v>
      </c>
      <c r="I53" s="15">
        <v>50</v>
      </c>
      <c r="J53" s="84">
        <f t="shared" si="5"/>
        <v>50</v>
      </c>
      <c r="K53" s="17" t="s">
        <v>16</v>
      </c>
      <c r="L53" s="18">
        <v>0</v>
      </c>
      <c r="M53" s="23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+ยกมา!G54</f>
        <v>6</v>
      </c>
      <c r="D54" s="82">
        <v>0</v>
      </c>
      <c r="E54" s="47">
        <f t="shared" si="0"/>
        <v>6</v>
      </c>
      <c r="F54" s="82">
        <v>0</v>
      </c>
      <c r="G54" s="47">
        <f t="shared" si="4"/>
        <v>6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+ยกมา!G55</f>
        <v>3</v>
      </c>
      <c r="D55" s="82">
        <v>0</v>
      </c>
      <c r="E55" s="47">
        <f t="shared" si="0"/>
        <v>3</v>
      </c>
      <c r="F55" s="82">
        <v>0</v>
      </c>
      <c r="G55" s="47">
        <f t="shared" si="4"/>
        <v>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+ยกมา!G56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+ยกมา!G57</f>
        <v>5</v>
      </c>
      <c r="D57" s="82">
        <v>0</v>
      </c>
      <c r="E57" s="47">
        <f t="shared" si="0"/>
        <v>5</v>
      </c>
      <c r="F57" s="82">
        <v>0</v>
      </c>
      <c r="G57" s="47">
        <f t="shared" si="4"/>
        <v>5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+ยกมา!G58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+ยกมา!G59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+ยกมา!G60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+ยกมา!G61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+ยกมา!G62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+ยกมา!G63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+ยกมา!G64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+ยกมา!G65</f>
        <v>4</v>
      </c>
      <c r="D65" s="82">
        <v>0</v>
      </c>
      <c r="E65" s="47">
        <f>C65+D65</f>
        <v>4</v>
      </c>
      <c r="F65" s="82">
        <v>0</v>
      </c>
      <c r="G65" s="47">
        <f>+E65-F65-H65</f>
        <v>4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+ยกมา!G66</f>
        <v>6</v>
      </c>
      <c r="D66" s="82">
        <v>0</v>
      </c>
      <c r="E66" s="47">
        <f>C66+D66</f>
        <v>6</v>
      </c>
      <c r="F66" s="82">
        <v>0</v>
      </c>
      <c r="G66" s="47">
        <f>+E66-F66-H66</f>
        <v>6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+ยกมา!G67</f>
        <v>7</v>
      </c>
      <c r="D67" s="82">
        <v>0</v>
      </c>
      <c r="E67" s="47">
        <f>C67+D67</f>
        <v>7</v>
      </c>
      <c r="F67" s="82">
        <v>0</v>
      </c>
      <c r="G67" s="47">
        <f>+E67-F67-H67</f>
        <v>7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+ยกมา!G68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+ยกมา!G69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+ยกมา!G70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+ยกมา!G71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+ยกมา!G72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+ยกมา!G73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+ยกมา!G74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+ยกมา!G75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+ยกมา!G76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+ยกมา!G77</f>
        <v>18</v>
      </c>
      <c r="D77" s="82">
        <v>0</v>
      </c>
      <c r="E77" s="47">
        <f t="shared" si="0"/>
        <v>18</v>
      </c>
      <c r="F77" s="82">
        <v>0</v>
      </c>
      <c r="G77" s="47">
        <f t="shared" si="4"/>
        <v>18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+ยกมา!G78</f>
        <v>3</v>
      </c>
      <c r="D78" s="82">
        <v>0</v>
      </c>
      <c r="E78" s="47">
        <f t="shared" ref="E78:E126" si="8">C78+D78</f>
        <v>3</v>
      </c>
      <c r="F78" s="82">
        <v>0</v>
      </c>
      <c r="G78" s="47">
        <f t="shared" ref="G78:G126" si="9">+E78-F78-H78</f>
        <v>1</v>
      </c>
      <c r="H78" s="83">
        <v>2</v>
      </c>
      <c r="I78" s="20">
        <v>50</v>
      </c>
      <c r="J78" s="84">
        <f t="shared" ref="J78:J126" si="10">+I78*H78</f>
        <v>100</v>
      </c>
      <c r="K78" s="17" t="s">
        <v>16</v>
      </c>
      <c r="L78" s="18">
        <v>0</v>
      </c>
      <c r="M78" s="23">
        <f t="shared" ref="M78:M126" si="11">SUM(J78-L78)</f>
        <v>100</v>
      </c>
    </row>
    <row r="79" spans="1:13" ht="25.5" x14ac:dyDescent="0.55000000000000004">
      <c r="A79" s="10">
        <v>75</v>
      </c>
      <c r="B79" s="19" t="s">
        <v>294</v>
      </c>
      <c r="C79" s="79">
        <f>+ยกมา!G79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+ยกมา!G80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+ยกมา!G81</f>
        <v>1</v>
      </c>
      <c r="D81" s="82">
        <v>0</v>
      </c>
      <c r="E81" s="47">
        <f t="shared" si="8"/>
        <v>1</v>
      </c>
      <c r="F81" s="82">
        <v>0</v>
      </c>
      <c r="G81" s="47">
        <f t="shared" si="9"/>
        <v>0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23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+ยกมา!G82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+ยกมา!G83</f>
        <v>0</v>
      </c>
      <c r="D83" s="82">
        <v>5</v>
      </c>
      <c r="E83" s="47">
        <f t="shared" si="8"/>
        <v>5</v>
      </c>
      <c r="F83" s="82">
        <v>0</v>
      </c>
      <c r="G83" s="47">
        <f t="shared" si="9"/>
        <v>5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+ยกมา!G84</f>
        <v>7</v>
      </c>
      <c r="D84" s="82">
        <v>0</v>
      </c>
      <c r="E84" s="47">
        <f t="shared" si="8"/>
        <v>7</v>
      </c>
      <c r="F84" s="82">
        <v>0</v>
      </c>
      <c r="G84" s="47">
        <f t="shared" si="9"/>
        <v>5</v>
      </c>
      <c r="H84" s="83">
        <v>2</v>
      </c>
      <c r="I84" s="20">
        <v>55</v>
      </c>
      <c r="J84" s="84">
        <f t="shared" si="10"/>
        <v>110</v>
      </c>
      <c r="K84" s="17" t="s">
        <v>16</v>
      </c>
      <c r="L84" s="18">
        <v>0</v>
      </c>
      <c r="M84" s="23">
        <f t="shared" si="11"/>
        <v>110</v>
      </c>
    </row>
    <row r="85" spans="1:13" ht="25.15" customHeight="1" x14ac:dyDescent="0.55000000000000004">
      <c r="A85" s="10">
        <v>81</v>
      </c>
      <c r="B85" s="19" t="s">
        <v>93</v>
      </c>
      <c r="C85" s="79">
        <f>+ยกมา!G85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+ยกมา!G86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+ยกมา!G87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+ยกมา!G88</f>
        <v>14</v>
      </c>
      <c r="D88" s="82">
        <v>20</v>
      </c>
      <c r="E88" s="47">
        <f t="shared" si="8"/>
        <v>34</v>
      </c>
      <c r="F88" s="82">
        <v>0</v>
      </c>
      <c r="G88" s="47">
        <f t="shared" si="9"/>
        <v>29</v>
      </c>
      <c r="H88" s="83">
        <v>5</v>
      </c>
      <c r="I88" s="20">
        <v>35</v>
      </c>
      <c r="J88" s="84">
        <f t="shared" si="10"/>
        <v>175</v>
      </c>
      <c r="K88" s="17" t="s">
        <v>16</v>
      </c>
      <c r="L88" s="18">
        <v>0</v>
      </c>
      <c r="M88" s="23">
        <f t="shared" si="11"/>
        <v>175</v>
      </c>
    </row>
    <row r="89" spans="1:13" ht="22.5" customHeight="1" x14ac:dyDescent="0.55000000000000004">
      <c r="A89" s="10">
        <v>85</v>
      </c>
      <c r="B89" s="19" t="s">
        <v>359</v>
      </c>
      <c r="C89" s="79">
        <f>+ยกมา!G89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+ยกมา!G90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+ยกมา!G91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+ยกมา!G92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+ยกมา!G93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+ยกมา!G94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+ยกมา!G95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+ยกมา!G96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+ยกมา!G97</f>
        <v>0</v>
      </c>
      <c r="D97" s="82">
        <v>0</v>
      </c>
      <c r="E97" s="47">
        <f t="shared" si="8"/>
        <v>0</v>
      </c>
      <c r="F97" s="82">
        <v>0</v>
      </c>
      <c r="G97" s="47">
        <f t="shared" si="9"/>
        <v>0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+ยกมา!G98</f>
        <v>7</v>
      </c>
      <c r="D98" s="82">
        <v>0</v>
      </c>
      <c r="E98" s="47">
        <f t="shared" si="8"/>
        <v>7</v>
      </c>
      <c r="F98" s="82">
        <v>0</v>
      </c>
      <c r="G98" s="47">
        <f t="shared" si="9"/>
        <v>5</v>
      </c>
      <c r="H98" s="83">
        <v>2</v>
      </c>
      <c r="I98" s="22">
        <v>120</v>
      </c>
      <c r="J98" s="84">
        <f t="shared" si="10"/>
        <v>240</v>
      </c>
      <c r="K98" s="17" t="s">
        <v>16</v>
      </c>
      <c r="L98" s="18">
        <v>0</v>
      </c>
      <c r="M98" s="23">
        <f t="shared" si="11"/>
        <v>240</v>
      </c>
    </row>
    <row r="99" spans="1:13" ht="25.5" x14ac:dyDescent="0.55000000000000004">
      <c r="A99" s="10">
        <v>95</v>
      </c>
      <c r="B99" s="19" t="s">
        <v>104</v>
      </c>
      <c r="C99" s="79">
        <f>+ยกมา!G99</f>
        <v>0</v>
      </c>
      <c r="D99" s="82">
        <v>6</v>
      </c>
      <c r="E99" s="47">
        <f t="shared" si="8"/>
        <v>6</v>
      </c>
      <c r="F99" s="82">
        <v>0</v>
      </c>
      <c r="G99" s="47">
        <f t="shared" si="9"/>
        <v>4</v>
      </c>
      <c r="H99" s="83">
        <v>2</v>
      </c>
      <c r="I99" s="20">
        <v>250</v>
      </c>
      <c r="J99" s="84">
        <f t="shared" si="10"/>
        <v>500</v>
      </c>
      <c r="K99" s="17" t="s">
        <v>16</v>
      </c>
      <c r="L99" s="18">
        <v>0</v>
      </c>
      <c r="M99" s="23">
        <f t="shared" si="11"/>
        <v>500</v>
      </c>
    </row>
    <row r="100" spans="1:13" ht="25.5" x14ac:dyDescent="0.55000000000000004">
      <c r="A100" s="10">
        <v>96</v>
      </c>
      <c r="B100" s="19" t="s">
        <v>105</v>
      </c>
      <c r="C100" s="79">
        <f>+ยกมา!G100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+ยกมา!G101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+ยกมา!G102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+ยกมา!G103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+ยกมา!G104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+ยกมา!G105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+ยกมา!G106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+ยกมา!G107</f>
        <v>6</v>
      </c>
      <c r="D107" s="82">
        <v>0</v>
      </c>
      <c r="E107" s="47">
        <f t="shared" si="8"/>
        <v>6</v>
      </c>
      <c r="F107" s="82">
        <v>0</v>
      </c>
      <c r="G107" s="47">
        <f t="shared" si="9"/>
        <v>6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+ยกมา!G108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6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+ยกมา!G109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+ยกมา!G110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+ยกมา!G111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+ยกมา!G112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+ยกมา!G113</f>
        <v>0</v>
      </c>
      <c r="D113" s="82">
        <v>0</v>
      </c>
      <c r="E113" s="47">
        <f t="shared" si="8"/>
        <v>0</v>
      </c>
      <c r="F113" s="82">
        <v>0</v>
      </c>
      <c r="G113" s="47">
        <f t="shared" si="9"/>
        <v>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+ยกมา!G114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+ยกมา!G117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+ยกมา!G118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+ยกมา!G119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+ยกมา!G120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+ยกมา!G121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+ยกมา!G122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+ยกมา!G123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+ยกมา!G124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+ยกมา!G125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+ยกมา!G126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+ยกมา!G127</f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3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+ยกมา!G128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+ยกมา!G129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+ยกมา!G130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+ยกมา!G131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+ยกมา!G132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+ยกมา!G133</f>
        <v>5</v>
      </c>
      <c r="D133" s="82">
        <v>0</v>
      </c>
      <c r="E133" s="47">
        <f t="shared" si="16"/>
        <v>5</v>
      </c>
      <c r="F133" s="82">
        <v>0</v>
      </c>
      <c r="G133" s="47">
        <f t="shared" si="17"/>
        <v>5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+ยกมา!G134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+ยกมา!G135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+ยกมา!G136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+ยกมา!G137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+ยกมา!G138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+ยกมา!G139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+ยกมา!G140</f>
        <v>4</v>
      </c>
      <c r="D140" s="82">
        <v>0</v>
      </c>
      <c r="E140" s="47">
        <f t="shared" si="0"/>
        <v>4</v>
      </c>
      <c r="F140" s="82">
        <v>0</v>
      </c>
      <c r="G140" s="47">
        <f t="shared" si="4"/>
        <v>4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+ยกมา!G141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+ยกมา!G142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+ยกมา!G143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+ยกมา!G144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+ยกมา!G145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+ยกมา!G146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+ยกมา!G147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+ยกมา!G148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+ยกมา!G149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+ยกมา!G150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+ยกมา!G151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+ยกมา!G152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+ยกมา!G153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+ยกมา!G154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+ยกมา!G155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+ยกมา!G156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+ยกมา!G157</f>
        <v>3</v>
      </c>
      <c r="D157" s="82">
        <v>5</v>
      </c>
      <c r="E157" s="47">
        <f t="shared" si="21"/>
        <v>8</v>
      </c>
      <c r="F157" s="82">
        <v>0</v>
      </c>
      <c r="G157" s="47">
        <f t="shared" si="22"/>
        <v>8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+ยกมา!G158</f>
        <v>4</v>
      </c>
      <c r="D158" s="82">
        <v>0</v>
      </c>
      <c r="E158" s="47">
        <f t="shared" si="21"/>
        <v>4</v>
      </c>
      <c r="F158" s="82">
        <v>0</v>
      </c>
      <c r="G158" s="47">
        <f t="shared" si="22"/>
        <v>4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+ยกมา!G159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+ยกมา!G160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+ยกมา!G161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+ยกมา!G162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+ยกมา!G163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+ยกมา!G164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+ยกมา!G165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+ยกมา!G166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+ยกมา!G167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+ยกมา!G168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+ยกมา!G169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+ยกมา!G170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+ยกมา!G171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+ยกมา!G172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+ยกมา!G173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+ยกมา!G174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+ยกมา!G175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+ยกมา!G176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+ยกมา!G177</f>
        <v>53</v>
      </c>
      <c r="D177" s="82">
        <v>0</v>
      </c>
      <c r="E177" s="47">
        <f t="shared" si="27"/>
        <v>53</v>
      </c>
      <c r="F177" s="82">
        <v>0</v>
      </c>
      <c r="G177" s="47">
        <f t="shared" si="28"/>
        <v>53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+ยกมา!G178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+ยกมา!G179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+ยกมา!G180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+ยกมา!G181</f>
        <v>8</v>
      </c>
      <c r="D181" s="82">
        <v>0</v>
      </c>
      <c r="E181" s="47">
        <f t="shared" si="27"/>
        <v>8</v>
      </c>
      <c r="F181" s="82">
        <v>0</v>
      </c>
      <c r="G181" s="47">
        <f t="shared" si="28"/>
        <v>6</v>
      </c>
      <c r="H181" s="83">
        <v>2</v>
      </c>
      <c r="I181" s="20">
        <v>80</v>
      </c>
      <c r="J181" s="84">
        <f t="shared" si="29"/>
        <v>160</v>
      </c>
      <c r="K181" s="17" t="s">
        <v>16</v>
      </c>
      <c r="L181" s="18">
        <v>0</v>
      </c>
      <c r="M181" s="23">
        <f t="shared" si="30"/>
        <v>160</v>
      </c>
    </row>
    <row r="182" spans="1:13" ht="25.5" x14ac:dyDescent="0.55000000000000004">
      <c r="A182" s="10">
        <v>178</v>
      </c>
      <c r="B182" s="19" t="s">
        <v>257</v>
      </c>
      <c r="C182" s="79">
        <f>+ยกมา!G182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+ยกมา!G183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+ยกมา!G184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+ยกมา!G185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+ยกมา!G186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+ยกมา!G187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+ยกมา!G188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+ยกมา!G189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+ยกมา!G190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+ยกมา!G191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+ยกมา!G192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+ยกมา!G193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+ยกมา!G194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+ยกมา!G195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+ยกมา!G196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+ยกมา!G197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+ยกมา!G198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+ยกมา!G199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+ยกมา!G200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+ยกมา!G201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+ยกมา!G202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+ยกมา!G203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+ยกมา!G204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+ยกมา!G205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+ยกมา!G206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+ยกมา!G207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+ยกมา!G208</f>
        <v>9</v>
      </c>
      <c r="D208" s="82">
        <v>0</v>
      </c>
      <c r="E208" s="47">
        <f t="shared" ref="E208:E246" si="37">C208+D208</f>
        <v>9</v>
      </c>
      <c r="F208" s="82">
        <v>0</v>
      </c>
      <c r="G208" s="47">
        <f t="shared" ref="G208:G246" si="38">+E208-F208-H208</f>
        <v>8</v>
      </c>
      <c r="H208" s="83">
        <v>1</v>
      </c>
      <c r="I208" s="20">
        <v>90</v>
      </c>
      <c r="J208" s="84">
        <f t="shared" ref="J208:J246" si="39">+I208*H208</f>
        <v>90</v>
      </c>
      <c r="K208" s="17" t="s">
        <v>16</v>
      </c>
      <c r="L208" s="18">
        <v>0</v>
      </c>
      <c r="M208" s="23">
        <f t="shared" ref="M208:M246" si="40">SUM(J208-L208)</f>
        <v>90</v>
      </c>
    </row>
    <row r="209" spans="1:13" ht="25.5" x14ac:dyDescent="0.55000000000000004">
      <c r="A209" s="10">
        <v>205</v>
      </c>
      <c r="B209" s="19" t="s">
        <v>172</v>
      </c>
      <c r="C209" s="79">
        <f>+ยกมา!G209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+ยกมา!G210</f>
        <v>3</v>
      </c>
      <c r="D210" s="82">
        <v>0</v>
      </c>
      <c r="E210" s="47">
        <f t="shared" si="37"/>
        <v>3</v>
      </c>
      <c r="F210" s="82">
        <v>0</v>
      </c>
      <c r="G210" s="47">
        <f t="shared" si="38"/>
        <v>3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+ยกมา!G211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+ยกมา!G212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+ยกมา!G213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+ยกมา!G214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+ยกมา!G215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+ยกมา!G216</f>
        <v>10</v>
      </c>
      <c r="D216" s="82">
        <v>0</v>
      </c>
      <c r="E216" s="47">
        <f t="shared" si="37"/>
        <v>10</v>
      </c>
      <c r="F216" s="82">
        <v>0</v>
      </c>
      <c r="G216" s="47">
        <f t="shared" si="38"/>
        <v>9</v>
      </c>
      <c r="H216" s="83">
        <v>1</v>
      </c>
      <c r="I216" s="20">
        <v>50</v>
      </c>
      <c r="J216" s="84">
        <f t="shared" si="39"/>
        <v>50</v>
      </c>
      <c r="K216" s="17" t="s">
        <v>16</v>
      </c>
      <c r="L216" s="18">
        <v>0</v>
      </c>
      <c r="M216" s="23">
        <f t="shared" si="40"/>
        <v>50</v>
      </c>
    </row>
    <row r="217" spans="1:13" ht="25.5" x14ac:dyDescent="0.55000000000000004">
      <c r="A217" s="10">
        <v>213</v>
      </c>
      <c r="B217" s="19" t="s">
        <v>180</v>
      </c>
      <c r="C217" s="79">
        <f>+ยกมา!G217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+ยกมา!G218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+ยกมา!G219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+ยกมา!G220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+ยกมา!G221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+ยกมา!G222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+ยกมา!G223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+ยกมา!G224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+ยกมา!G225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+ยกมา!G226</f>
        <v>0</v>
      </c>
      <c r="D226" s="82">
        <v>0</v>
      </c>
      <c r="E226" s="47">
        <f t="shared" si="37"/>
        <v>0</v>
      </c>
      <c r="F226" s="82">
        <v>0</v>
      </c>
      <c r="G226" s="47">
        <f t="shared" si="38"/>
        <v>0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+ยกมา!G227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+ยกมา!G228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+ยกมา!G229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+ยกมา!G230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+ยกมา!G231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+ยกมา!G232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+ยกมา!G233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+ยกมา!G234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+ยกมา!G235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+ยกมา!G236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+ยกมา!G237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+ยกมา!G238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+ยกมา!G239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+ยกมา!G240</f>
        <v>8</v>
      </c>
      <c r="D240" s="82">
        <v>0</v>
      </c>
      <c r="E240" s="47">
        <f t="shared" si="37"/>
        <v>8</v>
      </c>
      <c r="F240" s="82">
        <v>0</v>
      </c>
      <c r="G240" s="47">
        <f t="shared" si="38"/>
        <v>7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23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+ยกมา!G241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+ยกมา!G242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+ยกมา!G243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+ยกมา!G244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+ยกมา!G245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+ยกมา!G246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2425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+X37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2425</v>
      </c>
    </row>
    <row r="258" spans="1:21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1490</v>
      </c>
      <c r="L259" s="2">
        <v>235</v>
      </c>
      <c r="M259" s="2">
        <v>55</v>
      </c>
      <c r="N259" s="2">
        <v>50</v>
      </c>
      <c r="O259" s="2">
        <v>300</v>
      </c>
      <c r="P259" s="2">
        <v>50</v>
      </c>
      <c r="Q259" s="2">
        <v>140</v>
      </c>
      <c r="R259" s="2">
        <v>75</v>
      </c>
      <c r="S259" s="2">
        <v>15</v>
      </c>
      <c r="T259" s="2">
        <v>300</v>
      </c>
      <c r="U259" s="2">
        <v>270</v>
      </c>
    </row>
    <row r="260" spans="1:21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1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21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0</v>
      </c>
      <c r="M262" s="87" t="s">
        <v>287</v>
      </c>
      <c r="N262" s="88" t="s">
        <v>288</v>
      </c>
      <c r="O262" s="89" t="s">
        <v>289</v>
      </c>
    </row>
    <row r="263" spans="1:21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935</v>
      </c>
      <c r="M263" s="90"/>
      <c r="N263" s="90"/>
      <c r="O263" s="90"/>
    </row>
    <row r="264" spans="1:21" ht="25.5" x14ac:dyDescent="0.55000000000000004">
      <c r="A264" s="1"/>
      <c r="E264" s="31"/>
      <c r="G264" s="31"/>
      <c r="I264" s="162" t="s">
        <v>209</v>
      </c>
      <c r="J264" s="163"/>
      <c r="K264" s="37">
        <v>955</v>
      </c>
      <c r="M264" s="90"/>
      <c r="N264" s="90"/>
      <c r="O264" s="90"/>
    </row>
    <row r="265" spans="1:21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20</v>
      </c>
      <c r="M265" s="90"/>
      <c r="N265" s="90"/>
      <c r="O265" s="90"/>
    </row>
    <row r="266" spans="1:21" ht="25.5" x14ac:dyDescent="0.55000000000000004">
      <c r="G266" s="2"/>
      <c r="I266" s="162" t="s">
        <v>211</v>
      </c>
      <c r="J266" s="163"/>
      <c r="K266" s="33">
        <f>+K264-K263</f>
        <v>20</v>
      </c>
      <c r="M266" s="91"/>
      <c r="N266" s="91"/>
      <c r="O266" s="91"/>
    </row>
    <row r="267" spans="1:21" x14ac:dyDescent="0.5">
      <c r="G267" s="2"/>
      <c r="I267" s="2"/>
      <c r="M267" s="91"/>
      <c r="N267" s="91"/>
      <c r="O267" s="91"/>
    </row>
    <row r="268" spans="1:21" ht="25.5" x14ac:dyDescent="0.55000000000000004">
      <c r="G268" s="2"/>
      <c r="I268" s="98" t="s">
        <v>300</v>
      </c>
      <c r="J268" s="2" t="s">
        <v>301</v>
      </c>
      <c r="M268" s="92"/>
      <c r="N268" s="92"/>
      <c r="O268" s="92"/>
    </row>
    <row r="269" spans="1:21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1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1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1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P37:W37"/>
    <mergeCell ref="R3:R4"/>
    <mergeCell ref="S3:S4"/>
    <mergeCell ref="I263:J263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5980BF"/>
  </sheetPr>
  <dimension ref="A1:Z341"/>
  <sheetViews>
    <sheetView zoomScaleNormal="100" workbookViewId="0">
      <pane xSplit="7" ySplit="4" topLeftCell="H64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+'1'!G5</f>
        <v>13</v>
      </c>
      <c r="D5" s="82">
        <v>0</v>
      </c>
      <c r="E5" s="47">
        <f t="shared" ref="E5:E207" si="0">C5+D5</f>
        <v>13</v>
      </c>
      <c r="F5" s="82">
        <v>0</v>
      </c>
      <c r="G5" s="47">
        <f>+E5-F5-H5</f>
        <v>13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+'1'!G6</f>
        <v>4</v>
      </c>
      <c r="D6" s="82">
        <v>15</v>
      </c>
      <c r="E6" s="47">
        <f t="shared" si="0"/>
        <v>19</v>
      </c>
      <c r="F6" s="82">
        <v>0</v>
      </c>
      <c r="G6" s="47">
        <f t="shared" ref="G6:G142" si="4">+E6-F6-H6</f>
        <v>18</v>
      </c>
      <c r="H6" s="83">
        <v>1</v>
      </c>
      <c r="I6" s="15">
        <v>100</v>
      </c>
      <c r="J6" s="84">
        <f t="shared" ref="J6:J142" si="5">+I6*H6</f>
        <v>100</v>
      </c>
      <c r="K6" s="17" t="s">
        <v>16</v>
      </c>
      <c r="L6" s="18">
        <v>0</v>
      </c>
      <c r="M6" s="101">
        <f t="shared" ref="M6:M13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10</v>
      </c>
      <c r="D12" s="82">
        <v>0</v>
      </c>
      <c r="E12" s="47">
        <f t="shared" si="0"/>
        <v>10</v>
      </c>
      <c r="F12" s="82">
        <v>0</v>
      </c>
      <c r="G12" s="47">
        <f t="shared" si="4"/>
        <v>10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+'1'!G18</f>
        <v>2</v>
      </c>
      <c r="D18" s="82">
        <v>0</v>
      </c>
      <c r="E18" s="47">
        <f t="shared" si="0"/>
        <v>2</v>
      </c>
      <c r="F18" s="82">
        <v>0</v>
      </c>
      <c r="G18" s="47">
        <f t="shared" si="4"/>
        <v>2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+'1'!G24</f>
        <v>15</v>
      </c>
      <c r="D24" s="82">
        <v>3</v>
      </c>
      <c r="E24" s="47">
        <f t="shared" si="0"/>
        <v>18</v>
      </c>
      <c r="F24" s="82">
        <v>0</v>
      </c>
      <c r="G24" s="47">
        <f t="shared" si="4"/>
        <v>18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+'1'!G27</f>
        <v>2</v>
      </c>
      <c r="D27" s="82">
        <v>2</v>
      </c>
      <c r="E27" s="47">
        <f t="shared" si="0"/>
        <v>4</v>
      </c>
      <c r="F27" s="82">
        <v>0</v>
      </c>
      <c r="G27" s="47">
        <f t="shared" si="4"/>
        <v>3</v>
      </c>
      <c r="H27" s="83">
        <v>1</v>
      </c>
      <c r="I27" s="21">
        <v>100</v>
      </c>
      <c r="J27" s="84">
        <f t="shared" si="5"/>
        <v>100</v>
      </c>
      <c r="K27" s="17" t="s">
        <v>304</v>
      </c>
      <c r="L27" s="18">
        <v>50</v>
      </c>
      <c r="M27" s="101">
        <f t="shared" si="6"/>
        <v>50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+'1'!G30</f>
        <v>1</v>
      </c>
      <c r="D30" s="82">
        <v>0</v>
      </c>
      <c r="E30" s="47">
        <f t="shared" si="0"/>
        <v>1</v>
      </c>
      <c r="F30" s="82">
        <v>0</v>
      </c>
      <c r="G30" s="47">
        <f t="shared" si="4"/>
        <v>1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+'1'!G34</f>
        <v>8</v>
      </c>
      <c r="D34" s="82">
        <v>0</v>
      </c>
      <c r="E34" s="47">
        <f>C34+D34</f>
        <v>8</v>
      </c>
      <c r="F34" s="82">
        <v>0</v>
      </c>
      <c r="G34" s="47">
        <f>+E34-F34-H34</f>
        <v>8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+'1'!G35</f>
        <v>0</v>
      </c>
      <c r="D35" s="82">
        <v>0</v>
      </c>
      <c r="E35" s="47">
        <f>C35+D35</f>
        <v>0</v>
      </c>
      <c r="F35" s="82">
        <v>0</v>
      </c>
      <c r="G35" s="47">
        <f>+E35-F35-H35</f>
        <v>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+'1'!G36</f>
        <v>2</v>
      </c>
      <c r="D36" s="82">
        <v>0</v>
      </c>
      <c r="E36" s="47">
        <f>C36+D36</f>
        <v>2</v>
      </c>
      <c r="F36" s="82">
        <v>0</v>
      </c>
      <c r="G36" s="47">
        <f>+E36-F36-H36</f>
        <v>0</v>
      </c>
      <c r="H36" s="83">
        <v>2</v>
      </c>
      <c r="I36" s="15">
        <v>130</v>
      </c>
      <c r="J36" s="84">
        <f>+I36*H36</f>
        <v>260</v>
      </c>
      <c r="K36" s="17" t="s">
        <v>16</v>
      </c>
      <c r="L36" s="18">
        <v>0</v>
      </c>
      <c r="M36" s="101">
        <f>SUM(J36-L36)</f>
        <v>260</v>
      </c>
    </row>
    <row r="37" spans="1:24" ht="25.5" x14ac:dyDescent="0.55000000000000004">
      <c r="A37" s="10">
        <v>33</v>
      </c>
      <c r="B37" s="19" t="s">
        <v>43</v>
      </c>
      <c r="C37" s="79">
        <f>+'1'!G37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+'1'!G40</f>
        <v>1</v>
      </c>
      <c r="D40" s="82">
        <v>3</v>
      </c>
      <c r="E40" s="47">
        <f t="shared" si="0"/>
        <v>4</v>
      </c>
      <c r="F40" s="82">
        <v>0</v>
      </c>
      <c r="G40" s="47">
        <f t="shared" si="4"/>
        <v>3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101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+'1'!G41</f>
        <v>3</v>
      </c>
      <c r="D41" s="82">
        <v>0</v>
      </c>
      <c r="E41" s="47">
        <f t="shared" si="0"/>
        <v>3</v>
      </c>
      <c r="F41" s="82">
        <v>0</v>
      </c>
      <c r="G41" s="47">
        <f t="shared" si="4"/>
        <v>3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+'1'!G42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+'1'!G43</f>
        <v>10</v>
      </c>
      <c r="D43" s="82">
        <v>0</v>
      </c>
      <c r="E43" s="47">
        <f>C43+D43</f>
        <v>10</v>
      </c>
      <c r="F43" s="82">
        <v>0</v>
      </c>
      <c r="G43" s="47">
        <f>+E43-F43-H43</f>
        <v>5</v>
      </c>
      <c r="H43" s="83">
        <v>5</v>
      </c>
      <c r="I43" s="20">
        <v>25</v>
      </c>
      <c r="J43" s="84">
        <f>+I43*H43</f>
        <v>125</v>
      </c>
      <c r="K43" s="17" t="s">
        <v>16</v>
      </c>
      <c r="L43" s="18">
        <v>0</v>
      </c>
      <c r="M43" s="101">
        <f>SUM(J43-L43)</f>
        <v>125</v>
      </c>
    </row>
    <row r="44" spans="1:24" ht="25.5" x14ac:dyDescent="0.55000000000000004">
      <c r="A44" s="10">
        <v>40</v>
      </c>
      <c r="B44" s="19" t="s">
        <v>264</v>
      </c>
      <c r="C44" s="79">
        <f>+'1'!G44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+'1'!G48</f>
        <v>1</v>
      </c>
      <c r="D48" s="82">
        <v>0</v>
      </c>
      <c r="E48" s="47">
        <f t="shared" si="0"/>
        <v>1</v>
      </c>
      <c r="F48" s="82">
        <v>0</v>
      </c>
      <c r="G48" s="47">
        <f t="shared" si="4"/>
        <v>1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+'1'!G50</f>
        <v>7</v>
      </c>
      <c r="D50" s="82">
        <v>0</v>
      </c>
      <c r="E50" s="47">
        <f t="shared" si="0"/>
        <v>7</v>
      </c>
      <c r="F50" s="82">
        <v>0</v>
      </c>
      <c r="G50" s="47">
        <f t="shared" si="4"/>
        <v>7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5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+'1'!G53</f>
        <v>11</v>
      </c>
      <c r="D53" s="82">
        <v>0</v>
      </c>
      <c r="E53" s="47">
        <f t="shared" si="0"/>
        <v>11</v>
      </c>
      <c r="F53" s="82">
        <v>0</v>
      </c>
      <c r="G53" s="47">
        <f t="shared" si="4"/>
        <v>11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+'1'!G54</f>
        <v>6</v>
      </c>
      <c r="D54" s="82">
        <v>0</v>
      </c>
      <c r="E54" s="47">
        <f t="shared" si="0"/>
        <v>6</v>
      </c>
      <c r="F54" s="82">
        <v>0</v>
      </c>
      <c r="G54" s="47">
        <f t="shared" si="4"/>
        <v>6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+'1'!G55</f>
        <v>3</v>
      </c>
      <c r="D55" s="82">
        <v>0</v>
      </c>
      <c r="E55" s="47">
        <f t="shared" si="0"/>
        <v>3</v>
      </c>
      <c r="F55" s="82">
        <v>0</v>
      </c>
      <c r="G55" s="47">
        <f t="shared" si="4"/>
        <v>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+'1'!G57</f>
        <v>5</v>
      </c>
      <c r="D57" s="82">
        <v>0</v>
      </c>
      <c r="E57" s="47">
        <f t="shared" si="0"/>
        <v>5</v>
      </c>
      <c r="F57" s="82">
        <v>0</v>
      </c>
      <c r="G57" s="47">
        <f t="shared" si="4"/>
        <v>5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+'1'!G65</f>
        <v>4</v>
      </c>
      <c r="D65" s="82">
        <v>0</v>
      </c>
      <c r="E65" s="47">
        <f>C65+D65</f>
        <v>4</v>
      </c>
      <c r="F65" s="82">
        <v>0</v>
      </c>
      <c r="G65" s="47">
        <f>+E65-F65-H65</f>
        <v>3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0</v>
      </c>
      <c r="M65" s="101">
        <f>SUM(J65-L65)</f>
        <v>50</v>
      </c>
    </row>
    <row r="66" spans="1:13" ht="25.5" x14ac:dyDescent="0.55000000000000004">
      <c r="A66" s="10">
        <v>62</v>
      </c>
      <c r="B66" s="19" t="s">
        <v>73</v>
      </c>
      <c r="C66" s="79">
        <f>+'1'!G66</f>
        <v>6</v>
      </c>
      <c r="D66" s="82">
        <v>0</v>
      </c>
      <c r="E66" s="47">
        <f>C66+D66</f>
        <v>6</v>
      </c>
      <c r="F66" s="82">
        <v>0</v>
      </c>
      <c r="G66" s="47">
        <f>+E66-F66-H66</f>
        <v>6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+'1'!G67</f>
        <v>7</v>
      </c>
      <c r="D67" s="82">
        <v>0</v>
      </c>
      <c r="E67" s="47">
        <f>C67+D67</f>
        <v>7</v>
      </c>
      <c r="F67" s="82">
        <v>0</v>
      </c>
      <c r="G67" s="47">
        <f>+E67-F67-H67</f>
        <v>6</v>
      </c>
      <c r="H67" s="83">
        <v>1</v>
      </c>
      <c r="I67" s="20">
        <v>50</v>
      </c>
      <c r="J67" s="84">
        <f>+I67*H67</f>
        <v>50</v>
      </c>
      <c r="K67" s="17" t="s">
        <v>16</v>
      </c>
      <c r="L67" s="18">
        <v>0</v>
      </c>
      <c r="M67" s="101">
        <f>SUM(J67-L67)</f>
        <v>50</v>
      </c>
    </row>
    <row r="68" spans="1:13" ht="25.5" x14ac:dyDescent="0.55000000000000004">
      <c r="A68" s="10">
        <v>64</v>
      </c>
      <c r="B68" s="19" t="s">
        <v>269</v>
      </c>
      <c r="C68" s="79">
        <f>+'1'!G68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+'1'!G77</f>
        <v>18</v>
      </c>
      <c r="D77" s="82">
        <v>0</v>
      </c>
      <c r="E77" s="47">
        <f t="shared" si="0"/>
        <v>18</v>
      </c>
      <c r="F77" s="82">
        <v>0</v>
      </c>
      <c r="G77" s="47">
        <f t="shared" si="4"/>
        <v>17</v>
      </c>
      <c r="H77" s="83">
        <v>1</v>
      </c>
      <c r="I77" s="15">
        <v>50</v>
      </c>
      <c r="J77" s="84">
        <f t="shared" si="5"/>
        <v>50</v>
      </c>
      <c r="K77" s="17" t="s">
        <v>305</v>
      </c>
      <c r="L77" s="18">
        <v>50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+'1'!G78</f>
        <v>1</v>
      </c>
      <c r="D78" s="82">
        <v>0</v>
      </c>
      <c r="E78" s="47">
        <f t="shared" ref="E78:E126" si="8">C78+D78</f>
        <v>1</v>
      </c>
      <c r="F78" s="82">
        <v>0</v>
      </c>
      <c r="G78" s="47">
        <f t="shared" ref="G78:G126" si="9">+E78-F78-H78</f>
        <v>1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+'1'!G81</f>
        <v>0</v>
      </c>
      <c r="D81" s="82">
        <v>1</v>
      </c>
      <c r="E81" s="47">
        <f t="shared" si="8"/>
        <v>1</v>
      </c>
      <c r="F81" s="82">
        <v>0</v>
      </c>
      <c r="G81" s="47">
        <f t="shared" si="9"/>
        <v>0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101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+'1'!G82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5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+'1'!G84</f>
        <v>5</v>
      </c>
      <c r="D84" s="82">
        <v>0</v>
      </c>
      <c r="E84" s="47">
        <f t="shared" si="8"/>
        <v>5</v>
      </c>
      <c r="F84" s="82">
        <v>0</v>
      </c>
      <c r="G84" s="47">
        <f t="shared" si="9"/>
        <v>5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+'1'!G88</f>
        <v>29</v>
      </c>
      <c r="D88" s="82">
        <v>0</v>
      </c>
      <c r="E88" s="47">
        <f t="shared" si="8"/>
        <v>29</v>
      </c>
      <c r="F88" s="82">
        <v>0</v>
      </c>
      <c r="G88" s="47">
        <f t="shared" si="9"/>
        <v>29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9" t="s">
        <v>359</v>
      </c>
      <c r="C89" s="79">
        <f>+'1'!G89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+'1'!G90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+'1'!G96</f>
        <v>0</v>
      </c>
      <c r="D96" s="82">
        <v>5</v>
      </c>
      <c r="E96" s="47">
        <f t="shared" si="8"/>
        <v>5</v>
      </c>
      <c r="F96" s="82">
        <v>0</v>
      </c>
      <c r="G96" s="47">
        <f t="shared" si="9"/>
        <v>5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+'1'!G97</f>
        <v>0</v>
      </c>
      <c r="D97" s="82">
        <v>7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+'1'!G98</f>
        <v>5</v>
      </c>
      <c r="D98" s="82">
        <v>0</v>
      </c>
      <c r="E98" s="47">
        <f t="shared" si="8"/>
        <v>5</v>
      </c>
      <c r="F98" s="82">
        <v>0</v>
      </c>
      <c r="G98" s="47">
        <f t="shared" si="9"/>
        <v>3</v>
      </c>
      <c r="H98" s="83">
        <v>2</v>
      </c>
      <c r="I98" s="22">
        <v>120</v>
      </c>
      <c r="J98" s="84">
        <f t="shared" si="10"/>
        <v>240</v>
      </c>
      <c r="K98" s="17" t="s">
        <v>16</v>
      </c>
      <c r="L98" s="18">
        <v>0</v>
      </c>
      <c r="M98" s="101">
        <f t="shared" si="11"/>
        <v>240</v>
      </c>
    </row>
    <row r="99" spans="1:13" ht="25.5" x14ac:dyDescent="0.55000000000000004">
      <c r="A99" s="10">
        <v>95</v>
      </c>
      <c r="B99" s="19" t="s">
        <v>104</v>
      </c>
      <c r="C99" s="79">
        <f>+'1'!G99</f>
        <v>4</v>
      </c>
      <c r="D99" s="82">
        <v>0</v>
      </c>
      <c r="E99" s="47">
        <f t="shared" si="8"/>
        <v>4</v>
      </c>
      <c r="F99" s="82">
        <v>0</v>
      </c>
      <c r="G99" s="47">
        <f t="shared" si="9"/>
        <v>4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+'1'!G107</f>
        <v>6</v>
      </c>
      <c r="D107" s="82">
        <v>0</v>
      </c>
      <c r="E107" s="47">
        <f t="shared" si="8"/>
        <v>6</v>
      </c>
      <c r="F107" s="82">
        <v>0</v>
      </c>
      <c r="G107" s="47">
        <f t="shared" si="9"/>
        <v>4</v>
      </c>
      <c r="H107" s="83">
        <v>2</v>
      </c>
      <c r="I107" s="20">
        <v>55</v>
      </c>
      <c r="J107" s="84">
        <f t="shared" si="10"/>
        <v>110</v>
      </c>
      <c r="K107" s="17" t="s">
        <v>16</v>
      </c>
      <c r="L107" s="18">
        <v>0</v>
      </c>
      <c r="M107" s="101">
        <f t="shared" si="11"/>
        <v>110</v>
      </c>
    </row>
    <row r="108" spans="1:13" ht="25.5" x14ac:dyDescent="0.55000000000000004">
      <c r="A108" s="10">
        <v>104</v>
      </c>
      <c r="B108" s="19" t="s">
        <v>98</v>
      </c>
      <c r="C108" s="79">
        <f>+'1'!G108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5</v>
      </c>
      <c r="H108" s="83">
        <v>1</v>
      </c>
      <c r="I108" s="20">
        <v>60</v>
      </c>
      <c r="J108" s="84">
        <f t="shared" si="10"/>
        <v>60</v>
      </c>
      <c r="K108" s="17" t="s">
        <v>16</v>
      </c>
      <c r="L108" s="18">
        <v>0</v>
      </c>
      <c r="M108" s="101">
        <f t="shared" si="11"/>
        <v>60</v>
      </c>
    </row>
    <row r="109" spans="1:13" ht="25.5" x14ac:dyDescent="0.55000000000000004">
      <c r="A109" s="10">
        <v>105</v>
      </c>
      <c r="B109" s="19" t="s">
        <v>99</v>
      </c>
      <c r="C109" s="79">
        <f>+'1'!G109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+'1'!G113</f>
        <v>0</v>
      </c>
      <c r="D113" s="82">
        <v>0</v>
      </c>
      <c r="E113" s="47">
        <f t="shared" si="8"/>
        <v>0</v>
      </c>
      <c r="F113" s="82">
        <v>0</v>
      </c>
      <c r="G113" s="47">
        <f t="shared" si="9"/>
        <v>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+'1'!G114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+'1'!G127</f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3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+'1'!G133</f>
        <v>5</v>
      </c>
      <c r="D133" s="82">
        <v>0</v>
      </c>
      <c r="E133" s="47">
        <f t="shared" si="16"/>
        <v>5</v>
      </c>
      <c r="F133" s="82">
        <v>0</v>
      </c>
      <c r="G133" s="47">
        <f t="shared" si="17"/>
        <v>5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+'1'!G140</f>
        <v>4</v>
      </c>
      <c r="D140" s="82">
        <v>0</v>
      </c>
      <c r="E140" s="47">
        <f t="shared" si="0"/>
        <v>4</v>
      </c>
      <c r="F140" s="82">
        <v>0</v>
      </c>
      <c r="G140" s="47">
        <f t="shared" si="4"/>
        <v>2</v>
      </c>
      <c r="H140" s="83">
        <v>2</v>
      </c>
      <c r="I140" s="20">
        <v>50</v>
      </c>
      <c r="J140" s="84">
        <f t="shared" si="5"/>
        <v>100</v>
      </c>
      <c r="K140" s="17" t="s">
        <v>16</v>
      </c>
      <c r="L140" s="18">
        <v>0</v>
      </c>
      <c r="M140" s="101">
        <f t="shared" ref="M140:M207" si="20">SUM(J140-L140)</f>
        <v>100</v>
      </c>
    </row>
    <row r="141" spans="1:13" ht="25.5" x14ac:dyDescent="0.55000000000000004">
      <c r="A141" s="10">
        <v>137</v>
      </c>
      <c r="B141" s="19" t="s">
        <v>82</v>
      </c>
      <c r="C141" s="79">
        <f>+'1'!G141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+'1'!G157</f>
        <v>8</v>
      </c>
      <c r="D157" s="82">
        <v>0</v>
      </c>
      <c r="E157" s="47">
        <f t="shared" si="21"/>
        <v>8</v>
      </c>
      <c r="F157" s="82">
        <v>0</v>
      </c>
      <c r="G157" s="47">
        <f t="shared" si="22"/>
        <v>7</v>
      </c>
      <c r="H157" s="83">
        <v>1</v>
      </c>
      <c r="I157" s="20">
        <v>25</v>
      </c>
      <c r="J157" s="84">
        <f t="shared" si="23"/>
        <v>25</v>
      </c>
      <c r="K157" s="17" t="s">
        <v>16</v>
      </c>
      <c r="L157" s="18">
        <v>0</v>
      </c>
      <c r="M157" s="101">
        <f t="shared" si="24"/>
        <v>25</v>
      </c>
    </row>
    <row r="158" spans="1:13" ht="25.5" x14ac:dyDescent="0.55000000000000004">
      <c r="A158" s="10">
        <v>154</v>
      </c>
      <c r="B158" s="19" t="s">
        <v>285</v>
      </c>
      <c r="C158" s="79">
        <f>+'1'!G158</f>
        <v>4</v>
      </c>
      <c r="D158" s="82">
        <v>2</v>
      </c>
      <c r="E158" s="47">
        <f t="shared" si="21"/>
        <v>6</v>
      </c>
      <c r="F158" s="82">
        <v>0</v>
      </c>
      <c r="G158" s="47">
        <f t="shared" si="22"/>
        <v>5</v>
      </c>
      <c r="H158" s="83">
        <v>1</v>
      </c>
      <c r="I158" s="20">
        <v>25</v>
      </c>
      <c r="J158" s="84">
        <f t="shared" si="23"/>
        <v>25</v>
      </c>
      <c r="K158" s="17" t="s">
        <v>306</v>
      </c>
      <c r="L158" s="18">
        <v>5</v>
      </c>
      <c r="M158" s="101">
        <f t="shared" si="24"/>
        <v>20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+'1'!G177</f>
        <v>53</v>
      </c>
      <c r="D177" s="82">
        <v>0</v>
      </c>
      <c r="E177" s="47">
        <f t="shared" si="27"/>
        <v>53</v>
      </c>
      <c r="F177" s="82">
        <v>0</v>
      </c>
      <c r="G177" s="47">
        <f t="shared" si="28"/>
        <v>53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+'1'!G181</f>
        <v>6</v>
      </c>
      <c r="D181" s="82">
        <v>0</v>
      </c>
      <c r="E181" s="47">
        <f t="shared" si="27"/>
        <v>6</v>
      </c>
      <c r="F181" s="82">
        <v>0</v>
      </c>
      <c r="G181" s="47">
        <f t="shared" si="28"/>
        <v>6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+'1'!G210</f>
        <v>3</v>
      </c>
      <c r="D210" s="82">
        <v>0</v>
      </c>
      <c r="E210" s="47">
        <f t="shared" si="37"/>
        <v>3</v>
      </c>
      <c r="F210" s="82">
        <v>0</v>
      </c>
      <c r="G210" s="47">
        <f t="shared" si="38"/>
        <v>3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+'1'!G224</f>
        <v>0</v>
      </c>
      <c r="D224" s="82">
        <v>3</v>
      </c>
      <c r="E224" s="47">
        <f t="shared" si="37"/>
        <v>3</v>
      </c>
      <c r="F224" s="82">
        <v>0</v>
      </c>
      <c r="G224" s="47">
        <f t="shared" si="38"/>
        <v>2</v>
      </c>
      <c r="H224" s="83">
        <v>1</v>
      </c>
      <c r="I224" s="20">
        <v>50</v>
      </c>
      <c r="J224" s="84">
        <f t="shared" si="39"/>
        <v>50</v>
      </c>
      <c r="K224" s="17" t="s">
        <v>16</v>
      </c>
      <c r="L224" s="18">
        <v>0</v>
      </c>
      <c r="M224" s="101">
        <f t="shared" si="40"/>
        <v>50</v>
      </c>
    </row>
    <row r="225" spans="1:13" ht="25.5" x14ac:dyDescent="0.55000000000000004">
      <c r="A225" s="10">
        <v>221</v>
      </c>
      <c r="B225" s="19" t="s">
        <v>189</v>
      </c>
      <c r="C225" s="79">
        <f>+'1'!G225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+'1'!G226</f>
        <v>0</v>
      </c>
      <c r="D226" s="82">
        <v>4</v>
      </c>
      <c r="E226" s="47">
        <f t="shared" si="37"/>
        <v>4</v>
      </c>
      <c r="F226" s="82">
        <v>0</v>
      </c>
      <c r="G226" s="47">
        <f t="shared" si="38"/>
        <v>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+'1'!G240</f>
        <v>7</v>
      </c>
      <c r="D240" s="82">
        <v>0</v>
      </c>
      <c r="E240" s="47">
        <f t="shared" si="37"/>
        <v>7</v>
      </c>
      <c r="F240" s="82">
        <v>0</v>
      </c>
      <c r="G240" s="47">
        <f t="shared" si="38"/>
        <v>7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1340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1445</v>
      </c>
    </row>
    <row r="258" spans="1:15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490</v>
      </c>
      <c r="L259" s="2">
        <v>100</v>
      </c>
      <c r="M259" s="2">
        <v>120</v>
      </c>
      <c r="N259" s="2">
        <v>150</v>
      </c>
      <c r="O259" s="2">
        <v>120</v>
      </c>
    </row>
    <row r="260" spans="1:15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5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15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105</v>
      </c>
      <c r="M262" s="87" t="s">
        <v>287</v>
      </c>
      <c r="N262" s="88" t="s">
        <v>288</v>
      </c>
      <c r="O262" s="89" t="s">
        <v>289</v>
      </c>
    </row>
    <row r="263" spans="1:15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850</v>
      </c>
      <c r="M263" s="90"/>
      <c r="N263" s="90"/>
      <c r="O263" s="90"/>
    </row>
    <row r="264" spans="1:15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850</v>
      </c>
      <c r="M264" s="90"/>
      <c r="N264" s="90"/>
      <c r="O264" s="90"/>
    </row>
    <row r="265" spans="1:15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5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5" x14ac:dyDescent="0.5">
      <c r="G267" s="2"/>
      <c r="I267" s="2"/>
      <c r="M267" s="91"/>
      <c r="N267" s="91"/>
      <c r="O267" s="91"/>
    </row>
    <row r="268" spans="1:15" ht="25.5" customHeight="1" x14ac:dyDescent="0.55000000000000004">
      <c r="G268" s="2"/>
      <c r="I268" s="98" t="s">
        <v>300</v>
      </c>
      <c r="J268" s="174" t="s">
        <v>307</v>
      </c>
      <c r="K268" s="174"/>
      <c r="M268" s="92"/>
      <c r="N268" s="92"/>
      <c r="O268" s="92"/>
    </row>
    <row r="269" spans="1:15" x14ac:dyDescent="0.5">
      <c r="G269" s="2"/>
      <c r="I269" s="2"/>
      <c r="J269" s="174"/>
      <c r="K269" s="174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5" x14ac:dyDescent="0.5">
      <c r="G270" s="2"/>
      <c r="I270" s="2"/>
      <c r="J270" s="174"/>
      <c r="K270" s="174"/>
      <c r="M270" s="94" t="s">
        <v>290</v>
      </c>
      <c r="N270" s="95">
        <f>N269*30/100</f>
        <v>0</v>
      </c>
      <c r="O270" s="95">
        <f>O269*30/100</f>
        <v>0</v>
      </c>
    </row>
    <row r="271" spans="1:15" x14ac:dyDescent="0.5">
      <c r="G271" s="2"/>
      <c r="I271" s="2"/>
      <c r="J271" s="174"/>
      <c r="K271" s="174"/>
      <c r="M271" s="94" t="s">
        <v>291</v>
      </c>
      <c r="N271" s="95">
        <f>N270*7/100</f>
        <v>0</v>
      </c>
      <c r="O271" s="95">
        <f>O270*7/100</f>
        <v>0</v>
      </c>
    </row>
    <row r="272" spans="1:15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3"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J268:K271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64:J264"/>
    <mergeCell ref="I265:J265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5980BF"/>
  </sheetPr>
  <dimension ref="A1:Z341"/>
  <sheetViews>
    <sheetView zoomScaleNormal="100" workbookViewId="0">
      <pane xSplit="7" ySplit="4" topLeftCell="H9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2" t="s">
        <v>292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+'2'!G5</f>
        <v>13</v>
      </c>
      <c r="D5" s="82">
        <v>0</v>
      </c>
      <c r="E5" s="47">
        <f t="shared" ref="E5:E207" si="0">C5+D5</f>
        <v>13</v>
      </c>
      <c r="F5" s="82">
        <v>0</v>
      </c>
      <c r="G5" s="47">
        <f>+E5-F5-H5</f>
        <v>13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+'2'!G6</f>
        <v>18</v>
      </c>
      <c r="D6" s="82">
        <v>0</v>
      </c>
      <c r="E6" s="47">
        <f t="shared" si="0"/>
        <v>18</v>
      </c>
      <c r="F6" s="82">
        <v>0</v>
      </c>
      <c r="G6" s="47">
        <f t="shared" ref="G6:G142" si="4">+E6-F6-H6</f>
        <v>15</v>
      </c>
      <c r="H6" s="83">
        <v>3</v>
      </c>
      <c r="I6" s="15">
        <v>100</v>
      </c>
      <c r="J6" s="84">
        <f t="shared" ref="J6:J142" si="5">+I6*H6</f>
        <v>300</v>
      </c>
      <c r="K6" s="17" t="s">
        <v>16</v>
      </c>
      <c r="L6" s="18">
        <v>0</v>
      </c>
      <c r="M6" s="23">
        <f t="shared" ref="M6:M13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10</v>
      </c>
      <c r="D12" s="82">
        <v>0</v>
      </c>
      <c r="E12" s="47">
        <f t="shared" si="0"/>
        <v>10</v>
      </c>
      <c r="F12" s="82">
        <v>0</v>
      </c>
      <c r="G12" s="47">
        <f t="shared" si="4"/>
        <v>10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+'2'!G18</f>
        <v>2</v>
      </c>
      <c r="D18" s="82">
        <v>0</v>
      </c>
      <c r="E18" s="47">
        <f t="shared" si="0"/>
        <v>2</v>
      </c>
      <c r="F18" s="82">
        <v>0</v>
      </c>
      <c r="G18" s="47">
        <f t="shared" si="4"/>
        <v>2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+'2'!G21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+'2'!G24</f>
        <v>18</v>
      </c>
      <c r="D24" s="82">
        <v>0</v>
      </c>
      <c r="E24" s="47">
        <f t="shared" si="0"/>
        <v>18</v>
      </c>
      <c r="F24" s="82">
        <v>3</v>
      </c>
      <c r="G24" s="47">
        <f t="shared" si="4"/>
        <v>12</v>
      </c>
      <c r="H24" s="83">
        <v>3</v>
      </c>
      <c r="I24" s="15">
        <v>100</v>
      </c>
      <c r="J24" s="84">
        <f t="shared" si="5"/>
        <v>300</v>
      </c>
      <c r="K24" s="17" t="s">
        <v>321</v>
      </c>
      <c r="L24" s="18">
        <v>60</v>
      </c>
      <c r="M24" s="23">
        <f t="shared" si="6"/>
        <v>240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+'2'!G27</f>
        <v>3</v>
      </c>
      <c r="D27" s="82">
        <v>0</v>
      </c>
      <c r="E27" s="47">
        <f t="shared" si="0"/>
        <v>3</v>
      </c>
      <c r="F27" s="82">
        <v>0</v>
      </c>
      <c r="G27" s="47">
        <f t="shared" si="4"/>
        <v>2</v>
      </c>
      <c r="H27" s="83">
        <v>1</v>
      </c>
      <c r="I27" s="21">
        <v>100</v>
      </c>
      <c r="J27" s="84">
        <f t="shared" si="5"/>
        <v>100</v>
      </c>
      <c r="K27" s="17" t="s">
        <v>304</v>
      </c>
      <c r="L27" s="18">
        <v>50</v>
      </c>
      <c r="M27" s="23">
        <f t="shared" si="6"/>
        <v>50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+'2'!G30</f>
        <v>1</v>
      </c>
      <c r="D30" s="82">
        <v>0</v>
      </c>
      <c r="E30" s="47">
        <f t="shared" si="0"/>
        <v>1</v>
      </c>
      <c r="F30" s="82">
        <v>0</v>
      </c>
      <c r="G30" s="47">
        <f t="shared" si="4"/>
        <v>1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+'2'!G34</f>
        <v>8</v>
      </c>
      <c r="D34" s="82">
        <v>0</v>
      </c>
      <c r="E34" s="47">
        <f>C34+D34</f>
        <v>8</v>
      </c>
      <c r="F34" s="82">
        <v>0</v>
      </c>
      <c r="G34" s="47">
        <f>+E34-F34-H34</f>
        <v>8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+'2'!G35</f>
        <v>0</v>
      </c>
      <c r="D35" s="82">
        <v>0</v>
      </c>
      <c r="E35" s="47">
        <f>C35+D35</f>
        <v>0</v>
      </c>
      <c r="F35" s="82">
        <v>0</v>
      </c>
      <c r="G35" s="47">
        <f>+E35-F35-H35</f>
        <v>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+'2'!G36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+'2'!G40</f>
        <v>3</v>
      </c>
      <c r="D40" s="82">
        <v>0</v>
      </c>
      <c r="E40" s="47">
        <f t="shared" si="0"/>
        <v>3</v>
      </c>
      <c r="F40" s="82">
        <v>0</v>
      </c>
      <c r="G40" s="47">
        <f t="shared" si="4"/>
        <v>3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+'2'!G41</f>
        <v>3</v>
      </c>
      <c r="D41" s="82">
        <v>0</v>
      </c>
      <c r="E41" s="47">
        <f t="shared" si="0"/>
        <v>3</v>
      </c>
      <c r="F41" s="82">
        <v>0</v>
      </c>
      <c r="G41" s="47">
        <f t="shared" si="4"/>
        <v>3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+'2'!G42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+'2'!G43</f>
        <v>5</v>
      </c>
      <c r="D43" s="82">
        <v>0</v>
      </c>
      <c r="E43" s="47">
        <f>C43+D43</f>
        <v>5</v>
      </c>
      <c r="F43" s="82">
        <v>0</v>
      </c>
      <c r="G43" s="116">
        <f>+E43-F43-H43</f>
        <v>4</v>
      </c>
      <c r="H43" s="83">
        <v>1</v>
      </c>
      <c r="I43" s="20">
        <v>25</v>
      </c>
      <c r="J43" s="84">
        <f>+I43*H43</f>
        <v>25</v>
      </c>
      <c r="K43" s="17" t="s">
        <v>16</v>
      </c>
      <c r="L43" s="18">
        <v>0</v>
      </c>
      <c r="M43" s="23">
        <f>SUM(J43-L43)</f>
        <v>25</v>
      </c>
    </row>
    <row r="44" spans="1:24" ht="25.5" x14ac:dyDescent="0.55000000000000004">
      <c r="A44" s="10">
        <v>40</v>
      </c>
      <c r="B44" s="19" t="s">
        <v>264</v>
      </c>
      <c r="C44" s="79">
        <f>+'2'!G44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+'2'!G45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+'2'!G46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+'2'!G48</f>
        <v>1</v>
      </c>
      <c r="D48" s="82">
        <v>0</v>
      </c>
      <c r="E48" s="47">
        <f t="shared" si="0"/>
        <v>1</v>
      </c>
      <c r="F48" s="82">
        <v>0</v>
      </c>
      <c r="G48" s="47">
        <f t="shared" si="4"/>
        <v>0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54</v>
      </c>
      <c r="C49" s="79">
        <f>+'2'!G49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+'2'!G50</f>
        <v>7</v>
      </c>
      <c r="D50" s="82">
        <v>0</v>
      </c>
      <c r="E50" s="47">
        <f t="shared" si="0"/>
        <v>7</v>
      </c>
      <c r="F50" s="82">
        <v>0</v>
      </c>
      <c r="G50" s="47">
        <f t="shared" si="4"/>
        <v>6</v>
      </c>
      <c r="H50" s="83">
        <v>1</v>
      </c>
      <c r="I50" s="15">
        <v>50</v>
      </c>
      <c r="J50" s="84">
        <f t="shared" si="5"/>
        <v>50</v>
      </c>
      <c r="K50" s="17" t="s">
        <v>16</v>
      </c>
      <c r="L50" s="18">
        <v>0</v>
      </c>
      <c r="M50" s="23">
        <f t="shared" si="6"/>
        <v>50</v>
      </c>
    </row>
    <row r="51" spans="1:13" ht="25.5" x14ac:dyDescent="0.55000000000000004">
      <c r="A51" s="10">
        <v>47</v>
      </c>
      <c r="B51" s="19" t="s">
        <v>56</v>
      </c>
      <c r="C51" s="79">
        <f>+'2'!G51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5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+'2'!G53</f>
        <v>11</v>
      </c>
      <c r="D53" s="82">
        <v>0</v>
      </c>
      <c r="E53" s="47">
        <f t="shared" si="0"/>
        <v>11</v>
      </c>
      <c r="F53" s="82">
        <v>0</v>
      </c>
      <c r="G53" s="47">
        <f t="shared" si="4"/>
        <v>11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+'2'!G54</f>
        <v>6</v>
      </c>
      <c r="D54" s="82">
        <v>0</v>
      </c>
      <c r="E54" s="47">
        <f t="shared" si="0"/>
        <v>6</v>
      </c>
      <c r="F54" s="82">
        <v>1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320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+'2'!G55</f>
        <v>3</v>
      </c>
      <c r="D55" s="82">
        <v>0</v>
      </c>
      <c r="E55" s="47">
        <f t="shared" si="0"/>
        <v>3</v>
      </c>
      <c r="F55" s="82">
        <v>0</v>
      </c>
      <c r="G55" s="47">
        <f t="shared" si="4"/>
        <v>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+'2'!G57</f>
        <v>5</v>
      </c>
      <c r="D57" s="82">
        <v>0</v>
      </c>
      <c r="E57" s="47">
        <f t="shared" si="0"/>
        <v>5</v>
      </c>
      <c r="F57" s="82">
        <v>0</v>
      </c>
      <c r="G57" s="47">
        <f t="shared" si="4"/>
        <v>5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+'2'!G65</f>
        <v>3</v>
      </c>
      <c r="D65" s="82">
        <v>0</v>
      </c>
      <c r="E65" s="47">
        <f>C65+D65</f>
        <v>3</v>
      </c>
      <c r="F65" s="82">
        <v>0</v>
      </c>
      <c r="G65" s="47">
        <f>+E65-F65-H65</f>
        <v>3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+'2'!G66</f>
        <v>6</v>
      </c>
      <c r="D66" s="82">
        <v>0</v>
      </c>
      <c r="E66" s="47">
        <f>C66+D66</f>
        <v>6</v>
      </c>
      <c r="F66" s="82">
        <v>0</v>
      </c>
      <c r="G66" s="47">
        <f>+E66-F66-H66</f>
        <v>6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+'2'!G67</f>
        <v>6</v>
      </c>
      <c r="D67" s="82">
        <v>0</v>
      </c>
      <c r="E67" s="47">
        <f>C67+D67</f>
        <v>6</v>
      </c>
      <c r="F67" s="82">
        <v>0</v>
      </c>
      <c r="G67" s="47">
        <f>+E67-F67-H67</f>
        <v>5</v>
      </c>
      <c r="H67" s="83">
        <v>1</v>
      </c>
      <c r="I67" s="20">
        <v>50</v>
      </c>
      <c r="J67" s="84">
        <f>+I67*H67</f>
        <v>50</v>
      </c>
      <c r="K67" s="17" t="s">
        <v>304</v>
      </c>
      <c r="L67" s="18">
        <v>25</v>
      </c>
      <c r="M67" s="23">
        <f>SUM(J67-L67)</f>
        <v>25</v>
      </c>
    </row>
    <row r="68" spans="1:13" ht="25.5" x14ac:dyDescent="0.55000000000000004">
      <c r="A68" s="10">
        <v>64</v>
      </c>
      <c r="B68" s="19" t="s">
        <v>269</v>
      </c>
      <c r="C68" s="79">
        <f>+'2'!G68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+'2'!G72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+'2'!G73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+'2'!G74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+'2'!G77</f>
        <v>17</v>
      </c>
      <c r="D77" s="82">
        <v>0</v>
      </c>
      <c r="E77" s="47">
        <f t="shared" si="0"/>
        <v>17</v>
      </c>
      <c r="F77" s="82">
        <v>0</v>
      </c>
      <c r="G77" s="47">
        <f t="shared" si="4"/>
        <v>17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+'2'!G78</f>
        <v>1</v>
      </c>
      <c r="D78" s="82">
        <v>0</v>
      </c>
      <c r="E78" s="47">
        <f t="shared" ref="E78:E126" si="8">C78+D78</f>
        <v>1</v>
      </c>
      <c r="F78" s="82">
        <v>0</v>
      </c>
      <c r="G78" s="47">
        <f t="shared" ref="G78:G126" si="9">+E78-F78-H78</f>
        <v>1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+'2'!G80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+'2'!G81</f>
        <v>0</v>
      </c>
      <c r="D81" s="82">
        <v>0</v>
      </c>
      <c r="E81" s="47">
        <f t="shared" si="8"/>
        <v>0</v>
      </c>
      <c r="F81" s="82">
        <v>0</v>
      </c>
      <c r="G81" s="47">
        <f t="shared" si="9"/>
        <v>0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+'2'!G83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2</v>
      </c>
      <c r="H83" s="83">
        <v>3</v>
      </c>
      <c r="I83" s="20">
        <v>45</v>
      </c>
      <c r="J83" s="84">
        <f t="shared" si="10"/>
        <v>135</v>
      </c>
      <c r="K83" s="17" t="s">
        <v>16</v>
      </c>
      <c r="L83" s="18">
        <v>0</v>
      </c>
      <c r="M83" s="23">
        <f t="shared" si="11"/>
        <v>135</v>
      </c>
    </row>
    <row r="84" spans="1:13" ht="25.15" customHeight="1" x14ac:dyDescent="0.55000000000000004">
      <c r="A84" s="10">
        <v>80</v>
      </c>
      <c r="B84" s="19" t="s">
        <v>92</v>
      </c>
      <c r="C84" s="79">
        <f>+'2'!G84</f>
        <v>5</v>
      </c>
      <c r="D84" s="82">
        <v>0</v>
      </c>
      <c r="E84" s="47">
        <f t="shared" si="8"/>
        <v>5</v>
      </c>
      <c r="F84" s="82">
        <v>0</v>
      </c>
      <c r="G84" s="47">
        <f t="shared" si="9"/>
        <v>4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23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+'2'!G85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+'2'!G88</f>
        <v>29</v>
      </c>
      <c r="D88" s="82">
        <v>0</v>
      </c>
      <c r="E88" s="47">
        <f t="shared" si="8"/>
        <v>29</v>
      </c>
      <c r="F88" s="82">
        <v>3</v>
      </c>
      <c r="G88" s="47">
        <f t="shared" si="9"/>
        <v>24</v>
      </c>
      <c r="H88" s="83">
        <v>2</v>
      </c>
      <c r="I88" s="20">
        <v>35</v>
      </c>
      <c r="J88" s="84">
        <f t="shared" si="10"/>
        <v>70</v>
      </c>
      <c r="K88" s="17" t="s">
        <v>304</v>
      </c>
      <c r="L88" s="18">
        <v>17</v>
      </c>
      <c r="M88" s="23">
        <f t="shared" si="11"/>
        <v>53</v>
      </c>
    </row>
    <row r="89" spans="1:13" ht="22.5" customHeight="1" x14ac:dyDescent="0.55000000000000004">
      <c r="A89" s="10">
        <v>85</v>
      </c>
      <c r="B89" s="19" t="s">
        <v>359</v>
      </c>
      <c r="C89" s="79">
        <f>+'2'!G89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+'2'!G90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+'2'!G96</f>
        <v>5</v>
      </c>
      <c r="D96" s="82">
        <v>0</v>
      </c>
      <c r="E96" s="47">
        <f t="shared" si="8"/>
        <v>5</v>
      </c>
      <c r="F96" s="82">
        <v>0</v>
      </c>
      <c r="G96" s="47">
        <f t="shared" si="9"/>
        <v>3</v>
      </c>
      <c r="H96" s="83">
        <v>2</v>
      </c>
      <c r="I96" s="20">
        <v>60</v>
      </c>
      <c r="J96" s="84">
        <f t="shared" si="10"/>
        <v>120</v>
      </c>
      <c r="K96" s="17" t="s">
        <v>304</v>
      </c>
      <c r="L96" s="18">
        <v>60</v>
      </c>
      <c r="M96" s="23">
        <f t="shared" si="11"/>
        <v>60</v>
      </c>
    </row>
    <row r="97" spans="1:13" ht="23.45" customHeight="1" x14ac:dyDescent="0.55000000000000004">
      <c r="A97" s="10">
        <v>93</v>
      </c>
      <c r="B97" s="19" t="s">
        <v>125</v>
      </c>
      <c r="C97" s="79">
        <f>+'2'!G97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+'2'!G98</f>
        <v>3</v>
      </c>
      <c r="D98" s="82">
        <v>0</v>
      </c>
      <c r="E98" s="47">
        <f t="shared" si="8"/>
        <v>3</v>
      </c>
      <c r="F98" s="82">
        <v>0</v>
      </c>
      <c r="G98" s="47">
        <f t="shared" si="9"/>
        <v>1</v>
      </c>
      <c r="H98" s="83">
        <v>2</v>
      </c>
      <c r="I98" s="22">
        <v>120</v>
      </c>
      <c r="J98" s="84">
        <f t="shared" si="10"/>
        <v>240</v>
      </c>
      <c r="K98" s="17" t="s">
        <v>322</v>
      </c>
      <c r="L98" s="18">
        <v>180</v>
      </c>
      <c r="M98" s="23">
        <f t="shared" si="11"/>
        <v>60</v>
      </c>
    </row>
    <row r="99" spans="1:13" ht="25.5" x14ac:dyDescent="0.55000000000000004">
      <c r="A99" s="10">
        <v>95</v>
      </c>
      <c r="B99" s="19" t="s">
        <v>104</v>
      </c>
      <c r="C99" s="79">
        <f>+'2'!G99</f>
        <v>4</v>
      </c>
      <c r="D99" s="82">
        <v>0</v>
      </c>
      <c r="E99" s="47">
        <f t="shared" si="8"/>
        <v>4</v>
      </c>
      <c r="F99" s="82">
        <v>0</v>
      </c>
      <c r="G99" s="47">
        <f t="shared" si="9"/>
        <v>4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+'2'!G104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+'2'!G105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+'2'!G107</f>
        <v>4</v>
      </c>
      <c r="D107" s="82">
        <v>0</v>
      </c>
      <c r="E107" s="47">
        <f t="shared" si="8"/>
        <v>4</v>
      </c>
      <c r="F107" s="82">
        <v>0</v>
      </c>
      <c r="G107" s="47">
        <f t="shared" si="9"/>
        <v>2</v>
      </c>
      <c r="H107" s="83">
        <v>2</v>
      </c>
      <c r="I107" s="20">
        <v>55</v>
      </c>
      <c r="J107" s="84">
        <f t="shared" si="10"/>
        <v>110</v>
      </c>
      <c r="K107" s="17" t="s">
        <v>16</v>
      </c>
      <c r="L107" s="18">
        <v>0</v>
      </c>
      <c r="M107" s="23">
        <f t="shared" si="11"/>
        <v>110</v>
      </c>
    </row>
    <row r="108" spans="1:13" ht="25.5" x14ac:dyDescent="0.55000000000000004">
      <c r="A108" s="10">
        <v>104</v>
      </c>
      <c r="B108" s="19" t="s">
        <v>98</v>
      </c>
      <c r="C108" s="79">
        <f>+'2'!G108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5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+'2'!G113</f>
        <v>0</v>
      </c>
      <c r="D113" s="82">
        <v>0</v>
      </c>
      <c r="E113" s="47">
        <f t="shared" si="8"/>
        <v>0</v>
      </c>
      <c r="F113" s="82">
        <v>0</v>
      </c>
      <c r="G113" s="47">
        <f t="shared" si="9"/>
        <v>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+'2'!G114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+'2'!G123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+'2'!G124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+'2'!G125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+'2'!G127</f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3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+'2'!G130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+'2'!G131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+'2'!G132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+'2'!G133</f>
        <v>5</v>
      </c>
      <c r="D133" s="82">
        <v>0</v>
      </c>
      <c r="E133" s="47">
        <f t="shared" si="16"/>
        <v>5</v>
      </c>
      <c r="F133" s="82">
        <v>0</v>
      </c>
      <c r="G133" s="47">
        <f t="shared" si="17"/>
        <v>5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+'2'!G140</f>
        <v>2</v>
      </c>
      <c r="D140" s="82">
        <v>0</v>
      </c>
      <c r="E140" s="47">
        <f t="shared" si="0"/>
        <v>2</v>
      </c>
      <c r="F140" s="82">
        <v>0</v>
      </c>
      <c r="G140" s="47">
        <f t="shared" si="4"/>
        <v>2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+'2'!G155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+'2'!G157</f>
        <v>7</v>
      </c>
      <c r="D157" s="82">
        <v>0</v>
      </c>
      <c r="E157" s="47">
        <f t="shared" si="21"/>
        <v>7</v>
      </c>
      <c r="F157" s="82">
        <v>0</v>
      </c>
      <c r="G157" s="47">
        <f t="shared" si="22"/>
        <v>6</v>
      </c>
      <c r="H157" s="83">
        <v>1</v>
      </c>
      <c r="I157" s="20">
        <v>25</v>
      </c>
      <c r="J157" s="84">
        <f t="shared" si="23"/>
        <v>25</v>
      </c>
      <c r="K157" s="17" t="s">
        <v>16</v>
      </c>
      <c r="L157" s="18">
        <v>0</v>
      </c>
      <c r="M157" s="23">
        <f t="shared" si="24"/>
        <v>25</v>
      </c>
    </row>
    <row r="158" spans="1:13" ht="25.5" x14ac:dyDescent="0.55000000000000004">
      <c r="A158" s="10">
        <v>154</v>
      </c>
      <c r="B158" s="19" t="s">
        <v>285</v>
      </c>
      <c r="C158" s="79">
        <f>+'2'!G158</f>
        <v>5</v>
      </c>
      <c r="D158" s="82">
        <v>0</v>
      </c>
      <c r="E158" s="47">
        <f t="shared" si="21"/>
        <v>5</v>
      </c>
      <c r="F158" s="82">
        <v>0</v>
      </c>
      <c r="G158" s="47">
        <f t="shared" si="22"/>
        <v>4</v>
      </c>
      <c r="H158" s="83">
        <v>1</v>
      </c>
      <c r="I158" s="20">
        <v>25</v>
      </c>
      <c r="J158" s="84">
        <f t="shared" si="23"/>
        <v>25</v>
      </c>
      <c r="K158" s="17" t="s">
        <v>16</v>
      </c>
      <c r="L158" s="18">
        <v>0</v>
      </c>
      <c r="M158" s="23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+'2'!G159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+'2'!G162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+'2'!G163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+'2'!G164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+'2'!G165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+'2'!G177</f>
        <v>53</v>
      </c>
      <c r="D177" s="82">
        <v>0</v>
      </c>
      <c r="E177" s="47">
        <f t="shared" si="27"/>
        <v>53</v>
      </c>
      <c r="F177" s="82">
        <v>0</v>
      </c>
      <c r="G177" s="47">
        <f t="shared" si="28"/>
        <v>50</v>
      </c>
      <c r="H177" s="83">
        <v>3</v>
      </c>
      <c r="I177" s="20">
        <v>20</v>
      </c>
      <c r="J177" s="84">
        <f t="shared" si="29"/>
        <v>60</v>
      </c>
      <c r="K177" s="17" t="s">
        <v>304</v>
      </c>
      <c r="L177" s="18">
        <v>30</v>
      </c>
      <c r="M177" s="23">
        <f t="shared" si="30"/>
        <v>30</v>
      </c>
    </row>
    <row r="178" spans="1:13" ht="25.5" x14ac:dyDescent="0.55000000000000004">
      <c r="A178" s="10">
        <v>174</v>
      </c>
      <c r="B178" s="19" t="s">
        <v>176</v>
      </c>
      <c r="C178" s="79">
        <f>+'2'!G178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+'2'!G181</f>
        <v>6</v>
      </c>
      <c r="D181" s="82">
        <v>0</v>
      </c>
      <c r="E181" s="47">
        <f t="shared" si="27"/>
        <v>6</v>
      </c>
      <c r="F181" s="82">
        <v>0</v>
      </c>
      <c r="G181" s="47">
        <f t="shared" si="28"/>
        <v>6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+'2'!G210</f>
        <v>3</v>
      </c>
      <c r="D210" s="82">
        <v>0</v>
      </c>
      <c r="E210" s="47">
        <f t="shared" si="37"/>
        <v>3</v>
      </c>
      <c r="F210" s="82">
        <v>0</v>
      </c>
      <c r="G210" s="47">
        <f t="shared" si="38"/>
        <v>2</v>
      </c>
      <c r="H210" s="83">
        <v>1</v>
      </c>
      <c r="I210" s="20">
        <v>90</v>
      </c>
      <c r="J210" s="84">
        <f t="shared" si="39"/>
        <v>90</v>
      </c>
      <c r="K210" s="17" t="s">
        <v>304</v>
      </c>
      <c r="L210" s="18">
        <v>45</v>
      </c>
      <c r="M210" s="23">
        <f t="shared" si="40"/>
        <v>45</v>
      </c>
    </row>
    <row r="211" spans="1:13" ht="25.5" x14ac:dyDescent="0.55000000000000004">
      <c r="A211" s="10">
        <v>207</v>
      </c>
      <c r="B211" s="19" t="s">
        <v>174</v>
      </c>
      <c r="C211" s="79">
        <f>+'2'!G211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+'2'!G213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+'2'!G214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+'2'!G215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+'2'!G219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+'2'!G224</f>
        <v>2</v>
      </c>
      <c r="D224" s="82">
        <v>0</v>
      </c>
      <c r="E224" s="47">
        <f t="shared" si="37"/>
        <v>2</v>
      </c>
      <c r="F224" s="82">
        <v>0</v>
      </c>
      <c r="G224" s="47">
        <f t="shared" si="38"/>
        <v>2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+'2'!G226</f>
        <v>4</v>
      </c>
      <c r="D226" s="82">
        <v>0</v>
      </c>
      <c r="E226" s="47">
        <f t="shared" si="37"/>
        <v>4</v>
      </c>
      <c r="F226" s="82">
        <v>0</v>
      </c>
      <c r="G226" s="47">
        <f t="shared" si="38"/>
        <v>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+'2'!G227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+'2'!G228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+'2'!G229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+'2'!G230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+'2'!G231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+'2'!G239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+'2'!G240</f>
        <v>7</v>
      </c>
      <c r="D240" s="82">
        <v>0</v>
      </c>
      <c r="E240" s="47">
        <f t="shared" si="37"/>
        <v>7</v>
      </c>
      <c r="F240" s="82">
        <v>0</v>
      </c>
      <c r="G240" s="116">
        <f t="shared" si="38"/>
        <v>6</v>
      </c>
      <c r="H240" s="83">
        <v>1</v>
      </c>
      <c r="I240" s="22">
        <v>20</v>
      </c>
      <c r="J240" s="84">
        <f t="shared" si="39"/>
        <v>20</v>
      </c>
      <c r="K240" s="17" t="s">
        <v>323</v>
      </c>
      <c r="L240" s="18">
        <v>20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1338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1825</v>
      </c>
    </row>
    <row r="258" spans="1:16" ht="25.5" x14ac:dyDescent="0.55000000000000004">
      <c r="A258" s="1"/>
      <c r="C258" s="31"/>
      <c r="E258" s="31"/>
      <c r="G258" s="31"/>
      <c r="I258" s="162" t="s">
        <v>203</v>
      </c>
      <c r="J258" s="163"/>
      <c r="K258" s="36">
        <v>0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435</v>
      </c>
      <c r="L259" s="2">
        <v>30</v>
      </c>
      <c r="M259" s="2">
        <v>100</v>
      </c>
      <c r="N259" s="2">
        <v>110</v>
      </c>
      <c r="O259" s="2">
        <v>125</v>
      </c>
      <c r="P259" s="2">
        <v>70</v>
      </c>
    </row>
    <row r="260" spans="1:16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6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16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487</v>
      </c>
      <c r="M262" s="87" t="s">
        <v>287</v>
      </c>
      <c r="N262" s="88" t="s">
        <v>288</v>
      </c>
      <c r="O262" s="89" t="s">
        <v>289</v>
      </c>
    </row>
    <row r="263" spans="1:16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903</v>
      </c>
      <c r="M263" s="90"/>
      <c r="N263" s="90"/>
      <c r="O263" s="90"/>
    </row>
    <row r="264" spans="1:16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903</v>
      </c>
      <c r="M264" s="90"/>
      <c r="N264" s="90"/>
      <c r="O264" s="90"/>
    </row>
    <row r="265" spans="1:16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6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6" x14ac:dyDescent="0.5">
      <c r="G267" s="2"/>
      <c r="I267" s="2"/>
      <c r="M267" s="91"/>
      <c r="N267" s="91"/>
      <c r="O267" s="91"/>
    </row>
    <row r="268" spans="1:16" ht="25.5" x14ac:dyDescent="0.55000000000000004">
      <c r="G268" s="2"/>
      <c r="I268" s="98" t="s">
        <v>300</v>
      </c>
      <c r="M268" s="92"/>
      <c r="N268" s="92"/>
      <c r="O268" s="92"/>
    </row>
    <row r="269" spans="1:16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6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6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6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5980BF"/>
  </sheetPr>
  <dimension ref="A1:AA341"/>
  <sheetViews>
    <sheetView zoomScaleNormal="100" workbookViewId="0">
      <pane xSplit="7" ySplit="4" topLeftCell="H25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+'3'!G5</f>
        <v>13</v>
      </c>
      <c r="D5" s="82">
        <v>10</v>
      </c>
      <c r="E5" s="47">
        <f t="shared" ref="E5:E207" si="0">C5+D5</f>
        <v>23</v>
      </c>
      <c r="F5" s="82">
        <v>0</v>
      </c>
      <c r="G5" s="47">
        <f>+E5-F5-H5</f>
        <v>21</v>
      </c>
      <c r="H5" s="83">
        <v>2</v>
      </c>
      <c r="I5" s="15">
        <v>50</v>
      </c>
      <c r="J5" s="84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+'3'!G6</f>
        <v>15</v>
      </c>
      <c r="D6" s="82">
        <v>20</v>
      </c>
      <c r="E6" s="47">
        <f t="shared" si="0"/>
        <v>35</v>
      </c>
      <c r="F6" s="82">
        <v>0</v>
      </c>
      <c r="G6" s="47">
        <f t="shared" ref="G6:G142" si="4">+E6-F6-H6</f>
        <v>30</v>
      </c>
      <c r="H6" s="83">
        <v>5</v>
      </c>
      <c r="I6" s="15">
        <v>100</v>
      </c>
      <c r="J6" s="84">
        <f t="shared" ref="J6:J142" si="5">+I6*H6</f>
        <v>500</v>
      </c>
      <c r="K6" s="17" t="s">
        <v>16</v>
      </c>
      <c r="L6" s="18">
        <v>0</v>
      </c>
      <c r="M6" s="23">
        <f t="shared" ref="M6:M139" si="6">SUM(J6-L6)</f>
        <v>500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10</v>
      </c>
      <c r="D12" s="82">
        <v>0</v>
      </c>
      <c r="E12" s="47">
        <f t="shared" si="0"/>
        <v>10</v>
      </c>
      <c r="F12" s="82">
        <v>0</v>
      </c>
      <c r="G12" s="47">
        <f t="shared" si="4"/>
        <v>9</v>
      </c>
      <c r="H12" s="83">
        <v>1</v>
      </c>
      <c r="I12" s="20">
        <v>50</v>
      </c>
      <c r="J12" s="84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+'3'!G18</f>
        <v>2</v>
      </c>
      <c r="D18" s="82">
        <v>0</v>
      </c>
      <c r="E18" s="47">
        <f t="shared" si="0"/>
        <v>2</v>
      </c>
      <c r="F18" s="82">
        <v>0</v>
      </c>
      <c r="G18" s="47">
        <f t="shared" si="4"/>
        <v>1</v>
      </c>
      <c r="H18" s="83">
        <v>1</v>
      </c>
      <c r="I18" s="15">
        <v>50</v>
      </c>
      <c r="J18" s="84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+'3'!G21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+'3'!G22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+'3'!G23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+'3'!G24</f>
        <v>12</v>
      </c>
      <c r="D24" s="82">
        <v>0</v>
      </c>
      <c r="E24" s="47">
        <f t="shared" si="0"/>
        <v>12</v>
      </c>
      <c r="F24" s="82">
        <v>0</v>
      </c>
      <c r="G24" s="47">
        <f t="shared" si="4"/>
        <v>7</v>
      </c>
      <c r="H24" s="83">
        <v>5</v>
      </c>
      <c r="I24" s="15">
        <v>100</v>
      </c>
      <c r="J24" s="84">
        <f t="shared" si="5"/>
        <v>500</v>
      </c>
      <c r="K24" s="17" t="s">
        <v>16</v>
      </c>
      <c r="L24" s="18">
        <v>0</v>
      </c>
      <c r="M24" s="23">
        <f t="shared" si="6"/>
        <v>500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+'3'!G27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+'3'!G30</f>
        <v>1</v>
      </c>
      <c r="D30" s="82">
        <v>5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+'3'!G33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+'3'!G34</f>
        <v>8</v>
      </c>
      <c r="D34" s="82">
        <v>10</v>
      </c>
      <c r="E34" s="47">
        <f>C34+D34</f>
        <v>18</v>
      </c>
      <c r="F34" s="82">
        <v>0</v>
      </c>
      <c r="G34" s="47">
        <f>+E34-F34-H34</f>
        <v>17</v>
      </c>
      <c r="H34" s="83">
        <v>1</v>
      </c>
      <c r="I34" s="15">
        <v>100</v>
      </c>
      <c r="J34" s="84">
        <f>+I34*H34</f>
        <v>100</v>
      </c>
      <c r="K34" s="17" t="s">
        <v>16</v>
      </c>
      <c r="L34" s="18">
        <v>0</v>
      </c>
      <c r="M34" s="23">
        <f>SUM(J34-L34)</f>
        <v>100</v>
      </c>
    </row>
    <row r="35" spans="1:24" ht="25.5" x14ac:dyDescent="0.55000000000000004">
      <c r="A35" s="10">
        <v>31</v>
      </c>
      <c r="B35" s="19" t="s">
        <v>45</v>
      </c>
      <c r="C35" s="79">
        <f>+'3'!G35</f>
        <v>0</v>
      </c>
      <c r="D35" s="82">
        <v>0</v>
      </c>
      <c r="E35" s="47">
        <f>C35+D35</f>
        <v>0</v>
      </c>
      <c r="F35" s="82">
        <v>0</v>
      </c>
      <c r="G35" s="47">
        <f>+E35-F35-H35</f>
        <v>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+'3'!G36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+'3'!G38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0</v>
      </c>
      <c r="H38" s="83">
        <v>1</v>
      </c>
      <c r="I38" s="15">
        <v>130</v>
      </c>
      <c r="J38" s="84">
        <f t="shared" si="5"/>
        <v>130</v>
      </c>
      <c r="K38" s="17" t="s">
        <v>16</v>
      </c>
      <c r="L38" s="18">
        <v>0</v>
      </c>
      <c r="M38" s="23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+'3'!G39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+'3'!G40</f>
        <v>3</v>
      </c>
      <c r="D40" s="82">
        <v>5</v>
      </c>
      <c r="E40" s="47">
        <f t="shared" si="0"/>
        <v>8</v>
      </c>
      <c r="F40" s="82">
        <v>0</v>
      </c>
      <c r="G40" s="47">
        <f t="shared" si="4"/>
        <v>7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+'3'!G41</f>
        <v>3</v>
      </c>
      <c r="D41" s="82">
        <v>5</v>
      </c>
      <c r="E41" s="47">
        <f t="shared" si="0"/>
        <v>8</v>
      </c>
      <c r="F41" s="82">
        <v>0</v>
      </c>
      <c r="G41" s="47">
        <f t="shared" si="4"/>
        <v>7</v>
      </c>
      <c r="H41" s="83">
        <v>1</v>
      </c>
      <c r="I41" s="15">
        <v>50</v>
      </c>
      <c r="J41" s="84">
        <f t="shared" si="5"/>
        <v>50</v>
      </c>
      <c r="K41" s="17" t="s">
        <v>304</v>
      </c>
      <c r="L41" s="18">
        <v>25</v>
      </c>
      <c r="M41" s="23">
        <f t="shared" si="6"/>
        <v>25</v>
      </c>
    </row>
    <row r="42" spans="1:24" ht="25.5" x14ac:dyDescent="0.55000000000000004">
      <c r="A42" s="10">
        <v>38</v>
      </c>
      <c r="B42" s="19" t="s">
        <v>51</v>
      </c>
      <c r="C42" s="79">
        <f>+'3'!G42</f>
        <v>4</v>
      </c>
      <c r="D42" s="82">
        <v>5</v>
      </c>
      <c r="E42" s="47">
        <f t="shared" si="0"/>
        <v>9</v>
      </c>
      <c r="F42" s="82">
        <v>0</v>
      </c>
      <c r="G42" s="47">
        <f t="shared" si="4"/>
        <v>7</v>
      </c>
      <c r="H42" s="83">
        <v>2</v>
      </c>
      <c r="I42" s="15">
        <v>50</v>
      </c>
      <c r="J42" s="84">
        <f t="shared" si="5"/>
        <v>100</v>
      </c>
      <c r="K42" s="17" t="s">
        <v>304</v>
      </c>
      <c r="L42" s="18">
        <v>50</v>
      </c>
      <c r="M42" s="23">
        <f t="shared" si="6"/>
        <v>50</v>
      </c>
    </row>
    <row r="43" spans="1:24" ht="25.5" x14ac:dyDescent="0.55000000000000004">
      <c r="A43" s="10">
        <v>39</v>
      </c>
      <c r="B43" s="19" t="s">
        <v>286</v>
      </c>
      <c r="C43" s="79">
        <f>+'3'!G43</f>
        <v>4</v>
      </c>
      <c r="D43" s="82">
        <v>0</v>
      </c>
      <c r="E43" s="47">
        <f>C43+D43</f>
        <v>4</v>
      </c>
      <c r="F43" s="82">
        <v>0</v>
      </c>
      <c r="G43" s="47">
        <f>+E43-F43-H43</f>
        <v>2</v>
      </c>
      <c r="H43" s="83">
        <v>2</v>
      </c>
      <c r="I43" s="20">
        <v>25</v>
      </c>
      <c r="J43" s="84">
        <f>+I43*H43</f>
        <v>50</v>
      </c>
      <c r="K43" s="17" t="s">
        <v>304</v>
      </c>
      <c r="L43" s="18">
        <v>25</v>
      </c>
      <c r="M43" s="23">
        <f>SUM(J43-L43)</f>
        <v>25</v>
      </c>
    </row>
    <row r="44" spans="1:24" ht="25.5" x14ac:dyDescent="0.55000000000000004">
      <c r="A44" s="10">
        <v>40</v>
      </c>
      <c r="B44" s="19" t="s">
        <v>264</v>
      </c>
      <c r="C44" s="79">
        <f>+'3'!G44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+'3'!G45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+'3'!G46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+'3'!G47</f>
        <v>1</v>
      </c>
      <c r="D47" s="82">
        <v>2</v>
      </c>
      <c r="E47" s="47">
        <f t="shared" si="0"/>
        <v>3</v>
      </c>
      <c r="F47" s="82">
        <v>0</v>
      </c>
      <c r="G47" s="47">
        <f t="shared" si="4"/>
        <v>2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4" ht="25.5" x14ac:dyDescent="0.55000000000000004">
      <c r="A48" s="10">
        <v>44</v>
      </c>
      <c r="B48" s="19" t="s">
        <v>53</v>
      </c>
      <c r="C48" s="79">
        <f>+'3'!G48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+'3'!G50</f>
        <v>6</v>
      </c>
      <c r="D50" s="82">
        <v>0</v>
      </c>
      <c r="E50" s="47">
        <f t="shared" si="0"/>
        <v>6</v>
      </c>
      <c r="F50" s="82">
        <v>0</v>
      </c>
      <c r="G50" s="47">
        <f t="shared" si="4"/>
        <v>6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+'3'!G52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2</v>
      </c>
      <c r="H52" s="83">
        <v>3</v>
      </c>
      <c r="I52" s="15">
        <v>50</v>
      </c>
      <c r="J52" s="84">
        <f t="shared" si="5"/>
        <v>150</v>
      </c>
      <c r="K52" s="17" t="s">
        <v>16</v>
      </c>
      <c r="L52" s="18">
        <v>0</v>
      </c>
      <c r="M52" s="23">
        <f t="shared" si="6"/>
        <v>150</v>
      </c>
    </row>
    <row r="53" spans="1:13" ht="25.5" x14ac:dyDescent="0.55000000000000004">
      <c r="A53" s="10">
        <v>49</v>
      </c>
      <c r="B53" s="19" t="s">
        <v>58</v>
      </c>
      <c r="C53" s="79">
        <f>+'3'!G53</f>
        <v>11</v>
      </c>
      <c r="D53" s="82">
        <v>0</v>
      </c>
      <c r="E53" s="47">
        <f t="shared" si="0"/>
        <v>11</v>
      </c>
      <c r="F53" s="82">
        <v>0</v>
      </c>
      <c r="G53" s="47">
        <f t="shared" si="4"/>
        <v>8</v>
      </c>
      <c r="H53" s="83">
        <v>3</v>
      </c>
      <c r="I53" s="15">
        <v>50</v>
      </c>
      <c r="J53" s="84">
        <f t="shared" si="5"/>
        <v>150</v>
      </c>
      <c r="K53" s="17" t="s">
        <v>16</v>
      </c>
      <c r="L53" s="18">
        <v>0</v>
      </c>
      <c r="M53" s="23">
        <f t="shared" si="6"/>
        <v>150</v>
      </c>
    </row>
    <row r="54" spans="1:13" ht="25.5" x14ac:dyDescent="0.55000000000000004">
      <c r="A54" s="10">
        <v>50</v>
      </c>
      <c r="B54" s="19" t="s">
        <v>59</v>
      </c>
      <c r="C54" s="79">
        <f>+'3'!G54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+'3'!G55</f>
        <v>3</v>
      </c>
      <c r="D55" s="82">
        <v>4</v>
      </c>
      <c r="E55" s="47">
        <f t="shared" si="0"/>
        <v>7</v>
      </c>
      <c r="F55" s="82">
        <v>0</v>
      </c>
      <c r="G55" s="47">
        <f t="shared" si="4"/>
        <v>5</v>
      </c>
      <c r="H55" s="83">
        <v>2</v>
      </c>
      <c r="I55" s="15">
        <v>50</v>
      </c>
      <c r="J55" s="84">
        <v>50</v>
      </c>
      <c r="K55" s="17" t="s">
        <v>16</v>
      </c>
      <c r="L55" s="18">
        <v>0</v>
      </c>
      <c r="M55" s="23">
        <f t="shared" si="6"/>
        <v>50</v>
      </c>
    </row>
    <row r="56" spans="1:13" ht="25.5" x14ac:dyDescent="0.55000000000000004">
      <c r="A56" s="10">
        <v>52</v>
      </c>
      <c r="B56" s="19" t="s">
        <v>61</v>
      </c>
      <c r="C56" s="79">
        <f>+'3'!G56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+'3'!G57</f>
        <v>5</v>
      </c>
      <c r="D57" s="82">
        <v>0</v>
      </c>
      <c r="E57" s="47">
        <f t="shared" si="0"/>
        <v>5</v>
      </c>
      <c r="F57" s="82">
        <v>0</v>
      </c>
      <c r="G57" s="47">
        <f t="shared" si="4"/>
        <v>5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+'3'!G61</f>
        <v>0</v>
      </c>
      <c r="D61" s="82">
        <v>5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+'3'!G63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5</v>
      </c>
      <c r="H63" s="83">
        <v>1</v>
      </c>
      <c r="I63" s="21">
        <v>120</v>
      </c>
      <c r="J63" s="84">
        <f t="shared" si="5"/>
        <v>120</v>
      </c>
      <c r="K63" s="17" t="s">
        <v>16</v>
      </c>
      <c r="L63" s="18">
        <v>0</v>
      </c>
      <c r="M63" s="23">
        <f t="shared" si="6"/>
        <v>120</v>
      </c>
    </row>
    <row r="64" spans="1:13" ht="25.5" x14ac:dyDescent="0.55000000000000004">
      <c r="A64" s="10">
        <v>60</v>
      </c>
      <c r="B64" s="19" t="s">
        <v>69</v>
      </c>
      <c r="C64" s="79">
        <f>+'3'!G64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+'3'!G65</f>
        <v>3</v>
      </c>
      <c r="D65" s="82">
        <v>0</v>
      </c>
      <c r="E65" s="47">
        <f>C65+D65</f>
        <v>3</v>
      </c>
      <c r="F65" s="82">
        <v>0</v>
      </c>
      <c r="G65" s="47">
        <f>+E65-F65-H65</f>
        <v>0</v>
      </c>
      <c r="H65" s="83">
        <v>3</v>
      </c>
      <c r="I65" s="15">
        <v>50</v>
      </c>
      <c r="J65" s="84">
        <f>+I65*H65</f>
        <v>150</v>
      </c>
      <c r="K65" s="17" t="s">
        <v>304</v>
      </c>
      <c r="L65" s="18">
        <v>75</v>
      </c>
      <c r="M65" s="23">
        <f>SUM(J65-L65)</f>
        <v>75</v>
      </c>
    </row>
    <row r="66" spans="1:13" ht="25.5" x14ac:dyDescent="0.55000000000000004">
      <c r="A66" s="10">
        <v>62</v>
      </c>
      <c r="B66" s="19" t="s">
        <v>73</v>
      </c>
      <c r="C66" s="79">
        <f>+'3'!G66</f>
        <v>6</v>
      </c>
      <c r="D66" s="82">
        <v>0</v>
      </c>
      <c r="E66" s="47">
        <f>C66+D66</f>
        <v>6</v>
      </c>
      <c r="F66" s="82">
        <v>0</v>
      </c>
      <c r="G66" s="47">
        <f>+E66-F66-H66</f>
        <v>0</v>
      </c>
      <c r="H66" s="83">
        <v>6</v>
      </c>
      <c r="I66" s="20">
        <v>50</v>
      </c>
      <c r="J66" s="84">
        <f>+I66*H66</f>
        <v>300</v>
      </c>
      <c r="K66" s="17" t="s">
        <v>304</v>
      </c>
      <c r="L66" s="18">
        <v>150</v>
      </c>
      <c r="M66" s="23">
        <f>SUM(J66-L66)</f>
        <v>150</v>
      </c>
    </row>
    <row r="67" spans="1:13" ht="25.5" x14ac:dyDescent="0.55000000000000004">
      <c r="A67" s="10">
        <v>63</v>
      </c>
      <c r="B67" s="19" t="s">
        <v>74</v>
      </c>
      <c r="C67" s="79">
        <f>+'3'!G67</f>
        <v>5</v>
      </c>
      <c r="D67" s="82">
        <v>0</v>
      </c>
      <c r="E67" s="47">
        <f>C67+D67</f>
        <v>5</v>
      </c>
      <c r="F67" s="82">
        <v>0</v>
      </c>
      <c r="G67" s="47">
        <f>+E67-F67-H67</f>
        <v>0</v>
      </c>
      <c r="H67" s="83">
        <v>5</v>
      </c>
      <c r="I67" s="20">
        <v>50</v>
      </c>
      <c r="J67" s="84">
        <f>+I67*H67</f>
        <v>250</v>
      </c>
      <c r="K67" s="17" t="s">
        <v>304</v>
      </c>
      <c r="L67" s="18">
        <v>125</v>
      </c>
      <c r="M67" s="23">
        <f>SUM(J67-L67)</f>
        <v>125</v>
      </c>
    </row>
    <row r="68" spans="1:13" ht="25.5" x14ac:dyDescent="0.55000000000000004">
      <c r="A68" s="10">
        <v>64</v>
      </c>
      <c r="B68" s="19" t="s">
        <v>269</v>
      </c>
      <c r="C68" s="79">
        <f>+'3'!G68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+'3'!G69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+'3'!G72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+'3'!G73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+'3'!G74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+'3'!G77</f>
        <v>17</v>
      </c>
      <c r="D77" s="82">
        <v>0</v>
      </c>
      <c r="E77" s="47">
        <f t="shared" si="0"/>
        <v>17</v>
      </c>
      <c r="F77" s="82">
        <v>0</v>
      </c>
      <c r="G77" s="47">
        <f t="shared" si="4"/>
        <v>16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6"/>
        <v>50</v>
      </c>
    </row>
    <row r="78" spans="1:13" ht="25.5" x14ac:dyDescent="0.55000000000000004">
      <c r="A78" s="10">
        <v>74</v>
      </c>
      <c r="B78" s="19" t="s">
        <v>293</v>
      </c>
      <c r="C78" s="79">
        <f>+'3'!G78</f>
        <v>1</v>
      </c>
      <c r="D78" s="82">
        <v>0</v>
      </c>
      <c r="E78" s="47">
        <f t="shared" ref="E78:E126" si="8">C78+D78</f>
        <v>1</v>
      </c>
      <c r="F78" s="82">
        <v>0</v>
      </c>
      <c r="G78" s="47">
        <f t="shared" ref="G78:G126" si="9">+E78-F78-H78</f>
        <v>1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+'3'!G79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+'3'!G80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+'3'!G81</f>
        <v>0</v>
      </c>
      <c r="D81" s="82">
        <v>0</v>
      </c>
      <c r="E81" s="47">
        <f t="shared" si="8"/>
        <v>0</v>
      </c>
      <c r="F81" s="82">
        <v>0</v>
      </c>
      <c r="G81" s="47">
        <f t="shared" si="9"/>
        <v>0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+'3'!G82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+'3'!G83</f>
        <v>2</v>
      </c>
      <c r="D83" s="82">
        <v>0</v>
      </c>
      <c r="E83" s="47">
        <f t="shared" si="8"/>
        <v>2</v>
      </c>
      <c r="F83" s="82">
        <v>0</v>
      </c>
      <c r="G83" s="47">
        <f t="shared" si="9"/>
        <v>1</v>
      </c>
      <c r="H83" s="83">
        <v>1</v>
      </c>
      <c r="I83" s="20">
        <v>45</v>
      </c>
      <c r="J83" s="84">
        <f t="shared" si="10"/>
        <v>45</v>
      </c>
      <c r="K83" s="17" t="s">
        <v>306</v>
      </c>
      <c r="L83" s="18">
        <v>9</v>
      </c>
      <c r="M83" s="23">
        <f t="shared" si="11"/>
        <v>36</v>
      </c>
    </row>
    <row r="84" spans="1:13" ht="25.15" customHeight="1" x14ac:dyDescent="0.55000000000000004">
      <c r="A84" s="10">
        <v>80</v>
      </c>
      <c r="B84" s="19" t="s">
        <v>92</v>
      </c>
      <c r="C84" s="79">
        <f>+'3'!G84</f>
        <v>4</v>
      </c>
      <c r="D84" s="82">
        <v>5</v>
      </c>
      <c r="E84" s="47">
        <f t="shared" si="8"/>
        <v>9</v>
      </c>
      <c r="F84" s="82">
        <v>0</v>
      </c>
      <c r="G84" s="47">
        <f t="shared" si="9"/>
        <v>9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+'3'!G85</f>
        <v>5</v>
      </c>
      <c r="D85" s="82">
        <v>5</v>
      </c>
      <c r="E85" s="47">
        <f t="shared" si="8"/>
        <v>10</v>
      </c>
      <c r="F85" s="82">
        <v>0</v>
      </c>
      <c r="G85" s="47">
        <f t="shared" si="9"/>
        <v>9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0</v>
      </c>
      <c r="M85" s="23">
        <f t="shared" si="11"/>
        <v>55</v>
      </c>
    </row>
    <row r="86" spans="1:13" ht="25.15" customHeight="1" x14ac:dyDescent="0.55000000000000004">
      <c r="A86" s="10">
        <v>82</v>
      </c>
      <c r="B86" s="19" t="s">
        <v>94</v>
      </c>
      <c r="C86" s="79">
        <f>+'3'!G86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+'3'!G87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+'3'!G88</f>
        <v>24</v>
      </c>
      <c r="D88" s="82">
        <v>0</v>
      </c>
      <c r="E88" s="47">
        <f t="shared" si="8"/>
        <v>24</v>
      </c>
      <c r="F88" s="82">
        <v>0</v>
      </c>
      <c r="G88" s="47">
        <f t="shared" si="9"/>
        <v>13</v>
      </c>
      <c r="H88" s="83">
        <v>11</v>
      </c>
      <c r="I88" s="20">
        <v>35</v>
      </c>
      <c r="J88" s="84">
        <f t="shared" si="10"/>
        <v>385</v>
      </c>
      <c r="K88" s="17" t="s">
        <v>304</v>
      </c>
      <c r="L88" s="18">
        <v>105</v>
      </c>
      <c r="M88" s="23">
        <f t="shared" si="11"/>
        <v>280</v>
      </c>
    </row>
    <row r="89" spans="1:13" ht="22.5" customHeight="1" x14ac:dyDescent="0.55000000000000004">
      <c r="A89" s="10">
        <v>85</v>
      </c>
      <c r="B89" s="19" t="s">
        <v>359</v>
      </c>
      <c r="C89" s="79">
        <f>+'3'!G89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+'3'!G90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+'3'!G91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+'3'!G92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+'3'!G93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+'3'!G94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+'3'!G95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+'3'!G96</f>
        <v>3</v>
      </c>
      <c r="D96" s="82">
        <v>0</v>
      </c>
      <c r="E96" s="47">
        <f t="shared" si="8"/>
        <v>3</v>
      </c>
      <c r="F96" s="82">
        <v>0</v>
      </c>
      <c r="G96" s="47">
        <f t="shared" si="9"/>
        <v>3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+'3'!G97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+'3'!G98</f>
        <v>1</v>
      </c>
      <c r="D98" s="82">
        <v>0</v>
      </c>
      <c r="E98" s="47">
        <f t="shared" si="8"/>
        <v>1</v>
      </c>
      <c r="F98" s="82">
        <v>0</v>
      </c>
      <c r="G98" s="47">
        <f t="shared" si="9"/>
        <v>0</v>
      </c>
      <c r="H98" s="83">
        <v>1</v>
      </c>
      <c r="I98" s="22">
        <v>120</v>
      </c>
      <c r="J98" s="84">
        <f t="shared" si="10"/>
        <v>120</v>
      </c>
      <c r="K98" s="17" t="s">
        <v>304</v>
      </c>
      <c r="L98" s="18">
        <v>60</v>
      </c>
      <c r="M98" s="23">
        <f t="shared" si="11"/>
        <v>60</v>
      </c>
    </row>
    <row r="99" spans="1:13" ht="25.5" x14ac:dyDescent="0.55000000000000004">
      <c r="A99" s="10">
        <v>95</v>
      </c>
      <c r="B99" s="19" t="s">
        <v>104</v>
      </c>
      <c r="C99" s="79">
        <f>+'3'!G99</f>
        <v>4</v>
      </c>
      <c r="D99" s="82">
        <v>0</v>
      </c>
      <c r="E99" s="47">
        <f t="shared" si="8"/>
        <v>4</v>
      </c>
      <c r="F99" s="82">
        <v>0</v>
      </c>
      <c r="G99" s="47">
        <f t="shared" si="9"/>
        <v>0</v>
      </c>
      <c r="H99" s="83">
        <v>4</v>
      </c>
      <c r="I99" s="20">
        <v>250</v>
      </c>
      <c r="J99" s="84">
        <f t="shared" si="10"/>
        <v>1000</v>
      </c>
      <c r="K99" s="17" t="s">
        <v>16</v>
      </c>
      <c r="L99" s="18">
        <v>0</v>
      </c>
      <c r="M99" s="23">
        <f t="shared" si="11"/>
        <v>1000</v>
      </c>
    </row>
    <row r="100" spans="1:13" ht="25.5" x14ac:dyDescent="0.55000000000000004">
      <c r="A100" s="10">
        <v>96</v>
      </c>
      <c r="B100" s="19" t="s">
        <v>105</v>
      </c>
      <c r="C100" s="79">
        <f>+'3'!G100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+'3'!G101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+'3'!G102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+'3'!G103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+'3'!G104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+'3'!G105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+'3'!G106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+'3'!G107</f>
        <v>2</v>
      </c>
      <c r="D107" s="82">
        <v>0</v>
      </c>
      <c r="E107" s="47">
        <f t="shared" si="8"/>
        <v>2</v>
      </c>
      <c r="F107" s="82">
        <v>0</v>
      </c>
      <c r="G107" s="47">
        <f t="shared" si="9"/>
        <v>0</v>
      </c>
      <c r="H107" s="83">
        <v>2</v>
      </c>
      <c r="I107" s="20">
        <v>55</v>
      </c>
      <c r="J107" s="84">
        <f t="shared" si="10"/>
        <v>110</v>
      </c>
      <c r="K107" s="17" t="s">
        <v>16</v>
      </c>
      <c r="L107" s="18">
        <v>0</v>
      </c>
      <c r="M107" s="23">
        <f t="shared" si="11"/>
        <v>110</v>
      </c>
    </row>
    <row r="108" spans="1:13" ht="25.5" x14ac:dyDescent="0.55000000000000004">
      <c r="A108" s="10">
        <v>104</v>
      </c>
      <c r="B108" s="19" t="s">
        <v>98</v>
      </c>
      <c r="C108" s="79">
        <f>+'3'!G108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5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+'3'!G109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+'3'!G110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+'3'!G111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+'3'!G112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+'3'!G113</f>
        <v>0</v>
      </c>
      <c r="D113" s="82">
        <v>80</v>
      </c>
      <c r="E113" s="47">
        <f t="shared" si="8"/>
        <v>80</v>
      </c>
      <c r="F113" s="82">
        <v>0</v>
      </c>
      <c r="G113" s="47">
        <f t="shared" si="9"/>
        <v>68</v>
      </c>
      <c r="H113" s="83">
        <v>12</v>
      </c>
      <c r="I113" s="20">
        <v>35</v>
      </c>
      <c r="J113" s="84">
        <f t="shared" si="10"/>
        <v>420</v>
      </c>
      <c r="K113" s="17" t="s">
        <v>326</v>
      </c>
      <c r="L113" s="18">
        <v>20</v>
      </c>
      <c r="M113" s="23">
        <f t="shared" si="11"/>
        <v>400</v>
      </c>
    </row>
    <row r="114" spans="1:13" ht="25.5" x14ac:dyDescent="0.55000000000000004">
      <c r="A114" s="10">
        <v>110</v>
      </c>
      <c r="B114" s="19" t="s">
        <v>268</v>
      </c>
      <c r="C114" s="79">
        <f>+'3'!G114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+'3'!G116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+'3'!G117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+'3'!G118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+'3'!G119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+'3'!G120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+'3'!G121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+'3'!G122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+'3'!G123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+'3'!G124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+'3'!G125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+'3'!G126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+'3'!G127</f>
        <v>3</v>
      </c>
      <c r="D127" s="82">
        <v>5</v>
      </c>
      <c r="E127" s="47">
        <f t="shared" ref="E127:E136" si="16">C127+D127</f>
        <v>8</v>
      </c>
      <c r="F127" s="82">
        <v>3</v>
      </c>
      <c r="G127" s="47">
        <f t="shared" ref="G127:G136" si="17">+E127-F127-H127</f>
        <v>5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+'3'!G128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+'3'!G129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+'3'!G130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+'3'!G131</f>
        <v>0</v>
      </c>
      <c r="D131" s="82">
        <v>5</v>
      </c>
      <c r="E131" s="47">
        <f t="shared" si="16"/>
        <v>5</v>
      </c>
      <c r="F131" s="82">
        <v>0</v>
      </c>
      <c r="G131" s="47">
        <f t="shared" si="17"/>
        <v>5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+'3'!G132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+'3'!G133</f>
        <v>5</v>
      </c>
      <c r="D133" s="82">
        <v>0</v>
      </c>
      <c r="E133" s="47">
        <f t="shared" si="16"/>
        <v>5</v>
      </c>
      <c r="F133" s="82">
        <v>5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+'3'!G134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+'3'!G135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+'3'!G136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+'3'!G137</f>
        <v>0</v>
      </c>
      <c r="D137" s="82">
        <v>5</v>
      </c>
      <c r="E137" s="47">
        <f t="shared" si="0"/>
        <v>5</v>
      </c>
      <c r="F137" s="82">
        <v>0</v>
      </c>
      <c r="G137" s="47">
        <f t="shared" si="4"/>
        <v>5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+'3'!G138</f>
        <v>0</v>
      </c>
      <c r="D138" s="82"/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+'3'!G139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+'3'!G140</f>
        <v>2</v>
      </c>
      <c r="D140" s="82">
        <v>5</v>
      </c>
      <c r="E140" s="47">
        <f t="shared" si="0"/>
        <v>7</v>
      </c>
      <c r="F140" s="82">
        <v>0</v>
      </c>
      <c r="G140" s="47">
        <f t="shared" si="4"/>
        <v>5</v>
      </c>
      <c r="H140" s="83">
        <v>2</v>
      </c>
      <c r="I140" s="20">
        <v>50</v>
      </c>
      <c r="J140" s="84">
        <f t="shared" si="5"/>
        <v>100</v>
      </c>
      <c r="K140" s="17" t="s">
        <v>16</v>
      </c>
      <c r="L140" s="18">
        <v>0</v>
      </c>
      <c r="M140" s="23">
        <f t="shared" ref="M140:M207" si="20">SUM(J140-L140)</f>
        <v>100</v>
      </c>
    </row>
    <row r="141" spans="1:13" ht="25.5" x14ac:dyDescent="0.55000000000000004">
      <c r="A141" s="10">
        <v>137</v>
      </c>
      <c r="B141" s="19" t="s">
        <v>82</v>
      </c>
      <c r="C141" s="79">
        <f>+'3'!G141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+'3'!G142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+'3'!G143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+'3'!G144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+'3'!G145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+'3'!G146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+'3'!G147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+'3'!G148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+'3'!G149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+'3'!G150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+'3'!G151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+'3'!G152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+'3'!G153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+'3'!G154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+'3'!G155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+'3'!G156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+'3'!G157</f>
        <v>6</v>
      </c>
      <c r="D157" s="82">
        <v>0</v>
      </c>
      <c r="E157" s="47">
        <f t="shared" si="21"/>
        <v>6</v>
      </c>
      <c r="F157" s="82">
        <v>0</v>
      </c>
      <c r="G157" s="47">
        <f t="shared" si="22"/>
        <v>3</v>
      </c>
      <c r="H157" s="83">
        <v>3</v>
      </c>
      <c r="I157" s="20">
        <v>25</v>
      </c>
      <c r="J157" s="84">
        <f t="shared" si="23"/>
        <v>75</v>
      </c>
      <c r="K157" s="17" t="s">
        <v>16</v>
      </c>
      <c r="L157" s="18">
        <v>0</v>
      </c>
      <c r="M157" s="23">
        <f t="shared" si="24"/>
        <v>75</v>
      </c>
    </row>
    <row r="158" spans="1:13" ht="25.5" x14ac:dyDescent="0.55000000000000004">
      <c r="A158" s="10">
        <v>154</v>
      </c>
      <c r="B158" s="19" t="s">
        <v>285</v>
      </c>
      <c r="C158" s="79">
        <f>+'3'!G158</f>
        <v>4</v>
      </c>
      <c r="D158" s="82">
        <v>0</v>
      </c>
      <c r="E158" s="47">
        <f t="shared" si="21"/>
        <v>4</v>
      </c>
      <c r="F158" s="82">
        <v>0</v>
      </c>
      <c r="G158" s="47">
        <f t="shared" si="22"/>
        <v>4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+'3'!G159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+'3'!G160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+'3'!G161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+'3'!G162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+'3'!G163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+'3'!G164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+'3'!G165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+'3'!G166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+'3'!G167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+'3'!G168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+'3'!G169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+'3'!G170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+'3'!G171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+'3'!G172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+'3'!G173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+'3'!G174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+'3'!G175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+'3'!G176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+'3'!G177</f>
        <v>50</v>
      </c>
      <c r="D177" s="82">
        <v>140</v>
      </c>
      <c r="E177" s="47">
        <f t="shared" si="27"/>
        <v>190</v>
      </c>
      <c r="F177" s="82">
        <v>0</v>
      </c>
      <c r="G177" s="47">
        <f t="shared" si="28"/>
        <v>187</v>
      </c>
      <c r="H177" s="83">
        <v>3</v>
      </c>
      <c r="I177" s="20">
        <v>20</v>
      </c>
      <c r="J177" s="84">
        <f t="shared" si="29"/>
        <v>60</v>
      </c>
      <c r="K177" s="17" t="s">
        <v>304</v>
      </c>
      <c r="L177" s="18">
        <v>30</v>
      </c>
      <c r="M177" s="23">
        <f t="shared" si="30"/>
        <v>30</v>
      </c>
    </row>
    <row r="178" spans="1:13" ht="25.5" x14ac:dyDescent="0.55000000000000004">
      <c r="A178" s="10">
        <v>174</v>
      </c>
      <c r="B178" s="19" t="s">
        <v>176</v>
      </c>
      <c r="C178" s="79">
        <f>+'3'!G178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+'3'!G179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+'3'!G180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+'3'!G181</f>
        <v>6</v>
      </c>
      <c r="D181" s="82">
        <v>0</v>
      </c>
      <c r="E181" s="47">
        <f t="shared" si="27"/>
        <v>6</v>
      </c>
      <c r="F181" s="82">
        <v>0</v>
      </c>
      <c r="G181" s="47">
        <f t="shared" si="28"/>
        <v>5</v>
      </c>
      <c r="H181" s="83">
        <v>1</v>
      </c>
      <c r="I181" s="20">
        <v>80</v>
      </c>
      <c r="J181" s="84">
        <f t="shared" si="29"/>
        <v>80</v>
      </c>
      <c r="K181" s="17" t="s">
        <v>16</v>
      </c>
      <c r="L181" s="18">
        <v>0</v>
      </c>
      <c r="M181" s="23">
        <f t="shared" si="30"/>
        <v>80</v>
      </c>
    </row>
    <row r="182" spans="1:13" ht="25.5" x14ac:dyDescent="0.55000000000000004">
      <c r="A182" s="10">
        <v>178</v>
      </c>
      <c r="B182" s="19" t="s">
        <v>257</v>
      </c>
      <c r="C182" s="79">
        <f>+'3'!G182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+'3'!G183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+'3'!G184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+'3'!G185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+'3'!G186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+'3'!G187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+'3'!G188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+'3'!G189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+'3'!G190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+'3'!G191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+'3'!G192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+'3'!G193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+'3'!G194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+'3'!G195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+'3'!G196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+'3'!G197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+'3'!G198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+'3'!G199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+'3'!G200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+'3'!G201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+'3'!G202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+'3'!G203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+'3'!G204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+'3'!G205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+'3'!G206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+'3'!G207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+'3'!G208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+'3'!G209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+'3'!G210</f>
        <v>2</v>
      </c>
      <c r="D210" s="82">
        <v>0</v>
      </c>
      <c r="E210" s="47">
        <f t="shared" si="37"/>
        <v>2</v>
      </c>
      <c r="F210" s="82">
        <v>0</v>
      </c>
      <c r="G210" s="47">
        <f t="shared" si="38"/>
        <v>2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+'3'!G211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+'3'!G212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+'3'!G213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+'3'!G214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+'3'!G215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+'3'!G216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+'3'!G217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+'3'!G218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+'3'!G219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+'3'!G220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+'3'!G221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+'3'!G222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+'3'!G223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+'3'!G224</f>
        <v>2</v>
      </c>
      <c r="D224" s="82">
        <v>0</v>
      </c>
      <c r="E224" s="47">
        <f t="shared" si="37"/>
        <v>2</v>
      </c>
      <c r="F224" s="82">
        <v>0</v>
      </c>
      <c r="G224" s="47">
        <f t="shared" si="38"/>
        <v>1</v>
      </c>
      <c r="H224" s="83">
        <v>1</v>
      </c>
      <c r="I224" s="20">
        <v>50</v>
      </c>
      <c r="J224" s="84">
        <f t="shared" si="39"/>
        <v>50</v>
      </c>
      <c r="K224" s="17" t="s">
        <v>16</v>
      </c>
      <c r="L224" s="18">
        <v>0</v>
      </c>
      <c r="M224" s="23">
        <f t="shared" si="40"/>
        <v>50</v>
      </c>
    </row>
    <row r="225" spans="1:13" ht="25.5" x14ac:dyDescent="0.55000000000000004">
      <c r="A225" s="10">
        <v>221</v>
      </c>
      <c r="B225" s="19" t="s">
        <v>189</v>
      </c>
      <c r="C225" s="79">
        <f>+'3'!G225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+'3'!G226</f>
        <v>4</v>
      </c>
      <c r="D226" s="82">
        <v>0</v>
      </c>
      <c r="E226" s="47">
        <f t="shared" si="37"/>
        <v>4</v>
      </c>
      <c r="F226" s="82">
        <v>0</v>
      </c>
      <c r="G226" s="47">
        <f t="shared" si="38"/>
        <v>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+'3'!G227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+'3'!G228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+'3'!G229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+'3'!G230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+'3'!G231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+'3'!G232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+'3'!G233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+'3'!G234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+'3'!G235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+'3'!G236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+'3'!G237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+'3'!G238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+'3'!G239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+'3'!G240</f>
        <v>6</v>
      </c>
      <c r="D240" s="82">
        <v>0</v>
      </c>
      <c r="E240" s="47">
        <f t="shared" si="37"/>
        <v>6</v>
      </c>
      <c r="F240" s="82">
        <v>0</v>
      </c>
      <c r="G240" s="116">
        <f t="shared" si="38"/>
        <v>4</v>
      </c>
      <c r="H240" s="83">
        <v>2</v>
      </c>
      <c r="I240" s="22">
        <v>20</v>
      </c>
      <c r="J240" s="84">
        <f t="shared" si="39"/>
        <v>40</v>
      </c>
      <c r="K240" s="17" t="s">
        <v>16</v>
      </c>
      <c r="L240" s="18">
        <v>0</v>
      </c>
      <c r="M240" s="23">
        <f t="shared" si="40"/>
        <v>40</v>
      </c>
    </row>
    <row r="241" spans="1:14" ht="25.5" x14ac:dyDescent="0.55000000000000004">
      <c r="A241" s="10">
        <v>237</v>
      </c>
      <c r="B241" s="19" t="s">
        <v>256</v>
      </c>
      <c r="C241" s="79">
        <f>+'3'!G241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+'3'!G242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+'3'!G243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+'3'!G244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+'3'!G245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+'3'!G246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4816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7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5490</v>
      </c>
    </row>
    <row r="258" spans="1:27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2911</v>
      </c>
      <c r="L259" s="2">
        <v>250</v>
      </c>
      <c r="M259" s="2">
        <v>200</v>
      </c>
      <c r="N259" s="2">
        <v>270</v>
      </c>
      <c r="O259" s="2">
        <v>60</v>
      </c>
      <c r="P259" s="2">
        <v>180</v>
      </c>
      <c r="Q259" s="2">
        <v>160</v>
      </c>
      <c r="R259" s="2">
        <v>100</v>
      </c>
      <c r="S259" s="2">
        <v>270</v>
      </c>
      <c r="T259" s="2">
        <v>125</v>
      </c>
      <c r="U259" s="2">
        <v>250</v>
      </c>
      <c r="V259" s="2">
        <v>61</v>
      </c>
      <c r="W259" s="2">
        <v>35</v>
      </c>
      <c r="X259" s="2">
        <v>25</v>
      </c>
      <c r="Y259" s="2">
        <v>285</v>
      </c>
      <c r="Z259" s="2">
        <v>200</v>
      </c>
      <c r="AA259" s="2">
        <v>440</v>
      </c>
    </row>
    <row r="260" spans="1:27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7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80</v>
      </c>
      <c r="L261" s="2" t="s">
        <v>329</v>
      </c>
    </row>
    <row r="262" spans="1:27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674</v>
      </c>
      <c r="M262" s="87" t="s">
        <v>287</v>
      </c>
      <c r="N262" s="88" t="s">
        <v>288</v>
      </c>
      <c r="O262" s="89" t="s">
        <v>289</v>
      </c>
    </row>
    <row r="263" spans="1:27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1825</v>
      </c>
      <c r="M263" s="90"/>
      <c r="N263" s="90"/>
      <c r="O263" s="90"/>
    </row>
    <row r="264" spans="1:27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1895</v>
      </c>
      <c r="M264" s="90"/>
      <c r="N264" s="90"/>
      <c r="O264" s="90"/>
    </row>
    <row r="265" spans="1:27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70</v>
      </c>
      <c r="M265" s="90"/>
      <c r="N265" s="90"/>
      <c r="O265" s="90"/>
    </row>
    <row r="266" spans="1:27" ht="25.5" x14ac:dyDescent="0.55000000000000004">
      <c r="G266" s="2"/>
      <c r="I266" s="162" t="s">
        <v>211</v>
      </c>
      <c r="J266" s="163"/>
      <c r="K266" s="33">
        <f>+K264-K263</f>
        <v>70</v>
      </c>
      <c r="M266" s="91"/>
      <c r="N266" s="91"/>
      <c r="O266" s="91"/>
    </row>
    <row r="267" spans="1:27" x14ac:dyDescent="0.5">
      <c r="G267" s="2"/>
      <c r="I267" s="2"/>
      <c r="M267" s="91"/>
      <c r="N267" s="91"/>
      <c r="O267" s="91"/>
    </row>
    <row r="268" spans="1:27" ht="25.5" x14ac:dyDescent="0.55000000000000004">
      <c r="G268" s="2"/>
      <c r="I268" s="98" t="s">
        <v>300</v>
      </c>
      <c r="M268" s="92"/>
      <c r="N268" s="92"/>
      <c r="O268" s="92"/>
    </row>
    <row r="269" spans="1:27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7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7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7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5980BF"/>
  </sheetPr>
  <dimension ref="A1:Z341"/>
  <sheetViews>
    <sheetView zoomScaleNormal="100" workbookViewId="0">
      <pane xSplit="7" ySplit="4" topLeftCell="H59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+'4'!G5</f>
        <v>21</v>
      </c>
      <c r="D5" s="82">
        <v>0</v>
      </c>
      <c r="E5" s="47">
        <f t="shared" ref="E5:E207" si="0">C5+D5</f>
        <v>21</v>
      </c>
      <c r="F5" s="82">
        <v>0</v>
      </c>
      <c r="G5" s="47">
        <f>+E5-F5-H5</f>
        <v>20</v>
      </c>
      <c r="H5" s="83">
        <v>1</v>
      </c>
      <c r="I5" s="15">
        <v>50</v>
      </c>
      <c r="J5" s="84">
        <f>+I5*H5</f>
        <v>50</v>
      </c>
      <c r="K5" s="17" t="s">
        <v>330</v>
      </c>
      <c r="L5" s="18">
        <v>50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+'4'!G6</f>
        <v>30</v>
      </c>
      <c r="D6" s="82">
        <v>10</v>
      </c>
      <c r="E6" s="47">
        <f t="shared" si="0"/>
        <v>40</v>
      </c>
      <c r="F6" s="82">
        <v>0</v>
      </c>
      <c r="G6" s="47">
        <f t="shared" ref="G6:G142" si="4">+E6-F6-H6</f>
        <v>40</v>
      </c>
      <c r="H6" s="83"/>
      <c r="I6" s="15">
        <v>100</v>
      </c>
      <c r="J6" s="84">
        <f t="shared" ref="J6:J142" si="5">+I6*H6</f>
        <v>0</v>
      </c>
      <c r="K6" s="17" t="s">
        <v>16</v>
      </c>
      <c r="L6" s="18">
        <v>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9</v>
      </c>
      <c r="D12" s="82">
        <v>0</v>
      </c>
      <c r="E12" s="47">
        <f t="shared" si="0"/>
        <v>9</v>
      </c>
      <c r="F12" s="82">
        <v>0</v>
      </c>
      <c r="G12" s="47">
        <f t="shared" si="4"/>
        <v>9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+'4'!G18</f>
        <v>1</v>
      </c>
      <c r="D18" s="82">
        <v>0</v>
      </c>
      <c r="E18" s="47">
        <f t="shared" si="0"/>
        <v>1</v>
      </c>
      <c r="F18" s="82">
        <v>0</v>
      </c>
      <c r="G18" s="47">
        <f t="shared" si="4"/>
        <v>0</v>
      </c>
      <c r="H18" s="83">
        <v>1</v>
      </c>
      <c r="I18" s="15">
        <v>50</v>
      </c>
      <c r="J18" s="84">
        <f t="shared" si="5"/>
        <v>50</v>
      </c>
      <c r="K18" s="17" t="s">
        <v>330</v>
      </c>
      <c r="L18" s="18">
        <v>50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+'4'!G21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+'4'!G22</f>
        <v>3</v>
      </c>
      <c r="D22" s="82">
        <v>0</v>
      </c>
      <c r="E22" s="47">
        <f>C22+D22</f>
        <v>3</v>
      </c>
      <c r="F22" s="82">
        <v>0</v>
      </c>
      <c r="G22" s="116">
        <f>+E22-F22-H22</f>
        <v>0</v>
      </c>
      <c r="H22" s="83">
        <v>3</v>
      </c>
      <c r="I22" s="20">
        <v>65</v>
      </c>
      <c r="J22" s="84">
        <f>+I22*H22</f>
        <v>195</v>
      </c>
      <c r="K22" s="17" t="s">
        <v>304</v>
      </c>
      <c r="L22" s="117">
        <v>90</v>
      </c>
      <c r="M22" s="101">
        <f>SUM(J22-L22)</f>
        <v>105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+'4'!G23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+'4'!G24</f>
        <v>7</v>
      </c>
      <c r="D24" s="82">
        <v>20</v>
      </c>
      <c r="E24" s="47">
        <f t="shared" si="0"/>
        <v>27</v>
      </c>
      <c r="F24" s="82">
        <v>0</v>
      </c>
      <c r="G24" s="47">
        <f t="shared" si="4"/>
        <v>27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+'4'!G27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+'4'!G30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4</v>
      </c>
      <c r="H30" s="83">
        <v>2</v>
      </c>
      <c r="I30" s="15">
        <v>100</v>
      </c>
      <c r="J30" s="84">
        <f t="shared" si="5"/>
        <v>200</v>
      </c>
      <c r="K30" s="17" t="s">
        <v>16</v>
      </c>
      <c r="L30" s="18">
        <v>0</v>
      </c>
      <c r="M30" s="101">
        <f t="shared" si="6"/>
        <v>200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+'4'!G33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+'4'!G34</f>
        <v>17</v>
      </c>
      <c r="D34" s="82">
        <v>20</v>
      </c>
      <c r="E34" s="47">
        <f>C34+D34</f>
        <v>37</v>
      </c>
      <c r="F34" s="82">
        <v>0</v>
      </c>
      <c r="G34" s="47">
        <f>+E34-F34-H34</f>
        <v>36</v>
      </c>
      <c r="H34" s="83">
        <v>1</v>
      </c>
      <c r="I34" s="15">
        <v>100</v>
      </c>
      <c r="J34" s="84">
        <f>+I34*H34</f>
        <v>100</v>
      </c>
      <c r="K34" s="17" t="s">
        <v>16</v>
      </c>
      <c r="L34" s="18">
        <v>0</v>
      </c>
      <c r="M34" s="101">
        <f>SUM(J34-L34)</f>
        <v>100</v>
      </c>
    </row>
    <row r="35" spans="1:24" ht="25.5" x14ac:dyDescent="0.55000000000000004">
      <c r="A35" s="10">
        <v>31</v>
      </c>
      <c r="B35" s="19" t="s">
        <v>45</v>
      </c>
      <c r="C35" s="79">
        <f>+'4'!G35</f>
        <v>0</v>
      </c>
      <c r="D35" s="82">
        <v>10</v>
      </c>
      <c r="E35" s="47">
        <f>C35+D35</f>
        <v>10</v>
      </c>
      <c r="F35" s="82">
        <v>0</v>
      </c>
      <c r="G35" s="47">
        <f>+E35-F35-H35</f>
        <v>9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101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+'4'!G36</f>
        <v>0</v>
      </c>
      <c r="D36" s="82">
        <v>5</v>
      </c>
      <c r="E36" s="47">
        <f>C36+D36</f>
        <v>5</v>
      </c>
      <c r="F36" s="82">
        <v>0</v>
      </c>
      <c r="G36" s="47">
        <f>+E36-F36-H36</f>
        <v>1</v>
      </c>
      <c r="H36" s="83">
        <v>4</v>
      </c>
      <c r="I36" s="15">
        <v>130</v>
      </c>
      <c r="J36" s="84">
        <f>+I36*H36</f>
        <v>520</v>
      </c>
      <c r="K36" s="17" t="s">
        <v>16</v>
      </c>
      <c r="L36" s="18">
        <v>0</v>
      </c>
      <c r="M36" s="101">
        <f>SUM(J36-L36)</f>
        <v>520</v>
      </c>
    </row>
    <row r="37" spans="1:24" ht="25.5" x14ac:dyDescent="0.55000000000000004">
      <c r="A37" s="10">
        <v>33</v>
      </c>
      <c r="B37" s="19" t="s">
        <v>43</v>
      </c>
      <c r="C37" s="79">
        <f>+'4'!G37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+'4'!G38</f>
        <v>0</v>
      </c>
      <c r="D38" s="82">
        <v>5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+'4'!G39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+'4'!G40</f>
        <v>7</v>
      </c>
      <c r="D40" s="82">
        <v>10</v>
      </c>
      <c r="E40" s="47">
        <f t="shared" si="0"/>
        <v>17</v>
      </c>
      <c r="F40" s="82">
        <v>0</v>
      </c>
      <c r="G40" s="47">
        <f t="shared" si="4"/>
        <v>15</v>
      </c>
      <c r="H40" s="83">
        <v>2</v>
      </c>
      <c r="I40" s="15">
        <v>50</v>
      </c>
      <c r="J40" s="84">
        <f t="shared" si="5"/>
        <v>100</v>
      </c>
      <c r="K40" s="17" t="s">
        <v>330</v>
      </c>
      <c r="L40" s="18">
        <v>50</v>
      </c>
      <c r="M40" s="101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+'4'!G41</f>
        <v>7</v>
      </c>
      <c r="D41" s="82">
        <v>5</v>
      </c>
      <c r="E41" s="47">
        <f t="shared" si="0"/>
        <v>12</v>
      </c>
      <c r="F41" s="82">
        <v>0</v>
      </c>
      <c r="G41" s="47">
        <f t="shared" si="4"/>
        <v>10</v>
      </c>
      <c r="H41" s="83">
        <v>2</v>
      </c>
      <c r="I41" s="15">
        <v>50</v>
      </c>
      <c r="J41" s="84">
        <f t="shared" si="5"/>
        <v>100</v>
      </c>
      <c r="K41" s="17" t="s">
        <v>16</v>
      </c>
      <c r="L41" s="18">
        <v>0</v>
      </c>
      <c r="M41" s="101">
        <f t="shared" si="6"/>
        <v>100</v>
      </c>
    </row>
    <row r="42" spans="1:24" ht="25.5" x14ac:dyDescent="0.55000000000000004">
      <c r="A42" s="10">
        <v>38</v>
      </c>
      <c r="B42" s="19" t="s">
        <v>51</v>
      </c>
      <c r="C42" s="79">
        <f>+'4'!G42</f>
        <v>7</v>
      </c>
      <c r="D42" s="82">
        <v>0</v>
      </c>
      <c r="E42" s="47">
        <f t="shared" si="0"/>
        <v>7</v>
      </c>
      <c r="F42" s="82">
        <v>0</v>
      </c>
      <c r="G42" s="47">
        <f t="shared" si="4"/>
        <v>6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1">
        <f t="shared" si="6"/>
        <v>50</v>
      </c>
    </row>
    <row r="43" spans="1:24" ht="25.5" x14ac:dyDescent="0.55000000000000004">
      <c r="A43" s="10">
        <v>39</v>
      </c>
      <c r="B43" s="19" t="s">
        <v>286</v>
      </c>
      <c r="C43" s="79">
        <f>+'4'!G43</f>
        <v>2</v>
      </c>
      <c r="D43" s="82">
        <v>0</v>
      </c>
      <c r="E43" s="47">
        <f>C43+D43</f>
        <v>2</v>
      </c>
      <c r="F43" s="82">
        <v>0</v>
      </c>
      <c r="G43" s="47">
        <f>+E43-F43-H43</f>
        <v>0</v>
      </c>
      <c r="H43" s="83">
        <v>2</v>
      </c>
      <c r="I43" s="20">
        <v>25</v>
      </c>
      <c r="J43" s="84">
        <f>+I43*H43</f>
        <v>50</v>
      </c>
      <c r="K43" s="17" t="s">
        <v>304</v>
      </c>
      <c r="L43" s="18">
        <v>25</v>
      </c>
      <c r="M43" s="101">
        <f>SUM(J43-L43)</f>
        <v>25</v>
      </c>
    </row>
    <row r="44" spans="1:24" ht="25.5" x14ac:dyDescent="0.55000000000000004">
      <c r="A44" s="10">
        <v>40</v>
      </c>
      <c r="B44" s="19" t="s">
        <v>264</v>
      </c>
      <c r="C44" s="79">
        <f>+'4'!G44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+'4'!G45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+'4'!G46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+'4'!G47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2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+'4'!G48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+'4'!G50</f>
        <v>6</v>
      </c>
      <c r="D50" s="82">
        <v>0</v>
      </c>
      <c r="E50" s="47">
        <f t="shared" si="0"/>
        <v>6</v>
      </c>
      <c r="F50" s="82">
        <v>0</v>
      </c>
      <c r="G50" s="47">
        <f t="shared" si="4"/>
        <v>6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+'4'!G52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+'4'!G53</f>
        <v>8</v>
      </c>
      <c r="D53" s="82">
        <v>0</v>
      </c>
      <c r="E53" s="47">
        <f t="shared" si="0"/>
        <v>8</v>
      </c>
      <c r="F53" s="82">
        <v>0</v>
      </c>
      <c r="G53" s="47">
        <f t="shared" si="4"/>
        <v>5</v>
      </c>
      <c r="H53" s="83">
        <v>3</v>
      </c>
      <c r="I53" s="15">
        <v>50</v>
      </c>
      <c r="J53" s="84">
        <f t="shared" si="5"/>
        <v>150</v>
      </c>
      <c r="K53" s="17" t="s">
        <v>16</v>
      </c>
      <c r="L53" s="18">
        <v>0</v>
      </c>
      <c r="M53" s="101">
        <f t="shared" si="6"/>
        <v>150</v>
      </c>
    </row>
    <row r="54" spans="1:13" ht="25.5" x14ac:dyDescent="0.55000000000000004">
      <c r="A54" s="10">
        <v>50</v>
      </c>
      <c r="B54" s="19" t="s">
        <v>59</v>
      </c>
      <c r="C54" s="79">
        <f>+'4'!G54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+'4'!G55</f>
        <v>5</v>
      </c>
      <c r="D55" s="82">
        <v>0</v>
      </c>
      <c r="E55" s="47">
        <f t="shared" si="0"/>
        <v>5</v>
      </c>
      <c r="F55" s="82">
        <v>0</v>
      </c>
      <c r="G55" s="47">
        <f t="shared" si="4"/>
        <v>4</v>
      </c>
      <c r="H55" s="83">
        <v>1</v>
      </c>
      <c r="I55" s="15">
        <v>50</v>
      </c>
      <c r="J55" s="84">
        <f t="shared" si="5"/>
        <v>50</v>
      </c>
      <c r="K55" s="17" t="s">
        <v>16</v>
      </c>
      <c r="L55" s="18">
        <v>0</v>
      </c>
      <c r="M55" s="101">
        <f t="shared" si="6"/>
        <v>50</v>
      </c>
    </row>
    <row r="56" spans="1:13" ht="25.5" x14ac:dyDescent="0.55000000000000004">
      <c r="A56" s="10">
        <v>52</v>
      </c>
      <c r="B56" s="19" t="s">
        <v>61</v>
      </c>
      <c r="C56" s="79">
        <f>+'4'!G56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+'4'!G57</f>
        <v>5</v>
      </c>
      <c r="D57" s="82">
        <v>0</v>
      </c>
      <c r="E57" s="47">
        <f t="shared" si="0"/>
        <v>5</v>
      </c>
      <c r="F57" s="82">
        <v>0</v>
      </c>
      <c r="G57" s="47">
        <f t="shared" si="4"/>
        <v>4</v>
      </c>
      <c r="H57" s="83">
        <v>1</v>
      </c>
      <c r="I57" s="15">
        <v>120</v>
      </c>
      <c r="J57" s="84">
        <f t="shared" si="5"/>
        <v>120</v>
      </c>
      <c r="K57" s="17" t="s">
        <v>16</v>
      </c>
      <c r="L57" s="18">
        <v>0</v>
      </c>
      <c r="M57" s="101">
        <f t="shared" si="6"/>
        <v>120</v>
      </c>
    </row>
    <row r="58" spans="1:13" ht="25.5" x14ac:dyDescent="0.55000000000000004">
      <c r="A58" s="10">
        <v>54</v>
      </c>
      <c r="B58" s="19" t="s">
        <v>63</v>
      </c>
      <c r="C58" s="79">
        <f>+'4'!G58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+'4'!G61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+'4'!G63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0</v>
      </c>
      <c r="H63" s="83">
        <v>5</v>
      </c>
      <c r="I63" s="21">
        <v>120</v>
      </c>
      <c r="J63" s="84">
        <f t="shared" si="5"/>
        <v>600</v>
      </c>
      <c r="K63" s="17" t="s">
        <v>16</v>
      </c>
      <c r="L63" s="18">
        <v>0</v>
      </c>
      <c r="M63" s="101">
        <f t="shared" si="6"/>
        <v>600</v>
      </c>
    </row>
    <row r="64" spans="1:13" ht="25.5" x14ac:dyDescent="0.55000000000000004">
      <c r="A64" s="10">
        <v>60</v>
      </c>
      <c r="B64" s="19" t="s">
        <v>69</v>
      </c>
      <c r="C64" s="79">
        <f>+'4'!G64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+'4'!G65</f>
        <v>0</v>
      </c>
      <c r="D65" s="82">
        <v>0</v>
      </c>
      <c r="E65" s="47">
        <f>C65+D65</f>
        <v>0</v>
      </c>
      <c r="F65" s="82">
        <v>0</v>
      </c>
      <c r="G65" s="47">
        <f>+E65-F65-H65</f>
        <v>0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+'4'!G66</f>
        <v>0</v>
      </c>
      <c r="D66" s="82">
        <v>0</v>
      </c>
      <c r="E66" s="47">
        <f>C66+D66</f>
        <v>0</v>
      </c>
      <c r="F66" s="82">
        <v>0</v>
      </c>
      <c r="G66" s="47">
        <f>+E66-F66-H66</f>
        <v>0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+'4'!G67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+'4'!G68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+'4'!G69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+'4'!G72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+'4'!G73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+'4'!G74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+'4'!G77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16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+'4'!G78</f>
        <v>1</v>
      </c>
      <c r="D78" s="82">
        <v>0</v>
      </c>
      <c r="E78" s="47">
        <f t="shared" ref="E78:E126" si="8">C78+D78</f>
        <v>1</v>
      </c>
      <c r="F78" s="82">
        <v>0</v>
      </c>
      <c r="G78" s="47">
        <f t="shared" ref="G78:G126" si="9">+E78-F78-H78</f>
        <v>0</v>
      </c>
      <c r="H78" s="83">
        <v>1</v>
      </c>
      <c r="I78" s="20">
        <v>50</v>
      </c>
      <c r="J78" s="84">
        <f t="shared" ref="J78:J126" si="10">+I78*H78</f>
        <v>50</v>
      </c>
      <c r="K78" s="17" t="s">
        <v>304</v>
      </c>
      <c r="L78" s="18">
        <v>25</v>
      </c>
      <c r="M78" s="101">
        <f t="shared" ref="M78:M126" si="11">SUM(J78-L78)</f>
        <v>25</v>
      </c>
    </row>
    <row r="79" spans="1:13" ht="25.5" x14ac:dyDescent="0.55000000000000004">
      <c r="A79" s="10">
        <v>75</v>
      </c>
      <c r="B79" s="19" t="s">
        <v>294</v>
      </c>
      <c r="C79" s="79">
        <f>+'4'!G79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+'4'!G80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+'4'!G81</f>
        <v>0</v>
      </c>
      <c r="D81" s="82">
        <v>5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+'4'!G82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+'4'!G83</f>
        <v>1</v>
      </c>
      <c r="D83" s="82">
        <v>0</v>
      </c>
      <c r="E83" s="47">
        <f t="shared" si="8"/>
        <v>1</v>
      </c>
      <c r="F83" s="82">
        <v>0</v>
      </c>
      <c r="G83" s="47">
        <f t="shared" si="9"/>
        <v>0</v>
      </c>
      <c r="H83" s="83">
        <v>1</v>
      </c>
      <c r="I83" s="20">
        <v>45</v>
      </c>
      <c r="J83" s="84">
        <f t="shared" si="10"/>
        <v>45</v>
      </c>
      <c r="K83" s="17" t="s">
        <v>304</v>
      </c>
      <c r="L83" s="18">
        <v>20</v>
      </c>
      <c r="M83" s="101">
        <f t="shared" si="11"/>
        <v>25</v>
      </c>
    </row>
    <row r="84" spans="1:13" ht="25.15" customHeight="1" x14ac:dyDescent="0.55000000000000004">
      <c r="A84" s="10">
        <v>80</v>
      </c>
      <c r="B84" s="19" t="s">
        <v>92</v>
      </c>
      <c r="C84" s="79">
        <f>+'4'!G84</f>
        <v>9</v>
      </c>
      <c r="D84" s="82">
        <v>0</v>
      </c>
      <c r="E84" s="47">
        <f t="shared" si="8"/>
        <v>9</v>
      </c>
      <c r="F84" s="82">
        <v>0</v>
      </c>
      <c r="G84" s="47">
        <f t="shared" si="9"/>
        <v>8</v>
      </c>
      <c r="H84" s="83">
        <v>1</v>
      </c>
      <c r="I84" s="20">
        <v>55</v>
      </c>
      <c r="J84" s="84">
        <f t="shared" si="10"/>
        <v>55</v>
      </c>
      <c r="K84" s="17" t="s">
        <v>304</v>
      </c>
      <c r="L84" s="18">
        <f>55-28</f>
        <v>27</v>
      </c>
      <c r="M84" s="101">
        <f t="shared" si="11"/>
        <v>28</v>
      </c>
    </row>
    <row r="85" spans="1:13" ht="25.15" customHeight="1" x14ac:dyDescent="0.55000000000000004">
      <c r="A85" s="10">
        <v>81</v>
      </c>
      <c r="B85" s="19" t="s">
        <v>93</v>
      </c>
      <c r="C85" s="79">
        <f>+'4'!G85</f>
        <v>9</v>
      </c>
      <c r="D85" s="82">
        <v>0</v>
      </c>
      <c r="E85" s="47">
        <f t="shared" si="8"/>
        <v>9</v>
      </c>
      <c r="F85" s="82">
        <v>0</v>
      </c>
      <c r="G85" s="47">
        <f t="shared" si="9"/>
        <v>8</v>
      </c>
      <c r="H85" s="83">
        <v>1</v>
      </c>
      <c r="I85" s="22">
        <v>55</v>
      </c>
      <c r="J85" s="84">
        <f t="shared" si="10"/>
        <v>55</v>
      </c>
      <c r="K85" s="17" t="s">
        <v>304</v>
      </c>
      <c r="L85" s="18">
        <v>25</v>
      </c>
      <c r="M85" s="101">
        <f t="shared" si="11"/>
        <v>30</v>
      </c>
    </row>
    <row r="86" spans="1:13" ht="25.15" customHeight="1" x14ac:dyDescent="0.55000000000000004">
      <c r="A86" s="10">
        <v>82</v>
      </c>
      <c r="B86" s="19" t="s">
        <v>94</v>
      </c>
      <c r="C86" s="79">
        <f>+'4'!G86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+'4'!G87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+'4'!G88</f>
        <v>13</v>
      </c>
      <c r="D88" s="82">
        <v>0</v>
      </c>
      <c r="E88" s="47">
        <f t="shared" si="8"/>
        <v>13</v>
      </c>
      <c r="F88" s="82">
        <v>0</v>
      </c>
      <c r="G88" s="47">
        <f t="shared" si="9"/>
        <v>9</v>
      </c>
      <c r="H88" s="83">
        <v>4</v>
      </c>
      <c r="I88" s="20">
        <v>35</v>
      </c>
      <c r="J88" s="84">
        <f t="shared" si="10"/>
        <v>140</v>
      </c>
      <c r="K88" s="17" t="s">
        <v>304</v>
      </c>
      <c r="L88" s="18">
        <v>70</v>
      </c>
      <c r="M88" s="101">
        <f t="shared" si="11"/>
        <v>70</v>
      </c>
    </row>
    <row r="89" spans="1:13" ht="22.5" customHeight="1" x14ac:dyDescent="0.55000000000000004">
      <c r="A89" s="10">
        <v>85</v>
      </c>
      <c r="B89" s="19" t="s">
        <v>359</v>
      </c>
      <c r="C89" s="79">
        <f>+'4'!G89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+'4'!G90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+'4'!G91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+'4'!G92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+'4'!G93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+'4'!G94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+'4'!G95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+'4'!G96</f>
        <v>3</v>
      </c>
      <c r="D96" s="82">
        <v>0</v>
      </c>
      <c r="E96" s="47">
        <f t="shared" si="8"/>
        <v>3</v>
      </c>
      <c r="F96" s="82">
        <v>0</v>
      </c>
      <c r="G96" s="47">
        <f t="shared" si="9"/>
        <v>3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+'4'!G97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+'4'!G98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+'4'!G99</f>
        <v>0</v>
      </c>
      <c r="D99" s="82">
        <v>0</v>
      </c>
      <c r="E99" s="47">
        <f t="shared" si="8"/>
        <v>0</v>
      </c>
      <c r="F99" s="82">
        <v>0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+'4'!G100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+'4'!G101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+'4'!G102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+'4'!G103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+'4'!G104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+'4'!G105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+'4'!G106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+'4'!G107</f>
        <v>0</v>
      </c>
      <c r="D107" s="82">
        <v>0</v>
      </c>
      <c r="E107" s="47">
        <f t="shared" si="8"/>
        <v>0</v>
      </c>
      <c r="F107" s="82">
        <v>0</v>
      </c>
      <c r="G107" s="47">
        <f t="shared" si="9"/>
        <v>0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+'4'!G108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4</v>
      </c>
      <c r="H108" s="83">
        <v>1</v>
      </c>
      <c r="I108" s="20">
        <v>60</v>
      </c>
      <c r="J108" s="84">
        <f t="shared" si="10"/>
        <v>60</v>
      </c>
      <c r="K108" s="17" t="s">
        <v>16</v>
      </c>
      <c r="L108" s="18">
        <v>0</v>
      </c>
      <c r="M108" s="101">
        <f t="shared" si="11"/>
        <v>60</v>
      </c>
    </row>
    <row r="109" spans="1:13" ht="25.5" x14ac:dyDescent="0.55000000000000004">
      <c r="A109" s="10">
        <v>105</v>
      </c>
      <c r="B109" s="19" t="s">
        <v>99</v>
      </c>
      <c r="C109" s="79">
        <f>+'4'!G109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+'4'!G110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+'4'!G111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+'4'!G112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+'4'!G113</f>
        <v>68</v>
      </c>
      <c r="D113" s="82">
        <v>0</v>
      </c>
      <c r="E113" s="47">
        <f t="shared" si="8"/>
        <v>68</v>
      </c>
      <c r="F113" s="82">
        <v>0</v>
      </c>
      <c r="G113" s="47">
        <f t="shared" si="9"/>
        <v>59</v>
      </c>
      <c r="H113" s="83">
        <v>9</v>
      </c>
      <c r="I113" s="20">
        <v>35</v>
      </c>
      <c r="J113" s="84">
        <f t="shared" si="10"/>
        <v>315</v>
      </c>
      <c r="K113" s="17" t="s">
        <v>333</v>
      </c>
      <c r="L113" s="18">
        <v>15</v>
      </c>
      <c r="M113" s="101">
        <f t="shared" si="11"/>
        <v>300</v>
      </c>
    </row>
    <row r="114" spans="1:13" ht="25.5" x14ac:dyDescent="0.55000000000000004">
      <c r="A114" s="10">
        <v>110</v>
      </c>
      <c r="B114" s="19" t="s">
        <v>268</v>
      </c>
      <c r="C114" s="79">
        <f>+'4'!G114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+'4'!G115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+'4'!G116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+'4'!G117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+'4'!G118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+'4'!G119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+'4'!G120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+'4'!G121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+'4'!G122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+'4'!G123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+'4'!G124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+'4'!G125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+'4'!G126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+'4'!G127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5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+'4'!G128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+'4'!G129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+'4'!G130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+'4'!G131</f>
        <v>5</v>
      </c>
      <c r="D131" s="82">
        <v>0</v>
      </c>
      <c r="E131" s="47">
        <f t="shared" si="16"/>
        <v>5</v>
      </c>
      <c r="F131" s="82">
        <v>0</v>
      </c>
      <c r="G131" s="47">
        <f t="shared" si="17"/>
        <v>4</v>
      </c>
      <c r="H131" s="83">
        <v>1</v>
      </c>
      <c r="I131" s="20">
        <v>60</v>
      </c>
      <c r="J131" s="84">
        <f t="shared" si="18"/>
        <v>60</v>
      </c>
      <c r="K131" s="17" t="s">
        <v>331</v>
      </c>
      <c r="L131" s="18">
        <v>20</v>
      </c>
      <c r="M131" s="101">
        <f t="shared" si="19"/>
        <v>40</v>
      </c>
    </row>
    <row r="132" spans="1:13" ht="25.5" x14ac:dyDescent="0.55000000000000004">
      <c r="A132" s="10">
        <v>128</v>
      </c>
      <c r="B132" s="19" t="s">
        <v>266</v>
      </c>
      <c r="C132" s="79">
        <f>+'4'!G132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+'4'!G133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+'4'!G134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+'4'!G135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+'4'!G136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+'4'!G137</f>
        <v>5</v>
      </c>
      <c r="D137" s="82">
        <v>0</v>
      </c>
      <c r="E137" s="47">
        <f t="shared" si="0"/>
        <v>5</v>
      </c>
      <c r="F137" s="82">
        <v>0</v>
      </c>
      <c r="G137" s="47">
        <f t="shared" si="4"/>
        <v>4</v>
      </c>
      <c r="H137" s="83">
        <v>1</v>
      </c>
      <c r="I137" s="15">
        <v>50</v>
      </c>
      <c r="J137" s="84">
        <f t="shared" si="5"/>
        <v>50</v>
      </c>
      <c r="K137" s="17" t="s">
        <v>332</v>
      </c>
      <c r="L137" s="18">
        <v>50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+'4'!G138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+'4'!G139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+'4'!G140</f>
        <v>5</v>
      </c>
      <c r="D140" s="82">
        <v>5</v>
      </c>
      <c r="E140" s="47">
        <f t="shared" si="0"/>
        <v>10</v>
      </c>
      <c r="F140" s="82">
        <v>0</v>
      </c>
      <c r="G140" s="47">
        <f t="shared" si="4"/>
        <v>10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+'4'!G141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+'4'!G142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+'4'!G143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+'4'!G144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+'4'!G145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+'4'!G146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+'4'!G147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+'4'!G148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+'4'!G149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+'4'!G150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+'4'!G151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+'4'!G152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+'4'!G153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+'4'!G154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+'4'!G155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+'4'!G156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+'4'!G157</f>
        <v>3</v>
      </c>
      <c r="D157" s="82">
        <v>0</v>
      </c>
      <c r="E157" s="47">
        <f t="shared" si="21"/>
        <v>3</v>
      </c>
      <c r="F157" s="82">
        <v>0</v>
      </c>
      <c r="G157" s="47">
        <f t="shared" si="22"/>
        <v>1</v>
      </c>
      <c r="H157" s="83">
        <v>2</v>
      </c>
      <c r="I157" s="20">
        <v>25</v>
      </c>
      <c r="J157" s="84">
        <f t="shared" si="23"/>
        <v>50</v>
      </c>
      <c r="K157" s="17" t="s">
        <v>304</v>
      </c>
      <c r="L157" s="18">
        <v>25</v>
      </c>
      <c r="M157" s="101">
        <f t="shared" si="24"/>
        <v>25</v>
      </c>
    </row>
    <row r="158" spans="1:13" ht="25.5" x14ac:dyDescent="0.55000000000000004">
      <c r="A158" s="10">
        <v>154</v>
      </c>
      <c r="B158" s="19" t="s">
        <v>285</v>
      </c>
      <c r="C158" s="79">
        <f>+'4'!G158</f>
        <v>4</v>
      </c>
      <c r="D158" s="82">
        <v>0</v>
      </c>
      <c r="E158" s="47">
        <f t="shared" si="21"/>
        <v>4</v>
      </c>
      <c r="F158" s="82">
        <v>0</v>
      </c>
      <c r="G158" s="47">
        <f t="shared" si="22"/>
        <v>2</v>
      </c>
      <c r="H158" s="83">
        <v>2</v>
      </c>
      <c r="I158" s="20">
        <v>25</v>
      </c>
      <c r="J158" s="84">
        <f t="shared" si="23"/>
        <v>50</v>
      </c>
      <c r="K158" s="17" t="s">
        <v>304</v>
      </c>
      <c r="L158" s="18">
        <v>25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+'4'!G159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+'4'!G160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+'4'!G161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+'4'!G162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+'4'!G163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+'4'!G164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+'4'!G165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+'4'!G166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+'4'!G167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+'4'!G168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+'4'!G169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+'4'!G170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+'4'!G171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+'4'!G172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+'4'!G173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+'4'!G174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+'4'!G175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+'4'!G176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+'4'!G177</f>
        <v>187</v>
      </c>
      <c r="D177" s="82">
        <v>0</v>
      </c>
      <c r="E177" s="47">
        <f t="shared" si="27"/>
        <v>187</v>
      </c>
      <c r="F177" s="82">
        <v>0</v>
      </c>
      <c r="G177" s="47">
        <f t="shared" si="28"/>
        <v>187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+'4'!G178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+'4'!G179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+'4'!G180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+'4'!G181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+'4'!G182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+'4'!G183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+'4'!G184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+'4'!G185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+'4'!G186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+'4'!G187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+'4'!G188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+'4'!G189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+'4'!G190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+'4'!G191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+'4'!G192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+'4'!G193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+'4'!G194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+'4'!G195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+'4'!G196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+'4'!G197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+'4'!G198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+'4'!G199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+'4'!G200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+'4'!G201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+'4'!G202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+'4'!G203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+'4'!G204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+'4'!G205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+'4'!G206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+'4'!G207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+'4'!G208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+'4'!G209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+'4'!G210</f>
        <v>2</v>
      </c>
      <c r="D210" s="82">
        <v>0</v>
      </c>
      <c r="E210" s="47">
        <f t="shared" si="37"/>
        <v>2</v>
      </c>
      <c r="F210" s="82">
        <v>0</v>
      </c>
      <c r="G210" s="47">
        <f t="shared" si="38"/>
        <v>2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+'4'!G211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+'4'!G212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+'4'!G213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+'4'!G214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+'4'!G215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+'4'!G216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+'4'!G217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+'4'!G218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+'4'!G219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+'4'!G220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+'4'!G221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+'4'!G222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+'4'!G223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+'4'!G224</f>
        <v>1</v>
      </c>
      <c r="D224" s="82">
        <v>5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+'4'!G225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+'4'!G226</f>
        <v>4</v>
      </c>
      <c r="D226" s="82">
        <v>10</v>
      </c>
      <c r="E226" s="47">
        <f t="shared" si="37"/>
        <v>14</v>
      </c>
      <c r="F226" s="82">
        <v>0</v>
      </c>
      <c r="G226" s="47">
        <f t="shared" si="38"/>
        <v>13</v>
      </c>
      <c r="H226" s="83">
        <v>1</v>
      </c>
      <c r="I226" s="20">
        <v>120</v>
      </c>
      <c r="J226" s="84">
        <f t="shared" si="39"/>
        <v>120</v>
      </c>
      <c r="K226" s="17" t="s">
        <v>16</v>
      </c>
      <c r="L226" s="18">
        <v>0</v>
      </c>
      <c r="M226" s="101">
        <f t="shared" si="40"/>
        <v>120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+'4'!G227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+'4'!G228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+'4'!G229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+'4'!G230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+'4'!G231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+'4'!G232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+'4'!G233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+'4'!G234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+'4'!G235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+'4'!G236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+'4'!G237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+'4'!G238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+'4'!G239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+'4'!G240</f>
        <v>4</v>
      </c>
      <c r="D240" s="82">
        <v>0</v>
      </c>
      <c r="E240" s="47">
        <f t="shared" si="37"/>
        <v>4</v>
      </c>
      <c r="F240" s="82">
        <v>0</v>
      </c>
      <c r="G240" s="47">
        <f t="shared" si="38"/>
        <v>4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+'4'!G241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+'4'!G242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+'4'!G243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+'4'!G244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+'4'!G245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+'4'!G246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2948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0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3515</v>
      </c>
    </row>
    <row r="258" spans="1:20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0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1355</v>
      </c>
      <c r="L259" s="2">
        <v>25</v>
      </c>
      <c r="M259" s="2">
        <v>50</v>
      </c>
      <c r="N259" s="2">
        <v>240</v>
      </c>
      <c r="O259" s="2">
        <v>200</v>
      </c>
      <c r="P259" s="2">
        <v>520</v>
      </c>
      <c r="Q259" s="2">
        <v>165</v>
      </c>
      <c r="R259" s="2">
        <v>70</v>
      </c>
      <c r="S259" s="2">
        <v>25</v>
      </c>
      <c r="T259" s="2">
        <v>60</v>
      </c>
    </row>
    <row r="260" spans="1:20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0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20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567</v>
      </c>
      <c r="M262" s="87" t="s">
        <v>287</v>
      </c>
      <c r="N262" s="88" t="s">
        <v>288</v>
      </c>
      <c r="O262" s="89" t="s">
        <v>289</v>
      </c>
    </row>
    <row r="263" spans="1:20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1593</v>
      </c>
      <c r="M263" s="90"/>
      <c r="N263" s="90"/>
      <c r="O263" s="90"/>
    </row>
    <row r="264" spans="1:20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1593</v>
      </c>
      <c r="M264" s="90"/>
      <c r="N264" s="90"/>
      <c r="O264" s="90"/>
    </row>
    <row r="265" spans="1:20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0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0" x14ac:dyDescent="0.5">
      <c r="G267" s="2"/>
      <c r="I267" s="2"/>
      <c r="M267" s="91"/>
      <c r="N267" s="91"/>
      <c r="O267" s="91"/>
    </row>
    <row r="268" spans="1:20" ht="25.5" x14ac:dyDescent="0.55000000000000004">
      <c r="G268" s="2"/>
      <c r="I268" s="98" t="s">
        <v>300</v>
      </c>
      <c r="M268" s="92"/>
      <c r="N268" s="92"/>
      <c r="O268" s="92"/>
    </row>
    <row r="269" spans="1:20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0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0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0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5980BF"/>
  </sheetPr>
  <dimension ref="A1:Z341"/>
  <sheetViews>
    <sheetView zoomScaleNormal="100" workbookViewId="0">
      <pane xSplit="7" ySplit="4" topLeftCell="I254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20.37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+'5'!G5</f>
        <v>20</v>
      </c>
      <c r="D5" s="82">
        <v>0</v>
      </c>
      <c r="E5" s="47">
        <f t="shared" ref="E5:E207" si="0">C5+D5</f>
        <v>20</v>
      </c>
      <c r="F5" s="82">
        <v>0</v>
      </c>
      <c r="G5" s="47">
        <f>+E5-F5-H5</f>
        <v>18</v>
      </c>
      <c r="H5" s="83">
        <v>2</v>
      </c>
      <c r="I5" s="15">
        <v>50</v>
      </c>
      <c r="J5" s="84">
        <f>+I5*H5</f>
        <v>100</v>
      </c>
      <c r="K5" s="17" t="s">
        <v>16</v>
      </c>
      <c r="L5" s="18">
        <v>0</v>
      </c>
      <c r="M5" s="101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+'5'!G6</f>
        <v>40</v>
      </c>
      <c r="D6" s="82">
        <v>0</v>
      </c>
      <c r="E6" s="47">
        <f t="shared" si="0"/>
        <v>40</v>
      </c>
      <c r="F6" s="82">
        <v>0</v>
      </c>
      <c r="G6" s="47">
        <f t="shared" ref="G6:G142" si="4">+E6-F6-H6</f>
        <v>39</v>
      </c>
      <c r="H6" s="83">
        <v>1</v>
      </c>
      <c r="I6" s="15">
        <v>100</v>
      </c>
      <c r="J6" s="84">
        <f t="shared" ref="J6:J142" si="5">+I6*H6</f>
        <v>100</v>
      </c>
      <c r="K6" s="18" t="s">
        <v>336</v>
      </c>
      <c r="L6" s="18">
        <v>100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9</v>
      </c>
      <c r="D12" s="82">
        <v>0</v>
      </c>
      <c r="E12" s="47">
        <f t="shared" si="0"/>
        <v>9</v>
      </c>
      <c r="F12" s="82">
        <v>0</v>
      </c>
      <c r="G12" s="47">
        <f t="shared" si="4"/>
        <v>9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+'5'!G21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+'5'!G22</f>
        <v>0</v>
      </c>
      <c r="D22" s="82">
        <v>0</v>
      </c>
      <c r="E22" s="47">
        <f>C22+D22</f>
        <v>0</v>
      </c>
      <c r="F22" s="82">
        <v>0</v>
      </c>
      <c r="G22" s="47">
        <f>+E22-F22-H22</f>
        <v>0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+'5'!G24</f>
        <v>27</v>
      </c>
      <c r="D24" s="82">
        <v>0</v>
      </c>
      <c r="E24" s="47">
        <f t="shared" si="0"/>
        <v>27</v>
      </c>
      <c r="F24" s="82">
        <v>0</v>
      </c>
      <c r="G24" s="47">
        <f t="shared" si="4"/>
        <v>26</v>
      </c>
      <c r="H24" s="83">
        <v>1</v>
      </c>
      <c r="I24" s="15">
        <v>100</v>
      </c>
      <c r="J24" s="84">
        <f t="shared" si="5"/>
        <v>100</v>
      </c>
      <c r="K24" s="18" t="s">
        <v>336</v>
      </c>
      <c r="L24" s="18">
        <v>100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+'5'!G27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+'5'!G30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4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+'5'!G33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+'5'!G34</f>
        <v>36</v>
      </c>
      <c r="D34" s="82">
        <v>0</v>
      </c>
      <c r="E34" s="47">
        <f>C34+D34</f>
        <v>36</v>
      </c>
      <c r="F34" s="82">
        <v>5</v>
      </c>
      <c r="G34" s="47">
        <f>+E34-F34-H34</f>
        <v>29</v>
      </c>
      <c r="H34" s="83">
        <v>2</v>
      </c>
      <c r="I34" s="15">
        <v>100</v>
      </c>
      <c r="J34" s="84">
        <f>+I34*H34</f>
        <v>200</v>
      </c>
      <c r="K34" s="17" t="s">
        <v>334</v>
      </c>
      <c r="L34" s="18">
        <v>0</v>
      </c>
      <c r="M34" s="23">
        <f>SUM(J34-L34)</f>
        <v>200</v>
      </c>
    </row>
    <row r="35" spans="1:24" ht="25.5" x14ac:dyDescent="0.55000000000000004">
      <c r="A35" s="10">
        <v>31</v>
      </c>
      <c r="B35" s="19" t="s">
        <v>45</v>
      </c>
      <c r="C35" s="79">
        <f>+'5'!G35</f>
        <v>9</v>
      </c>
      <c r="D35" s="82">
        <v>0</v>
      </c>
      <c r="E35" s="47">
        <f>C35+D35</f>
        <v>9</v>
      </c>
      <c r="F35" s="82">
        <v>0</v>
      </c>
      <c r="G35" s="47">
        <f>+E35-F35-H35</f>
        <v>8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23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+'5'!G36</f>
        <v>1</v>
      </c>
      <c r="D36" s="82">
        <v>0</v>
      </c>
      <c r="E36" s="47">
        <f>C36+D36</f>
        <v>1</v>
      </c>
      <c r="F36" s="82">
        <v>0</v>
      </c>
      <c r="G36" s="47">
        <f>+E36-F36-H36</f>
        <v>0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23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+'5'!G38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+'5'!G39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+'5'!G40</f>
        <v>15</v>
      </c>
      <c r="D40" s="82">
        <v>0</v>
      </c>
      <c r="E40" s="47">
        <f t="shared" si="0"/>
        <v>15</v>
      </c>
      <c r="F40" s="82">
        <v>0</v>
      </c>
      <c r="G40" s="47">
        <f t="shared" si="4"/>
        <v>15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+'5'!G41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10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+'5'!G42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+'5'!G43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+'5'!G44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+'5'!G45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+'5'!G46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+'5'!G47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2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+'5'!G48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+'5'!G50</f>
        <v>6</v>
      </c>
      <c r="D50" s="82">
        <v>0</v>
      </c>
      <c r="E50" s="47">
        <f t="shared" si="0"/>
        <v>6</v>
      </c>
      <c r="F50" s="82">
        <v>0</v>
      </c>
      <c r="G50" s="47">
        <f t="shared" si="4"/>
        <v>6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+'5'!G52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+'5'!G53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+'5'!G54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+'5'!G55</f>
        <v>4</v>
      </c>
      <c r="D55" s="82">
        <v>0</v>
      </c>
      <c r="E55" s="47">
        <f t="shared" si="0"/>
        <v>4</v>
      </c>
      <c r="F55" s="82">
        <v>0</v>
      </c>
      <c r="G55" s="47">
        <f t="shared" si="4"/>
        <v>4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+'5'!G57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+'5'!G61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+'5'!G63</f>
        <v>0</v>
      </c>
      <c r="D63" s="82">
        <v>0</v>
      </c>
      <c r="E63" s="47">
        <f t="shared" si="0"/>
        <v>0</v>
      </c>
      <c r="F63" s="82">
        <v>0</v>
      </c>
      <c r="G63" s="47">
        <f t="shared" si="4"/>
        <v>0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+'5'!G65</f>
        <v>0</v>
      </c>
      <c r="D65" s="82">
        <v>0</v>
      </c>
      <c r="E65" s="47">
        <f>C65+D65</f>
        <v>0</v>
      </c>
      <c r="F65" s="82">
        <v>0</v>
      </c>
      <c r="G65" s="47">
        <f>+E65-F65-H65</f>
        <v>0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+'5'!G66</f>
        <v>0</v>
      </c>
      <c r="D66" s="82">
        <v>0</v>
      </c>
      <c r="E66" s="47">
        <f>C66+D66</f>
        <v>0</v>
      </c>
      <c r="F66" s="82">
        <v>0</v>
      </c>
      <c r="G66" s="47">
        <f>+E66-F66-H66</f>
        <v>0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+'5'!G67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+'5'!G68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+'5'!G69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+'5'!G72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+'5'!G73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+'5'!G74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+'5'!G77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16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+'5'!G78</f>
        <v>0</v>
      </c>
      <c r="D78" s="82">
        <v>0</v>
      </c>
      <c r="E78" s="47">
        <f t="shared" ref="E78:E126" si="8">C78+D78</f>
        <v>0</v>
      </c>
      <c r="F78" s="82">
        <v>0</v>
      </c>
      <c r="G78" s="47">
        <f t="shared" ref="G78:G126" si="9">+E78-F78-H78</f>
        <v>0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+'5'!G79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+'5'!G80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+'5'!G81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+'5'!G82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+'5'!G83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+'5'!G84</f>
        <v>8</v>
      </c>
      <c r="D84" s="82">
        <v>0</v>
      </c>
      <c r="E84" s="47">
        <f t="shared" si="8"/>
        <v>8</v>
      </c>
      <c r="F84" s="82">
        <v>0</v>
      </c>
      <c r="G84" s="47">
        <f t="shared" si="9"/>
        <v>8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+'5'!G85</f>
        <v>8</v>
      </c>
      <c r="D85" s="82">
        <v>0</v>
      </c>
      <c r="E85" s="47">
        <f t="shared" si="8"/>
        <v>8</v>
      </c>
      <c r="F85" s="82">
        <v>0</v>
      </c>
      <c r="G85" s="47">
        <f t="shared" si="9"/>
        <v>7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0</v>
      </c>
      <c r="M85" s="23">
        <f t="shared" si="11"/>
        <v>55</v>
      </c>
    </row>
    <row r="86" spans="1:13" ht="25.15" customHeight="1" x14ac:dyDescent="0.55000000000000004">
      <c r="A86" s="10">
        <v>82</v>
      </c>
      <c r="B86" s="19" t="s">
        <v>94</v>
      </c>
      <c r="C86" s="79">
        <f>+'5'!G86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+'5'!G87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+'5'!G88</f>
        <v>9</v>
      </c>
      <c r="D88" s="82">
        <v>0</v>
      </c>
      <c r="E88" s="47">
        <f t="shared" si="8"/>
        <v>9</v>
      </c>
      <c r="F88" s="82">
        <v>0</v>
      </c>
      <c r="G88" s="47">
        <f t="shared" si="9"/>
        <v>0</v>
      </c>
      <c r="H88" s="83">
        <v>9</v>
      </c>
      <c r="I88" s="20">
        <v>35</v>
      </c>
      <c r="J88" s="84">
        <f t="shared" si="10"/>
        <v>315</v>
      </c>
      <c r="K88" s="17" t="s">
        <v>335</v>
      </c>
      <c r="L88" s="117">
        <v>157</v>
      </c>
      <c r="M88" s="23">
        <f t="shared" si="11"/>
        <v>158</v>
      </c>
    </row>
    <row r="89" spans="1:13" ht="22.5" customHeight="1" x14ac:dyDescent="0.55000000000000004">
      <c r="A89" s="10">
        <v>85</v>
      </c>
      <c r="B89" s="19" t="s">
        <v>359</v>
      </c>
      <c r="C89" s="79">
        <f>+'5'!G89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+'5'!G90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+'5'!G91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+'5'!G92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+'5'!G93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+'5'!G94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+'5'!G95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+'5'!G96</f>
        <v>3</v>
      </c>
      <c r="D96" s="82">
        <v>0</v>
      </c>
      <c r="E96" s="47">
        <f t="shared" si="8"/>
        <v>3</v>
      </c>
      <c r="F96" s="82">
        <v>0</v>
      </c>
      <c r="G96" s="47">
        <f t="shared" si="9"/>
        <v>2</v>
      </c>
      <c r="H96" s="83">
        <v>1</v>
      </c>
      <c r="I96" s="20">
        <v>60</v>
      </c>
      <c r="J96" s="84">
        <f t="shared" si="10"/>
        <v>60</v>
      </c>
      <c r="K96" s="17" t="s">
        <v>337</v>
      </c>
      <c r="L96" s="18">
        <v>30</v>
      </c>
      <c r="M96" s="23">
        <f t="shared" si="11"/>
        <v>30</v>
      </c>
    </row>
    <row r="97" spans="1:13" ht="23.45" customHeight="1" x14ac:dyDescent="0.55000000000000004">
      <c r="A97" s="10">
        <v>93</v>
      </c>
      <c r="B97" s="19" t="s">
        <v>125</v>
      </c>
      <c r="C97" s="79">
        <f>+'5'!G97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+'5'!G98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+'5'!G99</f>
        <v>0</v>
      </c>
      <c r="D99" s="82">
        <v>0</v>
      </c>
      <c r="E99" s="47">
        <f t="shared" si="8"/>
        <v>0</v>
      </c>
      <c r="F99" s="82">
        <v>0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+'5'!G100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+'5'!G101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+'5'!G102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+'5'!G103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+'5'!G104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+'5'!G105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+'5'!G106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+'5'!G107</f>
        <v>0</v>
      </c>
      <c r="D107" s="82">
        <v>0</v>
      </c>
      <c r="E107" s="47">
        <f t="shared" si="8"/>
        <v>0</v>
      </c>
      <c r="F107" s="82">
        <v>0</v>
      </c>
      <c r="G107" s="47">
        <f t="shared" si="9"/>
        <v>0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+'5'!G108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4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+'5'!G109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8</v>
      </c>
      <c r="H109" s="83">
        <v>2</v>
      </c>
      <c r="I109" s="20">
        <v>100</v>
      </c>
      <c r="J109" s="84">
        <f t="shared" si="10"/>
        <v>200</v>
      </c>
      <c r="K109" s="17" t="s">
        <v>16</v>
      </c>
      <c r="L109" s="18">
        <v>0</v>
      </c>
      <c r="M109" s="23">
        <f t="shared" si="11"/>
        <v>200</v>
      </c>
    </row>
    <row r="110" spans="1:13" ht="25.5" x14ac:dyDescent="0.55000000000000004">
      <c r="A110" s="10">
        <v>106</v>
      </c>
      <c r="B110" s="19" t="s">
        <v>100</v>
      </c>
      <c r="C110" s="79">
        <f>+'5'!G110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+'5'!G111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+'5'!G112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+'5'!G113</f>
        <v>59</v>
      </c>
      <c r="D113" s="82">
        <v>0</v>
      </c>
      <c r="E113" s="47">
        <f t="shared" si="8"/>
        <v>59</v>
      </c>
      <c r="F113" s="82">
        <v>0</v>
      </c>
      <c r="G113" s="47">
        <f t="shared" si="9"/>
        <v>51</v>
      </c>
      <c r="H113" s="83">
        <v>8</v>
      </c>
      <c r="I113" s="20">
        <v>35</v>
      </c>
      <c r="J113" s="84">
        <f t="shared" si="10"/>
        <v>280</v>
      </c>
      <c r="K113" s="17" t="s">
        <v>333</v>
      </c>
      <c r="L113" s="18">
        <v>10</v>
      </c>
      <c r="M113" s="23">
        <f t="shared" si="11"/>
        <v>270</v>
      </c>
    </row>
    <row r="114" spans="1:13" ht="25.5" x14ac:dyDescent="0.55000000000000004">
      <c r="A114" s="10">
        <v>110</v>
      </c>
      <c r="B114" s="19" t="s">
        <v>268</v>
      </c>
      <c r="C114" s="79">
        <f>+'5'!G114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+'5'!G115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+'5'!G116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+'5'!G117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+'5'!G118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+'5'!G119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+'5'!G120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+'5'!G121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+'5'!G122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+'5'!G123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+'5'!G124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+'5'!G125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+'5'!G126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+'5'!G127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5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+'5'!G128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+'5'!G129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+'5'!G130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+'5'!G131</f>
        <v>4</v>
      </c>
      <c r="D131" s="82">
        <v>0</v>
      </c>
      <c r="E131" s="47">
        <f t="shared" si="16"/>
        <v>4</v>
      </c>
      <c r="F131" s="82">
        <v>0</v>
      </c>
      <c r="G131" s="47">
        <f t="shared" si="17"/>
        <v>4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+'5'!G132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+'5'!G133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+'5'!G134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+'5'!G135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+'5'!G136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+'5'!G137</f>
        <v>4</v>
      </c>
      <c r="D137" s="82">
        <v>0</v>
      </c>
      <c r="E137" s="47">
        <f t="shared" si="0"/>
        <v>4</v>
      </c>
      <c r="F137" s="82">
        <v>0</v>
      </c>
      <c r="G137" s="47">
        <f t="shared" si="4"/>
        <v>4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+'5'!G138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+'5'!G139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+'5'!G140</f>
        <v>10</v>
      </c>
      <c r="D140" s="82">
        <v>0</v>
      </c>
      <c r="E140" s="47">
        <f t="shared" si="0"/>
        <v>10</v>
      </c>
      <c r="F140" s="82">
        <v>0</v>
      </c>
      <c r="G140" s="79">
        <f t="shared" si="4"/>
        <v>4</v>
      </c>
      <c r="H140" s="83">
        <v>6</v>
      </c>
      <c r="I140" s="20">
        <v>50</v>
      </c>
      <c r="J140" s="84">
        <f t="shared" si="5"/>
        <v>300</v>
      </c>
      <c r="K140" s="17" t="s">
        <v>16</v>
      </c>
      <c r="L140" s="18">
        <v>0</v>
      </c>
      <c r="M140" s="23">
        <f t="shared" ref="M140:M207" si="20">SUM(J140-L140)</f>
        <v>300</v>
      </c>
    </row>
    <row r="141" spans="1:13" ht="25.5" x14ac:dyDescent="0.55000000000000004">
      <c r="A141" s="10">
        <v>137</v>
      </c>
      <c r="B141" s="19" t="s">
        <v>82</v>
      </c>
      <c r="C141" s="79">
        <f>+'5'!G141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+'5'!G142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+'5'!G143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+'5'!G144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+'5'!G145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+'5'!G146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+'5'!G147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+'5'!G148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+'5'!G149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+'5'!G150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+'5'!G151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+'5'!G152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+'5'!G153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+'5'!G154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+'5'!G155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+'5'!G156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+'5'!G157</f>
        <v>1</v>
      </c>
      <c r="D157" s="82">
        <v>0</v>
      </c>
      <c r="E157" s="47">
        <f t="shared" si="21"/>
        <v>1</v>
      </c>
      <c r="F157" s="82">
        <v>0</v>
      </c>
      <c r="G157" s="47">
        <f t="shared" si="22"/>
        <v>1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+'5'!G158</f>
        <v>2</v>
      </c>
      <c r="D158" s="82">
        <v>0</v>
      </c>
      <c r="E158" s="47">
        <f t="shared" si="21"/>
        <v>2</v>
      </c>
      <c r="F158" s="82">
        <v>0</v>
      </c>
      <c r="G158" s="47">
        <f t="shared" si="22"/>
        <v>2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+'5'!G159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+'5'!G160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+'5'!G161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+'5'!G162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+'5'!G163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+'5'!G164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+'5'!G165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+'5'!G166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+'5'!G167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+'5'!G168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+'5'!G169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+'5'!G170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+'5'!G171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+'5'!G172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+'5'!G173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8</v>
      </c>
      <c r="H173" s="83">
        <v>1</v>
      </c>
      <c r="I173" s="20">
        <v>100</v>
      </c>
      <c r="J173" s="84">
        <f t="shared" si="23"/>
        <v>100</v>
      </c>
      <c r="K173" s="17" t="s">
        <v>16</v>
      </c>
      <c r="L173" s="18">
        <v>0</v>
      </c>
      <c r="M173" s="23">
        <f t="shared" si="24"/>
        <v>100</v>
      </c>
    </row>
    <row r="174" spans="1:13" ht="25.5" x14ac:dyDescent="0.55000000000000004">
      <c r="A174" s="10">
        <v>170</v>
      </c>
      <c r="B174" s="19" t="s">
        <v>239</v>
      </c>
      <c r="C174" s="79">
        <f>+'5'!G174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+'5'!G175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+'5'!G176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+'5'!G177</f>
        <v>187</v>
      </c>
      <c r="D177" s="82">
        <v>0</v>
      </c>
      <c r="E177" s="47">
        <f t="shared" si="27"/>
        <v>187</v>
      </c>
      <c r="F177" s="82">
        <v>0</v>
      </c>
      <c r="G177" s="47">
        <f t="shared" si="28"/>
        <v>187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+'5'!G178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+'5'!G179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+'5'!G180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+'5'!G181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+'5'!G182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+'5'!G183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2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+'5'!G184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+'5'!G185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+'5'!G186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+'5'!G187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+'5'!G188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+'5'!G189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+'5'!G190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+'5'!G191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+'5'!G192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+'5'!G193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+'5'!G194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+'5'!G195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+'5'!G196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+'5'!G197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+'5'!G198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+'5'!G199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+'5'!G200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+'5'!G201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+'5'!G202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+'5'!G203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5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+'5'!G204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+'5'!G205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+'5'!G206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+'5'!G207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+'5'!G208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+'5'!G209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+'5'!G210</f>
        <v>2</v>
      </c>
      <c r="D210" s="82">
        <v>0</v>
      </c>
      <c r="E210" s="47">
        <f t="shared" si="37"/>
        <v>2</v>
      </c>
      <c r="F210" s="82">
        <v>0</v>
      </c>
      <c r="G210" s="47">
        <f t="shared" si="38"/>
        <v>2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+'5'!G211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+'5'!G212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+'5'!G213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+'5'!G214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+'5'!G215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+'5'!G216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+'5'!G217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+'5'!G218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+'5'!G219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+'5'!G220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+'5'!G221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+'5'!G222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+'5'!G223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+'5'!G224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+'5'!G225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+'5'!G226</f>
        <v>13</v>
      </c>
      <c r="D226" s="82">
        <v>0</v>
      </c>
      <c r="E226" s="47">
        <f t="shared" si="37"/>
        <v>13</v>
      </c>
      <c r="F226" s="82">
        <v>0</v>
      </c>
      <c r="G226" s="47">
        <f t="shared" si="38"/>
        <v>11</v>
      </c>
      <c r="H226" s="83">
        <v>2</v>
      </c>
      <c r="I226" s="20">
        <v>120</v>
      </c>
      <c r="J226" s="84">
        <f t="shared" si="39"/>
        <v>240</v>
      </c>
      <c r="K226" s="17" t="s">
        <v>16</v>
      </c>
      <c r="L226" s="18">
        <v>0</v>
      </c>
      <c r="M226" s="23">
        <f t="shared" si="40"/>
        <v>240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+'5'!G227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0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+'5'!G228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0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+'5'!G229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0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+'5'!G230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+'5'!G231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+'5'!G232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+'5'!G233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+'5'!G234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+'5'!G235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+'5'!G236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+'5'!G237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+'5'!G238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+'5'!G239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+'5'!G240</f>
        <v>4</v>
      </c>
      <c r="D240" s="82">
        <v>0</v>
      </c>
      <c r="E240" s="47">
        <f t="shared" si="37"/>
        <v>4</v>
      </c>
      <c r="F240" s="82">
        <v>0</v>
      </c>
      <c r="G240" s="47">
        <f t="shared" si="38"/>
        <v>3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23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+'5'!G241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+'5'!G242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+'5'!G243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+'5'!G244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+'5'!G245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+'5'!G246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1933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0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2330</v>
      </c>
    </row>
    <row r="258" spans="1:20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0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1595</v>
      </c>
      <c r="L259" s="2">
        <v>300</v>
      </c>
      <c r="M259" s="2">
        <v>155</v>
      </c>
      <c r="N259" s="2">
        <v>130</v>
      </c>
      <c r="O259" s="2">
        <v>330</v>
      </c>
      <c r="P259" s="2">
        <v>220</v>
      </c>
      <c r="Q259" s="2">
        <v>100</v>
      </c>
      <c r="R259" s="2">
        <v>120</v>
      </c>
      <c r="S259" s="2">
        <v>140</v>
      </c>
      <c r="T259" s="2">
        <v>100</v>
      </c>
    </row>
    <row r="260" spans="1:20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0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f>50+600</f>
        <v>650</v>
      </c>
      <c r="L261" s="122" t="s">
        <v>355</v>
      </c>
    </row>
    <row r="262" spans="1:20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397</v>
      </c>
      <c r="M262" s="87" t="s">
        <v>287</v>
      </c>
      <c r="N262" s="88" t="s">
        <v>288</v>
      </c>
      <c r="O262" s="89" t="s">
        <v>289</v>
      </c>
    </row>
    <row r="263" spans="1:20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-312</v>
      </c>
      <c r="M263" s="90"/>
      <c r="N263" s="90">
        <v>200</v>
      </c>
      <c r="O263" s="90"/>
    </row>
    <row r="264" spans="1:20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237</v>
      </c>
      <c r="M264" s="90"/>
      <c r="N264" s="90"/>
      <c r="O264" s="90"/>
    </row>
    <row r="265" spans="1:20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549</v>
      </c>
      <c r="M265" s="90"/>
      <c r="N265" s="90"/>
      <c r="O265" s="90"/>
    </row>
    <row r="266" spans="1:20" ht="25.5" x14ac:dyDescent="0.55000000000000004">
      <c r="G266" s="2"/>
      <c r="I266" s="162" t="s">
        <v>211</v>
      </c>
      <c r="J266" s="163"/>
      <c r="K266" s="33">
        <f>+K264-K263</f>
        <v>549</v>
      </c>
      <c r="M266" s="91"/>
      <c r="N266" s="91"/>
      <c r="O266" s="91"/>
    </row>
    <row r="267" spans="1:20" x14ac:dyDescent="0.5">
      <c r="G267" s="2"/>
      <c r="I267" s="2"/>
      <c r="M267" s="91"/>
      <c r="N267" s="91"/>
      <c r="O267" s="91"/>
    </row>
    <row r="268" spans="1:20" ht="25.5" x14ac:dyDescent="0.55000000000000004">
      <c r="G268" s="2"/>
      <c r="I268" s="98" t="s">
        <v>300</v>
      </c>
      <c r="M268" s="92"/>
      <c r="N268" s="92"/>
      <c r="O268" s="92"/>
    </row>
    <row r="269" spans="1:20" x14ac:dyDescent="0.5">
      <c r="G269" s="2"/>
      <c r="I269" s="2"/>
      <c r="M269" s="93">
        <f>SUM(M263:M268)</f>
        <v>0</v>
      </c>
      <c r="N269" s="93">
        <f>SUM(N263:N268)</f>
        <v>200</v>
      </c>
      <c r="O269" s="93">
        <f>SUM(O263:O268)</f>
        <v>0</v>
      </c>
    </row>
    <row r="270" spans="1:20" x14ac:dyDescent="0.5">
      <c r="G270" s="2"/>
      <c r="I270" s="2"/>
      <c r="M270" s="94" t="s">
        <v>290</v>
      </c>
      <c r="N270" s="95">
        <f>N269*30/100</f>
        <v>60</v>
      </c>
      <c r="O270" s="95">
        <f>O269*30/100</f>
        <v>0</v>
      </c>
    </row>
    <row r="271" spans="1:20" x14ac:dyDescent="0.5">
      <c r="G271" s="2"/>
      <c r="I271" s="2"/>
      <c r="M271" s="94" t="s">
        <v>291</v>
      </c>
      <c r="N271" s="95">
        <f>N270*7/100</f>
        <v>4.2</v>
      </c>
      <c r="O271" s="95">
        <f>O270*7/100</f>
        <v>0</v>
      </c>
    </row>
    <row r="272" spans="1:20" x14ac:dyDescent="0.5">
      <c r="G272" s="2"/>
      <c r="I272" s="2"/>
      <c r="M272" s="96" t="s">
        <v>5</v>
      </c>
      <c r="N272" s="97">
        <f>N269-N270-N271</f>
        <v>135.80000000000001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5980BF"/>
  </sheetPr>
  <dimension ref="A1:Z341"/>
  <sheetViews>
    <sheetView zoomScaleNormal="100" workbookViewId="0">
      <pane xSplit="7" ySplit="4" topLeftCell="H254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+'6'!G5</f>
        <v>18</v>
      </c>
      <c r="D5" s="82">
        <v>0</v>
      </c>
      <c r="E5" s="47">
        <f t="shared" ref="E5:E207" si="0">C5+D5</f>
        <v>18</v>
      </c>
      <c r="F5" s="82">
        <v>0</v>
      </c>
      <c r="G5" s="47">
        <f>+E5-F5-H5</f>
        <v>15</v>
      </c>
      <c r="H5" s="83">
        <v>3</v>
      </c>
      <c r="I5" s="15">
        <v>50</v>
      </c>
      <c r="J5" s="84">
        <f>+I5*H5</f>
        <v>150</v>
      </c>
      <c r="K5" s="17" t="s">
        <v>330</v>
      </c>
      <c r="L5" s="18">
        <v>50</v>
      </c>
      <c r="M5" s="101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+'6'!G6</f>
        <v>39</v>
      </c>
      <c r="D6" s="82">
        <v>0</v>
      </c>
      <c r="E6" s="47">
        <f t="shared" si="0"/>
        <v>39</v>
      </c>
      <c r="F6" s="82">
        <v>0</v>
      </c>
      <c r="G6" s="47">
        <f t="shared" ref="G6:G142" si="4">+E6-F6-H6</f>
        <v>26</v>
      </c>
      <c r="H6" s="83">
        <f>9+4</f>
        <v>13</v>
      </c>
      <c r="I6" s="15">
        <v>100</v>
      </c>
      <c r="J6" s="84">
        <f t="shared" ref="J6:J142" si="5">+I6*H6</f>
        <v>1300</v>
      </c>
      <c r="K6" s="17" t="s">
        <v>306</v>
      </c>
      <c r="L6" s="18">
        <v>80</v>
      </c>
      <c r="M6" s="101">
        <f t="shared" ref="M6:M139" si="6">SUM(J6-L6)</f>
        <v>1220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9</v>
      </c>
      <c r="D12" s="82">
        <v>0</v>
      </c>
      <c r="E12" s="47">
        <f t="shared" si="0"/>
        <v>9</v>
      </c>
      <c r="F12" s="82">
        <v>0</v>
      </c>
      <c r="G12" s="47">
        <f t="shared" si="4"/>
        <v>3</v>
      </c>
      <c r="H12" s="83">
        <v>6</v>
      </c>
      <c r="I12" s="20">
        <v>50</v>
      </c>
      <c r="J12" s="84">
        <f t="shared" si="5"/>
        <v>300</v>
      </c>
      <c r="K12" s="17" t="s">
        <v>16</v>
      </c>
      <c r="L12" s="18">
        <v>0</v>
      </c>
      <c r="M12" s="101">
        <f t="shared" si="6"/>
        <v>300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+'6'!G21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+'6'!G22</f>
        <v>0</v>
      </c>
      <c r="D22" s="82">
        <v>0</v>
      </c>
      <c r="E22" s="47">
        <f>C22+D22</f>
        <v>0</v>
      </c>
      <c r="F22" s="82">
        <v>0</v>
      </c>
      <c r="G22" s="116">
        <f>+E22-F22-H22</f>
        <v>-1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+'6'!G24</f>
        <v>26</v>
      </c>
      <c r="D24" s="82">
        <v>0</v>
      </c>
      <c r="E24" s="47">
        <f t="shared" si="0"/>
        <v>26</v>
      </c>
      <c r="F24" s="82">
        <v>0</v>
      </c>
      <c r="G24" s="47">
        <f t="shared" si="4"/>
        <v>20</v>
      </c>
      <c r="H24" s="83">
        <v>6</v>
      </c>
      <c r="I24" s="15">
        <v>100</v>
      </c>
      <c r="J24" s="84">
        <f t="shared" si="5"/>
        <v>600</v>
      </c>
      <c r="K24" s="17" t="s">
        <v>16</v>
      </c>
      <c r="L24" s="18">
        <v>0</v>
      </c>
      <c r="M24" s="101">
        <f t="shared" si="6"/>
        <v>600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+'6'!G27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0</v>
      </c>
      <c r="H27" s="83">
        <v>2</v>
      </c>
      <c r="I27" s="21">
        <v>100</v>
      </c>
      <c r="J27" s="84">
        <f t="shared" si="5"/>
        <v>200</v>
      </c>
      <c r="K27" s="17" t="s">
        <v>16</v>
      </c>
      <c r="L27" s="18">
        <v>0</v>
      </c>
      <c r="M27" s="101">
        <f t="shared" si="6"/>
        <v>200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+'6'!G30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3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0</v>
      </c>
      <c r="M30" s="101">
        <f t="shared" si="6"/>
        <v>100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+'6'!G33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+'6'!G34</f>
        <v>29</v>
      </c>
      <c r="D34" s="82">
        <v>0</v>
      </c>
      <c r="E34" s="47">
        <f>C34+D34</f>
        <v>29</v>
      </c>
      <c r="F34" s="82">
        <v>5</v>
      </c>
      <c r="G34" s="116">
        <f>+E34-F34-H34</f>
        <v>20</v>
      </c>
      <c r="H34" s="83">
        <v>4</v>
      </c>
      <c r="I34" s="15">
        <v>100</v>
      </c>
      <c r="J34" s="84">
        <f>+I34*H34</f>
        <v>400</v>
      </c>
      <c r="K34" s="17" t="s">
        <v>304</v>
      </c>
      <c r="L34" s="18">
        <v>50</v>
      </c>
      <c r="M34" s="101">
        <f>SUM(J34-L34)</f>
        <v>350</v>
      </c>
    </row>
    <row r="35" spans="1:24" ht="25.5" x14ac:dyDescent="0.55000000000000004">
      <c r="A35" s="10">
        <v>31</v>
      </c>
      <c r="B35" s="19" t="s">
        <v>45</v>
      </c>
      <c r="C35" s="79">
        <f>+'6'!G35</f>
        <v>8</v>
      </c>
      <c r="D35" s="82">
        <v>0</v>
      </c>
      <c r="E35" s="47">
        <f>C35+D35</f>
        <v>8</v>
      </c>
      <c r="F35" s="82">
        <v>0</v>
      </c>
      <c r="G35" s="47">
        <f>+E35-F35-H35</f>
        <v>8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+'6'!G36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+'6'!G38</f>
        <v>5</v>
      </c>
      <c r="D38" s="82">
        <v>0</v>
      </c>
      <c r="E38" s="47">
        <f t="shared" si="0"/>
        <v>5</v>
      </c>
      <c r="F38" s="82">
        <v>0</v>
      </c>
      <c r="G38" s="116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+'6'!G39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+'6'!G40</f>
        <v>15</v>
      </c>
      <c r="D40" s="82">
        <v>0</v>
      </c>
      <c r="E40" s="47">
        <f t="shared" si="0"/>
        <v>15</v>
      </c>
      <c r="F40" s="82">
        <v>0</v>
      </c>
      <c r="G40" s="47">
        <f t="shared" si="4"/>
        <v>12</v>
      </c>
      <c r="H40" s="83">
        <v>3</v>
      </c>
      <c r="I40" s="15">
        <v>50</v>
      </c>
      <c r="J40" s="84">
        <f t="shared" si="5"/>
        <v>150</v>
      </c>
      <c r="K40" s="17" t="s">
        <v>16</v>
      </c>
      <c r="L40" s="18">
        <v>0</v>
      </c>
      <c r="M40" s="101">
        <f t="shared" si="6"/>
        <v>150</v>
      </c>
    </row>
    <row r="41" spans="1:24" ht="25.5" x14ac:dyDescent="0.55000000000000004">
      <c r="A41" s="10">
        <v>37</v>
      </c>
      <c r="B41" s="19" t="s">
        <v>50</v>
      </c>
      <c r="C41" s="79">
        <f>+'6'!G41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10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+'6'!G42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5</v>
      </c>
      <c r="H42" s="83">
        <v>1</v>
      </c>
      <c r="I42" s="15">
        <v>50</v>
      </c>
      <c r="J42" s="84">
        <f t="shared" si="5"/>
        <v>50</v>
      </c>
      <c r="K42" s="17" t="s">
        <v>330</v>
      </c>
      <c r="L42" s="18">
        <v>50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+'6'!G43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+'6'!G44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+'6'!G45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+'6'!G46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+'6'!G47</f>
        <v>2</v>
      </c>
      <c r="D47" s="82">
        <v>0</v>
      </c>
      <c r="E47" s="47">
        <f t="shared" si="0"/>
        <v>2</v>
      </c>
      <c r="F47" s="82">
        <v>0</v>
      </c>
      <c r="G47" s="116">
        <f t="shared" si="4"/>
        <v>1</v>
      </c>
      <c r="H47" s="83">
        <v>1</v>
      </c>
      <c r="I47" s="15">
        <v>50</v>
      </c>
      <c r="J47" s="84">
        <f t="shared" si="5"/>
        <v>50</v>
      </c>
      <c r="K47" s="17" t="s">
        <v>304</v>
      </c>
      <c r="L47" s="18">
        <v>25</v>
      </c>
      <c r="M47" s="101">
        <f t="shared" si="6"/>
        <v>25</v>
      </c>
    </row>
    <row r="48" spans="1:24" ht="25.5" x14ac:dyDescent="0.55000000000000004">
      <c r="A48" s="10">
        <v>44</v>
      </c>
      <c r="B48" s="19" t="s">
        <v>53</v>
      </c>
      <c r="C48" s="79">
        <f>+'6'!G48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+'6'!G50</f>
        <v>6</v>
      </c>
      <c r="D50" s="82">
        <v>0</v>
      </c>
      <c r="E50" s="47">
        <f t="shared" si="0"/>
        <v>6</v>
      </c>
      <c r="F50" s="82">
        <v>0</v>
      </c>
      <c r="G50" s="116">
        <f t="shared" si="4"/>
        <v>5</v>
      </c>
      <c r="H50" s="83">
        <v>1</v>
      </c>
      <c r="I50" s="15">
        <v>50</v>
      </c>
      <c r="J50" s="84">
        <f t="shared" si="5"/>
        <v>50</v>
      </c>
      <c r="K50" s="17" t="s">
        <v>304</v>
      </c>
      <c r="L50" s="18">
        <v>25</v>
      </c>
      <c r="M50" s="101">
        <f t="shared" si="6"/>
        <v>25</v>
      </c>
    </row>
    <row r="51" spans="1:13" ht="25.5" x14ac:dyDescent="0.55000000000000004">
      <c r="A51" s="10">
        <v>47</v>
      </c>
      <c r="B51" s="19" t="s">
        <v>56</v>
      </c>
      <c r="C51" s="79">
        <f>+'6'!G51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+'6'!G52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+'6'!G53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4</v>
      </c>
      <c r="H53" s="83">
        <v>1</v>
      </c>
      <c r="I53" s="15">
        <v>50</v>
      </c>
      <c r="J53" s="84">
        <f t="shared" si="5"/>
        <v>50</v>
      </c>
      <c r="K53" s="17" t="s">
        <v>16</v>
      </c>
      <c r="L53" s="18">
        <v>0</v>
      </c>
      <c r="M53" s="101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+'6'!G54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+'6'!G55</f>
        <v>4</v>
      </c>
      <c r="D55" s="82">
        <v>0</v>
      </c>
      <c r="E55" s="47">
        <f t="shared" si="0"/>
        <v>4</v>
      </c>
      <c r="F55" s="82">
        <v>0</v>
      </c>
      <c r="G55" s="116">
        <f t="shared" si="4"/>
        <v>-1</v>
      </c>
      <c r="H55" s="83">
        <v>5</v>
      </c>
      <c r="I55" s="15">
        <v>50</v>
      </c>
      <c r="J55" s="84">
        <f t="shared" si="5"/>
        <v>250</v>
      </c>
      <c r="K55" s="17" t="s">
        <v>16</v>
      </c>
      <c r="L55" s="18">
        <v>0</v>
      </c>
      <c r="M55" s="101">
        <f t="shared" si="6"/>
        <v>250</v>
      </c>
    </row>
    <row r="56" spans="1:13" ht="25.5" x14ac:dyDescent="0.55000000000000004">
      <c r="A56" s="10">
        <v>52</v>
      </c>
      <c r="B56" s="19" t="s">
        <v>61</v>
      </c>
      <c r="C56" s="79">
        <f>+'6'!G56</f>
        <v>0</v>
      </c>
      <c r="D56" s="82">
        <v>0</v>
      </c>
      <c r="E56" s="47">
        <f t="shared" si="0"/>
        <v>0</v>
      </c>
      <c r="F56" s="82">
        <v>0</v>
      </c>
      <c r="G56" s="116">
        <f t="shared" si="4"/>
        <v>-2</v>
      </c>
      <c r="H56" s="83">
        <v>2</v>
      </c>
      <c r="I56" s="15">
        <v>120</v>
      </c>
      <c r="J56" s="84">
        <f t="shared" si="5"/>
        <v>240</v>
      </c>
      <c r="K56" s="17" t="s">
        <v>16</v>
      </c>
      <c r="L56" s="18">
        <v>0</v>
      </c>
      <c r="M56" s="101">
        <f t="shared" si="6"/>
        <v>240</v>
      </c>
    </row>
    <row r="57" spans="1:13" ht="25.5" x14ac:dyDescent="0.55000000000000004">
      <c r="A57" s="10">
        <v>53</v>
      </c>
      <c r="B57" s="19" t="s">
        <v>62</v>
      </c>
      <c r="C57" s="79">
        <f>+'6'!G57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1</v>
      </c>
      <c r="H57" s="83">
        <v>3</v>
      </c>
      <c r="I57" s="15">
        <v>120</v>
      </c>
      <c r="J57" s="84">
        <f t="shared" si="5"/>
        <v>360</v>
      </c>
      <c r="K57" s="17" t="s">
        <v>304</v>
      </c>
      <c r="L57" s="18">
        <v>120</v>
      </c>
      <c r="M57" s="101">
        <f t="shared" si="6"/>
        <v>240</v>
      </c>
    </row>
    <row r="58" spans="1:13" ht="25.5" x14ac:dyDescent="0.55000000000000004">
      <c r="A58" s="10">
        <v>54</v>
      </c>
      <c r="B58" s="19" t="s">
        <v>63</v>
      </c>
      <c r="C58" s="79">
        <f>+'6'!G58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+'6'!G61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+'6'!G63</f>
        <v>0</v>
      </c>
      <c r="D63" s="82">
        <v>0</v>
      </c>
      <c r="E63" s="47">
        <f t="shared" si="0"/>
        <v>0</v>
      </c>
      <c r="F63" s="82">
        <v>4</v>
      </c>
      <c r="G63" s="47">
        <f t="shared" si="4"/>
        <v>-5</v>
      </c>
      <c r="H63" s="83">
        <v>1</v>
      </c>
      <c r="I63" s="21">
        <v>120</v>
      </c>
      <c r="J63" s="84">
        <f t="shared" si="5"/>
        <v>120</v>
      </c>
      <c r="K63" s="17" t="s">
        <v>16</v>
      </c>
      <c r="L63" s="18">
        <v>0</v>
      </c>
      <c r="M63" s="101">
        <f t="shared" si="6"/>
        <v>120</v>
      </c>
    </row>
    <row r="64" spans="1:13" ht="25.5" x14ac:dyDescent="0.55000000000000004">
      <c r="A64" s="10">
        <v>60</v>
      </c>
      <c r="B64" s="19" t="s">
        <v>69</v>
      </c>
      <c r="C64" s="79">
        <f>+'6'!G64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+'6'!G65</f>
        <v>0</v>
      </c>
      <c r="D65" s="82">
        <v>0</v>
      </c>
      <c r="E65" s="47">
        <f>C65+D65</f>
        <v>0</v>
      </c>
      <c r="F65" s="82">
        <v>0</v>
      </c>
      <c r="G65" s="47">
        <f>+E65-F65-H65</f>
        <v>0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+'6'!G66</f>
        <v>0</v>
      </c>
      <c r="D66" s="82">
        <v>0</v>
      </c>
      <c r="E66" s="47">
        <f>C66+D66</f>
        <v>0</v>
      </c>
      <c r="F66" s="82">
        <v>0</v>
      </c>
      <c r="G66" s="47">
        <f>+E66-F66-H66</f>
        <v>0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+'6'!G67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+'6'!G68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+'6'!G69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+'6'!G72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+'6'!G73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+'6'!G74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+'6'!G77</f>
        <v>16</v>
      </c>
      <c r="D77" s="82">
        <v>0</v>
      </c>
      <c r="E77" s="47">
        <f t="shared" si="0"/>
        <v>16</v>
      </c>
      <c r="F77" s="82"/>
      <c r="G77" s="79">
        <f t="shared" si="4"/>
        <v>9</v>
      </c>
      <c r="H77" s="83">
        <v>7</v>
      </c>
      <c r="I77" s="15">
        <v>50</v>
      </c>
      <c r="J77" s="84">
        <f t="shared" si="5"/>
        <v>350</v>
      </c>
      <c r="K77" s="17" t="s">
        <v>304</v>
      </c>
      <c r="L77" s="18">
        <v>50</v>
      </c>
      <c r="M77" s="101">
        <f t="shared" si="6"/>
        <v>300</v>
      </c>
    </row>
    <row r="78" spans="1:13" ht="25.5" x14ac:dyDescent="0.55000000000000004">
      <c r="A78" s="10">
        <v>74</v>
      </c>
      <c r="B78" s="19" t="s">
        <v>293</v>
      </c>
      <c r="C78" s="79">
        <f>+'6'!G78</f>
        <v>0</v>
      </c>
      <c r="D78" s="82">
        <v>0</v>
      </c>
      <c r="E78" s="47">
        <f t="shared" ref="E78:E126" si="8">C78+D78</f>
        <v>0</v>
      </c>
      <c r="F78" s="82">
        <v>0</v>
      </c>
      <c r="G78" s="47">
        <f t="shared" ref="G78:G126" si="9">+E78-F78-H78</f>
        <v>0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+'6'!G79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+'6'!G80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+'6'!G81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+'6'!G82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+'6'!G83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+'6'!G84</f>
        <v>8</v>
      </c>
      <c r="D84" s="82">
        <v>0</v>
      </c>
      <c r="E84" s="47">
        <f t="shared" si="8"/>
        <v>8</v>
      </c>
      <c r="F84" s="82">
        <v>0</v>
      </c>
      <c r="G84" s="47">
        <f t="shared" si="9"/>
        <v>4</v>
      </c>
      <c r="H84" s="83">
        <v>4</v>
      </c>
      <c r="I84" s="20">
        <v>55</v>
      </c>
      <c r="J84" s="84">
        <f t="shared" si="10"/>
        <v>220</v>
      </c>
      <c r="K84" s="17" t="s">
        <v>16</v>
      </c>
      <c r="L84" s="18">
        <f>220-192.5</f>
        <v>27.5</v>
      </c>
      <c r="M84" s="101">
        <f t="shared" si="11"/>
        <v>192.5</v>
      </c>
    </row>
    <row r="85" spans="1:13" ht="25.15" customHeight="1" x14ac:dyDescent="0.55000000000000004">
      <c r="A85" s="10">
        <v>81</v>
      </c>
      <c r="B85" s="19" t="s">
        <v>93</v>
      </c>
      <c r="C85" s="79">
        <f>+'6'!G85</f>
        <v>7</v>
      </c>
      <c r="D85" s="82">
        <v>0</v>
      </c>
      <c r="E85" s="47">
        <f t="shared" si="8"/>
        <v>7</v>
      </c>
      <c r="F85" s="82">
        <v>0</v>
      </c>
      <c r="G85" s="116">
        <f t="shared" si="9"/>
        <v>2</v>
      </c>
      <c r="H85" s="83">
        <v>5</v>
      </c>
      <c r="I85" s="22">
        <v>55</v>
      </c>
      <c r="J85" s="84">
        <f t="shared" si="10"/>
        <v>275</v>
      </c>
      <c r="K85" s="17" t="s">
        <v>16</v>
      </c>
      <c r="L85" s="18">
        <f>275-247.5</f>
        <v>27.5</v>
      </c>
      <c r="M85" s="101">
        <f t="shared" si="11"/>
        <v>247.5</v>
      </c>
    </row>
    <row r="86" spans="1:13" ht="25.15" customHeight="1" x14ac:dyDescent="0.55000000000000004">
      <c r="A86" s="10">
        <v>82</v>
      </c>
      <c r="B86" s="19" t="s">
        <v>94</v>
      </c>
      <c r="C86" s="79">
        <f>+'6'!G86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+'6'!G87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+'6'!G88</f>
        <v>0</v>
      </c>
      <c r="D88" s="82">
        <v>0</v>
      </c>
      <c r="E88" s="47">
        <f t="shared" si="8"/>
        <v>0</v>
      </c>
      <c r="F88" s="82">
        <v>0</v>
      </c>
      <c r="G88" s="47">
        <f t="shared" si="9"/>
        <v>0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9" t="s">
        <v>359</v>
      </c>
      <c r="C89" s="79">
        <f>+'6'!G89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+'6'!G90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+'6'!G91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+'6'!G92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+'6'!G93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+'6'!G94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+'6'!G95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+'6'!G96</f>
        <v>2</v>
      </c>
      <c r="D96" s="82">
        <v>0</v>
      </c>
      <c r="E96" s="47">
        <f t="shared" si="8"/>
        <v>2</v>
      </c>
      <c r="F96" s="82">
        <v>0</v>
      </c>
      <c r="G96" s="47">
        <f t="shared" si="9"/>
        <v>2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+'6'!G97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+'6'!G98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+'6'!G99</f>
        <v>0</v>
      </c>
      <c r="D99" s="82">
        <v>0</v>
      </c>
      <c r="E99" s="47">
        <f t="shared" si="8"/>
        <v>0</v>
      </c>
      <c r="F99" s="82">
        <v>0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+'6'!G100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+'6'!G101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+'6'!G102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+'6'!G103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+'6'!G104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+'6'!G105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+'6'!G106</f>
        <v>0</v>
      </c>
      <c r="D106" s="82">
        <v>0</v>
      </c>
      <c r="E106" s="47">
        <f t="shared" si="8"/>
        <v>0</v>
      </c>
      <c r="F106" s="82">
        <v>0</v>
      </c>
      <c r="G106" s="47">
        <f t="shared" si="9"/>
        <v>-2</v>
      </c>
      <c r="H106" s="83">
        <v>2</v>
      </c>
      <c r="I106" s="22">
        <v>100</v>
      </c>
      <c r="J106" s="84">
        <f t="shared" si="10"/>
        <v>200</v>
      </c>
      <c r="K106" s="17" t="s">
        <v>16</v>
      </c>
      <c r="L106" s="18">
        <v>0</v>
      </c>
      <c r="M106" s="101">
        <f t="shared" si="11"/>
        <v>200</v>
      </c>
    </row>
    <row r="107" spans="1:13" ht="25.5" x14ac:dyDescent="0.55000000000000004">
      <c r="A107" s="10">
        <v>103</v>
      </c>
      <c r="B107" s="19" t="s">
        <v>97</v>
      </c>
      <c r="C107" s="79">
        <f>+'6'!G107</f>
        <v>0</v>
      </c>
      <c r="D107" s="82">
        <v>0</v>
      </c>
      <c r="E107" s="47">
        <f t="shared" si="8"/>
        <v>0</v>
      </c>
      <c r="F107" s="82">
        <v>0</v>
      </c>
      <c r="G107" s="47">
        <f t="shared" si="9"/>
        <v>0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+'6'!G108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4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+'6'!G109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3</v>
      </c>
      <c r="H109" s="83">
        <v>5</v>
      </c>
      <c r="I109" s="20">
        <v>100</v>
      </c>
      <c r="J109" s="84">
        <f t="shared" si="10"/>
        <v>500</v>
      </c>
      <c r="K109" s="17" t="s">
        <v>16</v>
      </c>
      <c r="L109" s="18">
        <v>0</v>
      </c>
      <c r="M109" s="101">
        <f t="shared" si="11"/>
        <v>500</v>
      </c>
    </row>
    <row r="110" spans="1:13" ht="25.5" x14ac:dyDescent="0.55000000000000004">
      <c r="A110" s="10">
        <v>106</v>
      </c>
      <c r="B110" s="19" t="s">
        <v>100</v>
      </c>
      <c r="C110" s="79">
        <f>+'6'!G110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4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+'6'!G111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+'6'!G112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+'6'!G113</f>
        <v>51</v>
      </c>
      <c r="D113" s="82">
        <v>0</v>
      </c>
      <c r="E113" s="47">
        <f t="shared" si="8"/>
        <v>51</v>
      </c>
      <c r="F113" s="82">
        <v>0</v>
      </c>
      <c r="G113" s="47">
        <f t="shared" si="9"/>
        <v>47</v>
      </c>
      <c r="H113" s="83">
        <v>4</v>
      </c>
      <c r="I113" s="20">
        <v>35</v>
      </c>
      <c r="J113" s="84">
        <f t="shared" si="10"/>
        <v>140</v>
      </c>
      <c r="K113" s="17" t="s">
        <v>333</v>
      </c>
      <c r="L113" s="18">
        <v>5</v>
      </c>
      <c r="M113" s="23">
        <f t="shared" si="11"/>
        <v>135</v>
      </c>
    </row>
    <row r="114" spans="1:13" ht="25.5" x14ac:dyDescent="0.55000000000000004">
      <c r="A114" s="10">
        <v>110</v>
      </c>
      <c r="B114" s="19" t="s">
        <v>268</v>
      </c>
      <c r="C114" s="79">
        <f>+'6'!G114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+'6'!G115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+'6'!G116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+'6'!G117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+'6'!G118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+'6'!G119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+'6'!G120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+'6'!G121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+'6'!G122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+'6'!G123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+'6'!G124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+'6'!G125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+'6'!G126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+'6'!G127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4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0</v>
      </c>
      <c r="M127" s="101">
        <f t="shared" ref="M127:M136" si="19">SUM(J127-L127)</f>
        <v>45</v>
      </c>
    </row>
    <row r="128" spans="1:13" ht="25.5" x14ac:dyDescent="0.55000000000000004">
      <c r="A128" s="10">
        <v>124</v>
      </c>
      <c r="B128" s="19" t="s">
        <v>121</v>
      </c>
      <c r="C128" s="79">
        <f>+'6'!G128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+'6'!G129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+'6'!G130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+'6'!G131</f>
        <v>4</v>
      </c>
      <c r="D131" s="82">
        <v>0</v>
      </c>
      <c r="E131" s="47">
        <f t="shared" si="16"/>
        <v>4</v>
      </c>
      <c r="F131" s="82">
        <v>0</v>
      </c>
      <c r="G131" s="47">
        <f t="shared" si="17"/>
        <v>4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+'6'!G132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+'6'!G133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+'6'!G134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+'6'!G135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+'6'!G136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+'6'!G137</f>
        <v>4</v>
      </c>
      <c r="D137" s="82">
        <v>0</v>
      </c>
      <c r="E137" s="47">
        <f t="shared" si="0"/>
        <v>4</v>
      </c>
      <c r="F137" s="82">
        <v>0</v>
      </c>
      <c r="G137" s="47">
        <f t="shared" si="4"/>
        <v>3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0</v>
      </c>
      <c r="M137" s="101">
        <f t="shared" si="6"/>
        <v>50</v>
      </c>
    </row>
    <row r="138" spans="1:13" ht="25.5" x14ac:dyDescent="0.55000000000000004">
      <c r="A138" s="10">
        <v>134</v>
      </c>
      <c r="B138" s="19" t="s">
        <v>79</v>
      </c>
      <c r="C138" s="79">
        <f>+'6'!G138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+'6'!G139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+'6'!G140</f>
        <v>4</v>
      </c>
      <c r="D140" s="82">
        <v>0</v>
      </c>
      <c r="E140" s="47">
        <f t="shared" si="0"/>
        <v>4</v>
      </c>
      <c r="F140" s="82">
        <v>0</v>
      </c>
      <c r="G140" s="47">
        <f t="shared" si="4"/>
        <v>2</v>
      </c>
      <c r="H140" s="83">
        <v>2</v>
      </c>
      <c r="I140" s="20">
        <v>50</v>
      </c>
      <c r="J140" s="84">
        <f t="shared" si="5"/>
        <v>100</v>
      </c>
      <c r="K140" s="17" t="s">
        <v>16</v>
      </c>
      <c r="L140" s="18">
        <v>0</v>
      </c>
      <c r="M140" s="101">
        <f t="shared" ref="M140:M207" si="20">SUM(J140-L140)</f>
        <v>100</v>
      </c>
    </row>
    <row r="141" spans="1:13" ht="25.5" x14ac:dyDescent="0.55000000000000004">
      <c r="A141" s="10">
        <v>137</v>
      </c>
      <c r="B141" s="19" t="s">
        <v>82</v>
      </c>
      <c r="C141" s="79">
        <f>+'6'!G141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+'6'!G142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+'6'!G143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+'6'!G144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+'6'!G145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+'6'!G146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+'6'!G147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+'6'!G148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+'6'!G149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+'6'!G150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+'6'!G151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+'6'!G152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+'6'!G153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+'6'!G154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+'6'!G155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+'6'!G156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+'6'!G157</f>
        <v>1</v>
      </c>
      <c r="D157" s="82">
        <v>0</v>
      </c>
      <c r="E157" s="47">
        <f t="shared" si="21"/>
        <v>1</v>
      </c>
      <c r="F157" s="82">
        <v>1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+'6'!G158</f>
        <v>2</v>
      </c>
      <c r="D158" s="82">
        <v>0</v>
      </c>
      <c r="E158" s="47">
        <f t="shared" si="21"/>
        <v>2</v>
      </c>
      <c r="F158" s="82">
        <v>0</v>
      </c>
      <c r="G158" s="47">
        <f t="shared" si="22"/>
        <v>2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+'6'!G159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+'6'!G160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+'6'!G161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+'6'!G162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+'6'!G163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+'6'!G164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+'6'!G165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+'6'!G166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+'6'!G167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+'6'!G168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+'6'!G169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+'6'!G170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+'6'!G171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+'6'!G172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+'6'!G173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+'6'!G174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+'6'!G175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+'6'!G176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+'6'!G177</f>
        <v>187</v>
      </c>
      <c r="D177" s="82">
        <v>0</v>
      </c>
      <c r="E177" s="47">
        <f t="shared" si="27"/>
        <v>187</v>
      </c>
      <c r="F177" s="82">
        <v>0</v>
      </c>
      <c r="G177" s="47">
        <f t="shared" si="28"/>
        <v>187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+'6'!G178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+'6'!G179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+'6'!G180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+'6'!G181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+'6'!G182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+'6'!G183</f>
        <v>2</v>
      </c>
      <c r="D183" s="82">
        <v>0</v>
      </c>
      <c r="E183" s="47">
        <f t="shared" si="27"/>
        <v>2</v>
      </c>
      <c r="F183" s="82">
        <v>0</v>
      </c>
      <c r="G183" s="47">
        <f t="shared" si="28"/>
        <v>1</v>
      </c>
      <c r="H183" s="83">
        <v>1</v>
      </c>
      <c r="I183" s="20">
        <v>60</v>
      </c>
      <c r="J183" s="84">
        <f t="shared" si="29"/>
        <v>60</v>
      </c>
      <c r="K183" s="17" t="s">
        <v>16</v>
      </c>
      <c r="L183" s="18">
        <v>0</v>
      </c>
      <c r="M183" s="101">
        <f t="shared" si="30"/>
        <v>60</v>
      </c>
    </row>
    <row r="184" spans="1:13" ht="25.5" x14ac:dyDescent="0.55000000000000004">
      <c r="A184" s="10">
        <v>180</v>
      </c>
      <c r="B184" s="19" t="s">
        <v>85</v>
      </c>
      <c r="C184" s="79">
        <f>+'6'!G184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+'6'!G185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+'6'!G186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+'6'!G187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+'6'!G188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+'6'!G189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+'6'!G190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+'6'!G191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+'6'!G192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+'6'!G193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+'6'!G194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+'6'!G195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+'6'!G196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+'6'!G197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+'6'!G198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+'6'!G199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3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+'6'!G200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+'6'!G201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+'6'!G202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+'6'!G203</f>
        <v>5</v>
      </c>
      <c r="D203" s="82">
        <v>0</v>
      </c>
      <c r="E203" s="47">
        <f t="shared" si="27"/>
        <v>5</v>
      </c>
      <c r="F203" s="82">
        <v>0</v>
      </c>
      <c r="G203" s="47">
        <f t="shared" si="34"/>
        <v>4</v>
      </c>
      <c r="H203" s="83">
        <v>1</v>
      </c>
      <c r="I203" s="20">
        <v>185</v>
      </c>
      <c r="J203" s="84">
        <f t="shared" si="35"/>
        <v>185</v>
      </c>
      <c r="K203" s="17" t="s">
        <v>304</v>
      </c>
      <c r="L203" s="117">
        <v>110</v>
      </c>
      <c r="M203" s="101">
        <f t="shared" si="36"/>
        <v>75</v>
      </c>
    </row>
    <row r="204" spans="1:26" ht="25.5" x14ac:dyDescent="0.55000000000000004">
      <c r="A204" s="10">
        <v>200</v>
      </c>
      <c r="B204" s="19" t="s">
        <v>167</v>
      </c>
      <c r="C204" s="79">
        <f>+'6'!G204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+'6'!G205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+'6'!G206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+'6'!G207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+'6'!G208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+'6'!G209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+'6'!G210</f>
        <v>2</v>
      </c>
      <c r="D210" s="82">
        <v>0</v>
      </c>
      <c r="E210" s="47">
        <f t="shared" si="37"/>
        <v>2</v>
      </c>
      <c r="F210" s="82">
        <v>0</v>
      </c>
      <c r="G210" s="47">
        <f t="shared" si="38"/>
        <v>2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+'6'!G211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+'6'!G212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+'6'!G213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+'6'!G214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+'6'!G215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+'6'!G216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9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+'6'!G217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+'6'!G218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+'6'!G219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+'6'!G220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+'6'!G221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+'6'!G222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+'6'!G223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+'6'!G224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+'6'!G225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+'6'!G226</f>
        <v>11</v>
      </c>
      <c r="D226" s="82">
        <v>0</v>
      </c>
      <c r="E226" s="47">
        <f t="shared" si="37"/>
        <v>11</v>
      </c>
      <c r="F226" s="82">
        <v>0</v>
      </c>
      <c r="G226" s="47">
        <f t="shared" si="38"/>
        <v>5</v>
      </c>
      <c r="H226" s="83">
        <v>6</v>
      </c>
      <c r="I226" s="20">
        <v>120</v>
      </c>
      <c r="J226" s="84">
        <f t="shared" si="39"/>
        <v>720</v>
      </c>
      <c r="K226" s="17" t="s">
        <v>16</v>
      </c>
      <c r="L226" s="18">
        <v>0</v>
      </c>
      <c r="M226" s="101">
        <f t="shared" si="40"/>
        <v>720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+'6'!G227</f>
        <v>0</v>
      </c>
      <c r="D227" s="82">
        <v>0</v>
      </c>
      <c r="E227" s="47">
        <f t="shared" si="37"/>
        <v>0</v>
      </c>
      <c r="F227" s="82">
        <v>0</v>
      </c>
      <c r="G227" s="47">
        <f t="shared" si="38"/>
        <v>-1</v>
      </c>
      <c r="H227" s="83">
        <v>1</v>
      </c>
      <c r="I227" s="20">
        <v>25</v>
      </c>
      <c r="J227" s="84">
        <f t="shared" si="39"/>
        <v>25</v>
      </c>
      <c r="K227" s="17" t="s">
        <v>330</v>
      </c>
      <c r="L227" s="18">
        <v>0</v>
      </c>
      <c r="M227" s="23">
        <f t="shared" si="40"/>
        <v>25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+'6'!G228</f>
        <v>0</v>
      </c>
      <c r="D228" s="82">
        <v>0</v>
      </c>
      <c r="E228" s="47">
        <f t="shared" si="37"/>
        <v>0</v>
      </c>
      <c r="F228" s="82">
        <v>0</v>
      </c>
      <c r="G228" s="47">
        <f t="shared" si="38"/>
        <v>-2</v>
      </c>
      <c r="H228" s="83">
        <v>2</v>
      </c>
      <c r="I228" s="20">
        <v>25</v>
      </c>
      <c r="J228" s="84">
        <f t="shared" si="39"/>
        <v>50</v>
      </c>
      <c r="K228" s="17" t="s">
        <v>330</v>
      </c>
      <c r="L228" s="18">
        <v>25</v>
      </c>
      <c r="M228" s="23">
        <f t="shared" si="40"/>
        <v>25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+'6'!G229</f>
        <v>0</v>
      </c>
      <c r="D229" s="82">
        <v>0</v>
      </c>
      <c r="E229" s="47">
        <f t="shared" si="37"/>
        <v>0</v>
      </c>
      <c r="F229" s="82">
        <v>0</v>
      </c>
      <c r="G229" s="47">
        <f t="shared" si="38"/>
        <v>-1</v>
      </c>
      <c r="H229" s="83">
        <v>1</v>
      </c>
      <c r="I229" s="20">
        <v>25</v>
      </c>
      <c r="J229" s="84">
        <f t="shared" si="39"/>
        <v>25</v>
      </c>
      <c r="K229" s="17" t="s">
        <v>330</v>
      </c>
      <c r="L229" s="18">
        <v>0</v>
      </c>
      <c r="M229" s="23">
        <f t="shared" si="40"/>
        <v>25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+'6'!G230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+'6'!G231</f>
        <v>0</v>
      </c>
      <c r="D231" s="82">
        <v>0</v>
      </c>
      <c r="E231" s="47">
        <f t="shared" si="37"/>
        <v>0</v>
      </c>
      <c r="F231" s="82">
        <v>0</v>
      </c>
      <c r="G231" s="47">
        <f t="shared" si="38"/>
        <v>0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+'6'!G232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+'6'!G233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+'6'!G234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+'6'!G235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+'6'!G236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+'6'!G237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+'6'!G238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+'6'!G239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+'6'!G240</f>
        <v>3</v>
      </c>
      <c r="D240" s="82">
        <v>0</v>
      </c>
      <c r="E240" s="47">
        <f t="shared" si="37"/>
        <v>3</v>
      </c>
      <c r="F240" s="82">
        <v>0</v>
      </c>
      <c r="G240" s="47">
        <f t="shared" si="38"/>
        <v>3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+'6'!G241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+'6'!G242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+'6'!G243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+'6'!G244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+'6'!G245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+'6'!G246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6735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2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7380</v>
      </c>
    </row>
    <row r="258" spans="1:22" ht="25.5" x14ac:dyDescent="0.55000000000000004">
      <c r="A258" s="1"/>
      <c r="C258" s="31"/>
      <c r="E258" s="31"/>
      <c r="G258" s="31"/>
      <c r="I258" s="162" t="s">
        <v>203</v>
      </c>
      <c r="J258" s="163"/>
      <c r="K258" s="36">
        <v>0</v>
      </c>
    </row>
    <row r="259" spans="1:2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2335</v>
      </c>
      <c r="L259" s="2">
        <v>260</v>
      </c>
      <c r="M259" s="2">
        <v>25</v>
      </c>
      <c r="N259" s="2">
        <v>125</v>
      </c>
      <c r="O259" s="2">
        <v>165</v>
      </c>
      <c r="P259" s="2">
        <v>100</v>
      </c>
      <c r="Q259" s="2">
        <v>200</v>
      </c>
      <c r="R259" s="2">
        <v>75</v>
      </c>
      <c r="S259" s="2">
        <v>250</v>
      </c>
      <c r="T259" s="2">
        <v>225</v>
      </c>
      <c r="U259" s="2">
        <v>570</v>
      </c>
      <c r="V259" s="2">
        <v>340</v>
      </c>
    </row>
    <row r="260" spans="1:22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2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50</v>
      </c>
      <c r="L261" s="122" t="s">
        <v>352</v>
      </c>
    </row>
    <row r="262" spans="1:22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645</v>
      </c>
      <c r="M262" s="87" t="s">
        <v>287</v>
      </c>
      <c r="N262" s="88" t="s">
        <v>288</v>
      </c>
      <c r="O262" s="89" t="s">
        <v>289</v>
      </c>
    </row>
    <row r="263" spans="1:22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4350</v>
      </c>
      <c r="M263" s="90"/>
      <c r="N263" s="90"/>
      <c r="O263" s="90"/>
    </row>
    <row r="264" spans="1:22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4249</v>
      </c>
      <c r="M264" s="90"/>
      <c r="N264" s="90"/>
      <c r="O264" s="90"/>
    </row>
    <row r="265" spans="1:22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-101</v>
      </c>
      <c r="M265" s="90"/>
      <c r="N265" s="90"/>
      <c r="O265" s="90"/>
    </row>
    <row r="266" spans="1:22" ht="25.5" x14ac:dyDescent="0.55000000000000004">
      <c r="G266" s="2"/>
      <c r="I266" s="162" t="s">
        <v>211</v>
      </c>
      <c r="J266" s="163"/>
      <c r="K266" s="33">
        <f>+K264-K263</f>
        <v>-101</v>
      </c>
      <c r="M266" s="91"/>
      <c r="N266" s="91"/>
      <c r="O266" s="91"/>
    </row>
    <row r="267" spans="1:22" x14ac:dyDescent="0.5">
      <c r="G267" s="2"/>
      <c r="I267" s="2"/>
      <c r="M267" s="91"/>
      <c r="N267" s="91"/>
      <c r="O267" s="91"/>
    </row>
    <row r="268" spans="1:22" ht="25.5" x14ac:dyDescent="0.55000000000000004">
      <c r="G268" s="2"/>
      <c r="I268" s="98" t="s">
        <v>300</v>
      </c>
      <c r="M268" s="92"/>
      <c r="N268" s="92"/>
      <c r="O268" s="92"/>
    </row>
    <row r="269" spans="1:22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2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2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2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5980BF"/>
  </sheetPr>
  <dimension ref="A1:Z341"/>
  <sheetViews>
    <sheetView zoomScaleNormal="100" workbookViewId="0">
      <pane xSplit="7" ySplit="4" topLeftCell="H257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+'7'!G5</f>
        <v>15</v>
      </c>
      <c r="D5" s="82">
        <v>0</v>
      </c>
      <c r="E5" s="47">
        <f t="shared" ref="E5:E207" si="0">C5+D5</f>
        <v>15</v>
      </c>
      <c r="F5" s="82">
        <v>0</v>
      </c>
      <c r="G5" s="47">
        <f>+E5-F5-H5</f>
        <v>0</v>
      </c>
      <c r="H5" s="83">
        <v>15</v>
      </c>
      <c r="I5" s="15">
        <v>50</v>
      </c>
      <c r="J5" s="84">
        <f>+I5*H5</f>
        <v>750</v>
      </c>
      <c r="K5" s="17" t="s">
        <v>16</v>
      </c>
      <c r="L5" s="18">
        <v>150</v>
      </c>
      <c r="M5" s="23">
        <f>SUM(J5-L5)</f>
        <v>600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+'7'!G6</f>
        <v>26</v>
      </c>
      <c r="D6" s="82">
        <v>0</v>
      </c>
      <c r="E6" s="47">
        <f t="shared" si="0"/>
        <v>26</v>
      </c>
      <c r="F6" s="82">
        <v>0</v>
      </c>
      <c r="G6" s="47">
        <f t="shared" ref="G6:G142" si="4">+E6-F6-H6</f>
        <v>0</v>
      </c>
      <c r="H6" s="83">
        <v>26</v>
      </c>
      <c r="I6" s="15">
        <v>100</v>
      </c>
      <c r="J6" s="84">
        <f t="shared" ref="J6:J142" si="5">+I6*H6</f>
        <v>2600</v>
      </c>
      <c r="K6" s="17" t="s">
        <v>16</v>
      </c>
      <c r="L6" s="18">
        <f>2600-2080</f>
        <v>520</v>
      </c>
      <c r="M6" s="23">
        <f t="shared" ref="M6:M139" si="6">SUM(J6-L6)</f>
        <v>2080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3</v>
      </c>
      <c r="D12" s="82">
        <v>0</v>
      </c>
      <c r="E12" s="47">
        <f t="shared" si="0"/>
        <v>3</v>
      </c>
      <c r="F12" s="82">
        <v>0</v>
      </c>
      <c r="G12" s="47">
        <f t="shared" si="4"/>
        <v>3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+'7'!G21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+'7'!G22</f>
        <v>-1</v>
      </c>
      <c r="D22" s="82">
        <v>0</v>
      </c>
      <c r="E22" s="47">
        <f>C22+D22</f>
        <v>-1</v>
      </c>
      <c r="F22" s="82">
        <v>0</v>
      </c>
      <c r="G22" s="47">
        <f>+E22-F22-H22</f>
        <v>-1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+'7'!G23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+'7'!G24</f>
        <v>20</v>
      </c>
      <c r="D24" s="82">
        <v>0</v>
      </c>
      <c r="E24" s="47">
        <f t="shared" si="0"/>
        <v>20</v>
      </c>
      <c r="F24" s="82">
        <v>0</v>
      </c>
      <c r="G24" s="47">
        <f t="shared" si="4"/>
        <v>20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+'7'!G30</f>
        <v>3</v>
      </c>
      <c r="D30" s="82">
        <v>0</v>
      </c>
      <c r="E30" s="47">
        <f t="shared" si="0"/>
        <v>3</v>
      </c>
      <c r="F30" s="82">
        <v>0</v>
      </c>
      <c r="G30" s="47">
        <f t="shared" si="4"/>
        <v>3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+'7'!G33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+'7'!G34</f>
        <v>20</v>
      </c>
      <c r="D34" s="82">
        <v>0</v>
      </c>
      <c r="E34" s="47">
        <f>C34+D34</f>
        <v>20</v>
      </c>
      <c r="F34" s="82">
        <v>0</v>
      </c>
      <c r="G34" s="47">
        <f>+E34-F34-H34</f>
        <v>13</v>
      </c>
      <c r="H34" s="83">
        <v>7</v>
      </c>
      <c r="I34" s="15">
        <v>100</v>
      </c>
      <c r="J34" s="84">
        <f>+I34*H34</f>
        <v>700</v>
      </c>
      <c r="K34" s="17" t="s">
        <v>16</v>
      </c>
      <c r="L34" s="18">
        <v>0</v>
      </c>
      <c r="M34" s="23">
        <f>SUM(J34-L34)</f>
        <v>700</v>
      </c>
    </row>
    <row r="35" spans="1:24" ht="25.5" x14ac:dyDescent="0.55000000000000004">
      <c r="A35" s="10">
        <v>31</v>
      </c>
      <c r="B35" s="19" t="s">
        <v>45</v>
      </c>
      <c r="C35" s="79">
        <f>+'7'!G35</f>
        <v>8</v>
      </c>
      <c r="D35" s="82">
        <v>0</v>
      </c>
      <c r="E35" s="47">
        <f>C35+D35</f>
        <v>8</v>
      </c>
      <c r="F35" s="82">
        <v>0</v>
      </c>
      <c r="G35" s="47">
        <f>+E35-F35-H35</f>
        <v>7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23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+'7'!G36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+'7'!G38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+'7'!G39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+'7'!G40</f>
        <v>12</v>
      </c>
      <c r="D40" s="82">
        <v>0</v>
      </c>
      <c r="E40" s="47">
        <f t="shared" si="0"/>
        <v>12</v>
      </c>
      <c r="F40" s="82">
        <v>0</v>
      </c>
      <c r="G40" s="47">
        <f t="shared" si="4"/>
        <v>12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+'7'!G41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10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+'7'!G42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+'7'!G43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+'7'!G44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+'7'!G45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+'7'!G46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+'7'!G47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+'7'!G48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+'7'!G49</f>
        <v>0</v>
      </c>
      <c r="D49" s="82">
        <v>0</v>
      </c>
      <c r="E49" s="47">
        <f t="shared" si="0"/>
        <v>0</v>
      </c>
      <c r="F49" s="82">
        <v>1</v>
      </c>
      <c r="G49" s="47">
        <f t="shared" si="4"/>
        <v>-1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+'7'!G50</f>
        <v>5</v>
      </c>
      <c r="D50" s="82">
        <v>0</v>
      </c>
      <c r="E50" s="47">
        <f t="shared" si="0"/>
        <v>5</v>
      </c>
      <c r="F50" s="82">
        <v>2</v>
      </c>
      <c r="G50" s="47">
        <f t="shared" si="4"/>
        <v>2</v>
      </c>
      <c r="H50" s="83">
        <v>1</v>
      </c>
      <c r="I50" s="15">
        <v>50</v>
      </c>
      <c r="J50" s="84">
        <f t="shared" si="5"/>
        <v>50</v>
      </c>
      <c r="K50" s="17" t="s">
        <v>304</v>
      </c>
      <c r="L50" s="18">
        <v>25</v>
      </c>
      <c r="M50" s="23">
        <f t="shared" si="6"/>
        <v>25</v>
      </c>
    </row>
    <row r="51" spans="1:13" ht="25.5" x14ac:dyDescent="0.55000000000000004">
      <c r="A51" s="10">
        <v>47</v>
      </c>
      <c r="B51" s="19" t="s">
        <v>56</v>
      </c>
      <c r="C51" s="79">
        <f>+'7'!G51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+'7'!G52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1</v>
      </c>
      <c r="H52" s="83">
        <v>1</v>
      </c>
      <c r="I52" s="15">
        <v>50</v>
      </c>
      <c r="J52" s="84">
        <f t="shared" si="5"/>
        <v>50</v>
      </c>
      <c r="K52" s="17" t="s">
        <v>16</v>
      </c>
      <c r="L52" s="18">
        <v>0</v>
      </c>
      <c r="M52" s="23">
        <f t="shared" si="6"/>
        <v>50</v>
      </c>
    </row>
    <row r="53" spans="1:13" ht="25.5" x14ac:dyDescent="0.55000000000000004">
      <c r="A53" s="10">
        <v>49</v>
      </c>
      <c r="B53" s="19" t="s">
        <v>58</v>
      </c>
      <c r="C53" s="79">
        <f>+'7'!G53</f>
        <v>4</v>
      </c>
      <c r="D53" s="82">
        <v>0</v>
      </c>
      <c r="E53" s="47">
        <f t="shared" si="0"/>
        <v>4</v>
      </c>
      <c r="F53" s="82">
        <v>0</v>
      </c>
      <c r="G53" s="47">
        <f t="shared" si="4"/>
        <v>4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+'7'!G54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+'7'!G55</f>
        <v>-1</v>
      </c>
      <c r="D55" s="82">
        <v>0</v>
      </c>
      <c r="E55" s="47">
        <f t="shared" si="0"/>
        <v>-1</v>
      </c>
      <c r="F55" s="82">
        <v>0</v>
      </c>
      <c r="G55" s="47">
        <f t="shared" si="4"/>
        <v>-1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+'7'!G56</f>
        <v>-2</v>
      </c>
      <c r="D56" s="82">
        <v>0</v>
      </c>
      <c r="E56" s="47">
        <f t="shared" si="0"/>
        <v>-2</v>
      </c>
      <c r="F56" s="82">
        <v>0</v>
      </c>
      <c r="G56" s="47">
        <f t="shared" si="4"/>
        <v>-2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+'7'!G57</f>
        <v>1</v>
      </c>
      <c r="D57" s="82">
        <v>0</v>
      </c>
      <c r="E57" s="47">
        <f t="shared" si="0"/>
        <v>1</v>
      </c>
      <c r="F57" s="82">
        <v>0</v>
      </c>
      <c r="G57" s="47">
        <f t="shared" si="4"/>
        <v>1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+'7'!G61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+'7'!G63</f>
        <v>-5</v>
      </c>
      <c r="D63" s="82">
        <v>0</v>
      </c>
      <c r="E63" s="47">
        <f t="shared" si="0"/>
        <v>-5</v>
      </c>
      <c r="F63" s="82">
        <v>0</v>
      </c>
      <c r="G63" s="47">
        <f t="shared" si="4"/>
        <v>-5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+'7'!G65</f>
        <v>0</v>
      </c>
      <c r="D65" s="82">
        <v>0</v>
      </c>
      <c r="E65" s="47">
        <f>C65+D65</f>
        <v>0</v>
      </c>
      <c r="F65" s="82">
        <v>0</v>
      </c>
      <c r="G65" s="47">
        <f>+E65-F65-H65</f>
        <v>0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+'7'!G66</f>
        <v>0</v>
      </c>
      <c r="D66" s="82">
        <v>0</v>
      </c>
      <c r="E66" s="47">
        <f>C66+D66</f>
        <v>0</v>
      </c>
      <c r="F66" s="82">
        <v>0</v>
      </c>
      <c r="G66" s="47">
        <f>+E66-F66-H66</f>
        <v>0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+'7'!G67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+'7'!G68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+'7'!G69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+'7'!G72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+'7'!G73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+'7'!G74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+'7'!G77</f>
        <v>9</v>
      </c>
      <c r="D77" s="82">
        <v>0</v>
      </c>
      <c r="E77" s="47">
        <f t="shared" si="0"/>
        <v>9</v>
      </c>
      <c r="F77" s="82">
        <v>0</v>
      </c>
      <c r="G77" s="47">
        <f t="shared" si="4"/>
        <v>2</v>
      </c>
      <c r="H77" s="83">
        <v>7</v>
      </c>
      <c r="I77" s="15">
        <v>50</v>
      </c>
      <c r="J77" s="84">
        <f t="shared" si="5"/>
        <v>350</v>
      </c>
      <c r="K77" s="17" t="s">
        <v>339</v>
      </c>
      <c r="L77" s="18">
        <v>100</v>
      </c>
      <c r="M77" s="23">
        <f t="shared" si="6"/>
        <v>250</v>
      </c>
    </row>
    <row r="78" spans="1:13" ht="25.5" x14ac:dyDescent="0.55000000000000004">
      <c r="A78" s="10">
        <v>74</v>
      </c>
      <c r="B78" s="19" t="s">
        <v>293</v>
      </c>
      <c r="C78" s="79">
        <f>+'7'!G78</f>
        <v>0</v>
      </c>
      <c r="D78" s="82">
        <v>0</v>
      </c>
      <c r="E78" s="47">
        <f t="shared" ref="E78:E126" si="8">C78+D78</f>
        <v>0</v>
      </c>
      <c r="F78" s="82">
        <v>0</v>
      </c>
      <c r="G78" s="47">
        <f t="shared" ref="G78:G126" si="9">+E78-F78-H78</f>
        <v>0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+'7'!G79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+'7'!G80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+'7'!G81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4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23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+'7'!G82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+'7'!G83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+'7'!G84</f>
        <v>4</v>
      </c>
      <c r="D84" s="82">
        <v>0</v>
      </c>
      <c r="E84" s="47">
        <f t="shared" si="8"/>
        <v>4</v>
      </c>
      <c r="F84" s="82">
        <v>0</v>
      </c>
      <c r="G84" s="47">
        <f t="shared" si="9"/>
        <v>3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23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+'7'!G85</f>
        <v>2</v>
      </c>
      <c r="D85" s="82">
        <v>0</v>
      </c>
      <c r="E85" s="47">
        <f t="shared" si="8"/>
        <v>2</v>
      </c>
      <c r="F85" s="82">
        <v>0</v>
      </c>
      <c r="G85" s="47">
        <f t="shared" si="9"/>
        <v>2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+'7'!G86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+'7'!G87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+'7'!G88</f>
        <v>0</v>
      </c>
      <c r="D88" s="82">
        <v>0</v>
      </c>
      <c r="E88" s="47">
        <f t="shared" si="8"/>
        <v>0</v>
      </c>
      <c r="F88" s="82">
        <v>0</v>
      </c>
      <c r="G88" s="47">
        <f t="shared" si="9"/>
        <v>0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9" t="s">
        <v>359</v>
      </c>
      <c r="C89" s="79">
        <f>+'7'!G89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+'7'!G90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+'7'!G91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+'7'!G92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+'7'!G93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+'7'!G94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+'7'!G95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+'7'!G96</f>
        <v>2</v>
      </c>
      <c r="D96" s="82">
        <v>0</v>
      </c>
      <c r="E96" s="47">
        <f t="shared" si="8"/>
        <v>2</v>
      </c>
      <c r="F96" s="82">
        <v>0</v>
      </c>
      <c r="G96" s="47">
        <f t="shared" si="9"/>
        <v>2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+'7'!G97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7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+'7'!G98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+'7'!G99</f>
        <v>0</v>
      </c>
      <c r="D99" s="82">
        <v>0</v>
      </c>
      <c r="E99" s="47">
        <f t="shared" si="8"/>
        <v>0</v>
      </c>
      <c r="F99" s="82">
        <v>0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+'7'!G100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+'7'!G101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+'7'!G102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+'7'!G103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+'7'!G104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+'7'!G105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+'7'!G106</f>
        <v>-2</v>
      </c>
      <c r="D106" s="82">
        <v>0</v>
      </c>
      <c r="E106" s="47">
        <f t="shared" si="8"/>
        <v>-2</v>
      </c>
      <c r="F106" s="82">
        <v>0</v>
      </c>
      <c r="G106" s="47">
        <f t="shared" si="9"/>
        <v>-2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+'7'!G107</f>
        <v>0</v>
      </c>
      <c r="D107" s="82">
        <v>0</v>
      </c>
      <c r="E107" s="47">
        <f t="shared" si="8"/>
        <v>0</v>
      </c>
      <c r="F107" s="82">
        <v>0</v>
      </c>
      <c r="G107" s="47">
        <f t="shared" si="9"/>
        <v>0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+'7'!G108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4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+'7'!G109</f>
        <v>3</v>
      </c>
      <c r="D109" s="82">
        <v>0</v>
      </c>
      <c r="E109" s="47">
        <f t="shared" si="8"/>
        <v>3</v>
      </c>
      <c r="F109" s="82">
        <v>0</v>
      </c>
      <c r="G109" s="47">
        <f t="shared" si="9"/>
        <v>3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+'7'!G110</f>
        <v>4</v>
      </c>
      <c r="D110" s="82">
        <v>0</v>
      </c>
      <c r="E110" s="47">
        <f t="shared" si="8"/>
        <v>4</v>
      </c>
      <c r="F110" s="82">
        <v>0</v>
      </c>
      <c r="G110" s="47">
        <f t="shared" si="9"/>
        <v>3</v>
      </c>
      <c r="H110" s="83">
        <v>1</v>
      </c>
      <c r="I110" s="20">
        <v>55</v>
      </c>
      <c r="J110" s="84">
        <f t="shared" si="10"/>
        <v>55</v>
      </c>
      <c r="K110" s="119">
        <v>4</v>
      </c>
      <c r="L110" s="18">
        <v>25</v>
      </c>
      <c r="M110" s="23">
        <f t="shared" si="11"/>
        <v>30</v>
      </c>
    </row>
    <row r="111" spans="1:13" ht="25.5" x14ac:dyDescent="0.55000000000000004">
      <c r="A111" s="10">
        <v>107</v>
      </c>
      <c r="B111" s="19" t="s">
        <v>101</v>
      </c>
      <c r="C111" s="79">
        <f>+'7'!G111</f>
        <v>0</v>
      </c>
      <c r="D111" s="82">
        <v>0</v>
      </c>
      <c r="E111" s="47">
        <f t="shared" si="8"/>
        <v>0</v>
      </c>
      <c r="F111" s="82">
        <v>0</v>
      </c>
      <c r="G111" s="47">
        <f t="shared" si="9"/>
        <v>0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+'7'!G112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+'7'!G113</f>
        <v>47</v>
      </c>
      <c r="D113" s="82">
        <v>0</v>
      </c>
      <c r="E113" s="47">
        <f t="shared" si="8"/>
        <v>47</v>
      </c>
      <c r="F113" s="82">
        <v>0</v>
      </c>
      <c r="G113" s="47">
        <f t="shared" si="9"/>
        <v>47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+'7'!G114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+'7'!G115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+'7'!G116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+'7'!G117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+'7'!G118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+'7'!G119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+'7'!G120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+'7'!G121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+'7'!G122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+'7'!G123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+'7'!G124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+'7'!G125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+'7'!G126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+'7'!G127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4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+'7'!G128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+'7'!G129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+'7'!G130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+'7'!G131</f>
        <v>4</v>
      </c>
      <c r="D131" s="82">
        <v>0</v>
      </c>
      <c r="E131" s="47">
        <f t="shared" si="16"/>
        <v>4</v>
      </c>
      <c r="F131" s="82">
        <v>0</v>
      </c>
      <c r="G131" s="47">
        <f t="shared" si="17"/>
        <v>4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+'7'!G132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+'7'!G133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+'7'!G134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+'7'!G135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+'7'!G136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+'7'!G137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3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+'7'!G138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+'7'!G139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+'7'!G140</f>
        <v>2</v>
      </c>
      <c r="D140" s="82">
        <v>0</v>
      </c>
      <c r="E140" s="47">
        <f t="shared" si="0"/>
        <v>2</v>
      </c>
      <c r="F140" s="82">
        <v>0</v>
      </c>
      <c r="G140" s="47">
        <f t="shared" si="4"/>
        <v>2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+'7'!G141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+'7'!G142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+'7'!G143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+'7'!G144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+'7'!G145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+'7'!G146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+'7'!G147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+'7'!G148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+'7'!G149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+'7'!G150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+'7'!G151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+'7'!G152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+'7'!G153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+'7'!G154</f>
        <v>0</v>
      </c>
      <c r="D154" s="82">
        <v>0</v>
      </c>
      <c r="E154" s="47">
        <f t="shared" si="21"/>
        <v>0</v>
      </c>
      <c r="F154" s="82">
        <v>0</v>
      </c>
      <c r="G154" s="47">
        <f t="shared" si="22"/>
        <v>0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+'7'!G155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+'7'!G156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+'7'!G157</f>
        <v>0</v>
      </c>
      <c r="D157" s="82">
        <v>0</v>
      </c>
      <c r="E157" s="47">
        <f t="shared" si="21"/>
        <v>0</v>
      </c>
      <c r="F157" s="82">
        <v>0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+'7'!G158</f>
        <v>2</v>
      </c>
      <c r="D158" s="82">
        <v>0</v>
      </c>
      <c r="E158" s="47">
        <f t="shared" si="21"/>
        <v>2</v>
      </c>
      <c r="F158" s="82">
        <v>0</v>
      </c>
      <c r="G158" s="47">
        <f t="shared" si="22"/>
        <v>2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+'7'!G159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+'7'!G160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+'7'!G161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+'7'!G162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+'7'!G163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+'7'!G164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+'7'!G165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+'7'!G166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+'7'!G167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+'7'!G168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+'7'!G169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+'7'!G170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+'7'!G171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+'7'!G172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+'7'!G173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+'7'!G174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+'7'!G175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+'7'!G176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+'7'!G177</f>
        <v>187</v>
      </c>
      <c r="D177" s="82">
        <v>0</v>
      </c>
      <c r="E177" s="47">
        <f t="shared" si="27"/>
        <v>187</v>
      </c>
      <c r="F177" s="82">
        <v>0</v>
      </c>
      <c r="G177" s="47">
        <f t="shared" si="28"/>
        <v>187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+'7'!G178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+'7'!G179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+'7'!G180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+'7'!G181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+'7'!G182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+'7'!G183</f>
        <v>1</v>
      </c>
      <c r="D183" s="82">
        <v>0</v>
      </c>
      <c r="E183" s="47">
        <f t="shared" si="27"/>
        <v>1</v>
      </c>
      <c r="F183" s="82">
        <v>0</v>
      </c>
      <c r="G183" s="47">
        <f t="shared" si="28"/>
        <v>1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+'7'!G184</f>
        <v>0</v>
      </c>
      <c r="D184" s="82">
        <v>0</v>
      </c>
      <c r="E184" s="47">
        <f t="shared" si="27"/>
        <v>0</v>
      </c>
      <c r="F184" s="82">
        <v>0</v>
      </c>
      <c r="G184" s="47">
        <f t="shared" si="28"/>
        <v>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+'7'!G185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2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+'7'!G186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+'7'!G187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+'7'!G188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+'7'!G189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+'7'!G190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+'7'!G191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+'7'!G192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+'7'!G193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+'7'!G194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+'7'!G195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+'7'!G196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+'7'!G197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+'7'!G198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+'7'!G199</f>
        <v>3</v>
      </c>
      <c r="D199" s="82">
        <v>0</v>
      </c>
      <c r="E199" s="47">
        <f t="shared" si="27"/>
        <v>3</v>
      </c>
      <c r="F199" s="82">
        <v>3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+'7'!G200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3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+'7'!G201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+'7'!G202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+'7'!G203</f>
        <v>4</v>
      </c>
      <c r="D203" s="82">
        <v>0</v>
      </c>
      <c r="E203" s="47">
        <f t="shared" si="27"/>
        <v>4</v>
      </c>
      <c r="F203" s="82">
        <v>0</v>
      </c>
      <c r="G203" s="47">
        <f t="shared" si="34"/>
        <v>4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+'7'!G204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+'7'!G205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+'7'!G206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+'7'!G207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+'7'!G208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+'7'!G209</f>
        <v>10</v>
      </c>
      <c r="D209" s="82">
        <v>0</v>
      </c>
      <c r="E209" s="47">
        <f t="shared" si="37"/>
        <v>10</v>
      </c>
      <c r="F209" s="82">
        <v>0</v>
      </c>
      <c r="G209" s="47">
        <f t="shared" si="38"/>
        <v>10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+'7'!G210</f>
        <v>2</v>
      </c>
      <c r="D210" s="82">
        <v>0</v>
      </c>
      <c r="E210" s="47">
        <f t="shared" si="37"/>
        <v>2</v>
      </c>
      <c r="F210" s="82">
        <v>0</v>
      </c>
      <c r="G210" s="47">
        <f t="shared" si="38"/>
        <v>2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+'7'!G211</f>
        <v>9</v>
      </c>
      <c r="D211" s="82">
        <v>0</v>
      </c>
      <c r="E211" s="47">
        <f t="shared" si="37"/>
        <v>9</v>
      </c>
      <c r="F211" s="82">
        <v>0</v>
      </c>
      <c r="G211" s="47">
        <f t="shared" si="38"/>
        <v>9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+'7'!G212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+'7'!G213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+'7'!G214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+'7'!G215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+'7'!G216</f>
        <v>9</v>
      </c>
      <c r="D216" s="82">
        <v>0</v>
      </c>
      <c r="E216" s="47">
        <f t="shared" si="37"/>
        <v>9</v>
      </c>
      <c r="F216" s="82">
        <v>0</v>
      </c>
      <c r="G216" s="47">
        <f t="shared" si="38"/>
        <v>6</v>
      </c>
      <c r="H216" s="83">
        <v>3</v>
      </c>
      <c r="I216" s="20">
        <v>50</v>
      </c>
      <c r="J216" s="84">
        <f t="shared" si="39"/>
        <v>150</v>
      </c>
      <c r="K216" s="17" t="s">
        <v>304</v>
      </c>
      <c r="L216" s="18">
        <v>75</v>
      </c>
      <c r="M216" s="23">
        <f t="shared" si="40"/>
        <v>75</v>
      </c>
    </row>
    <row r="217" spans="1:13" ht="25.5" x14ac:dyDescent="0.55000000000000004">
      <c r="A217" s="10">
        <v>213</v>
      </c>
      <c r="B217" s="19" t="s">
        <v>180</v>
      </c>
      <c r="C217" s="79">
        <f>+'7'!G217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25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+'7'!G218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+'7'!G219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+'7'!G220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+'7'!G221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+'7'!G222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+'7'!G223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+'7'!G224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+'7'!G225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+'7'!G226</f>
        <v>5</v>
      </c>
      <c r="D226" s="82">
        <v>0</v>
      </c>
      <c r="E226" s="47">
        <f t="shared" si="37"/>
        <v>5</v>
      </c>
      <c r="F226" s="82">
        <v>0</v>
      </c>
      <c r="G226" s="47">
        <f t="shared" si="38"/>
        <v>4</v>
      </c>
      <c r="H226" s="83">
        <v>1</v>
      </c>
      <c r="I226" s="20">
        <v>120</v>
      </c>
      <c r="J226" s="84">
        <f t="shared" si="39"/>
        <v>120</v>
      </c>
      <c r="K226" s="17" t="s">
        <v>16</v>
      </c>
      <c r="L226" s="18">
        <v>0</v>
      </c>
      <c r="M226" s="23">
        <f t="shared" si="40"/>
        <v>120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+'7'!G227</f>
        <v>-1</v>
      </c>
      <c r="D227" s="82">
        <v>5</v>
      </c>
      <c r="E227" s="47">
        <f t="shared" si="37"/>
        <v>4</v>
      </c>
      <c r="F227" s="82">
        <v>0</v>
      </c>
      <c r="G227" s="47">
        <f t="shared" si="38"/>
        <v>-4</v>
      </c>
      <c r="H227" s="83">
        <v>8</v>
      </c>
      <c r="I227" s="20">
        <v>25</v>
      </c>
      <c r="J227" s="84">
        <f t="shared" si="39"/>
        <v>200</v>
      </c>
      <c r="K227" s="17" t="s">
        <v>16</v>
      </c>
      <c r="L227" s="18">
        <v>60</v>
      </c>
      <c r="M227" s="23">
        <f t="shared" si="40"/>
        <v>140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+'7'!G228</f>
        <v>-2</v>
      </c>
      <c r="D228" s="82">
        <v>5</v>
      </c>
      <c r="E228" s="47">
        <f t="shared" si="37"/>
        <v>3</v>
      </c>
      <c r="F228" s="82">
        <v>0</v>
      </c>
      <c r="G228" s="47">
        <f t="shared" si="38"/>
        <v>-5</v>
      </c>
      <c r="H228" s="83">
        <v>8</v>
      </c>
      <c r="I228" s="20">
        <v>25</v>
      </c>
      <c r="J228" s="84">
        <f t="shared" si="39"/>
        <v>200</v>
      </c>
      <c r="K228" s="17" t="s">
        <v>16</v>
      </c>
      <c r="L228" s="18">
        <v>60</v>
      </c>
      <c r="M228" s="23">
        <f t="shared" si="40"/>
        <v>140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+'7'!G229</f>
        <v>-1</v>
      </c>
      <c r="D229" s="82">
        <v>0</v>
      </c>
      <c r="E229" s="47">
        <f t="shared" si="37"/>
        <v>-1</v>
      </c>
      <c r="F229" s="82">
        <v>0</v>
      </c>
      <c r="G229" s="47">
        <f t="shared" si="38"/>
        <v>-4</v>
      </c>
      <c r="H229" s="83">
        <v>3</v>
      </c>
      <c r="I229" s="20">
        <v>25</v>
      </c>
      <c r="J229" s="84">
        <f t="shared" si="39"/>
        <v>75</v>
      </c>
      <c r="K229" s="17" t="s">
        <v>16</v>
      </c>
      <c r="L229" s="18">
        <f>75-52.75</f>
        <v>22.25</v>
      </c>
      <c r="M229" s="23">
        <f t="shared" si="40"/>
        <v>52.75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+'7'!G230</f>
        <v>0</v>
      </c>
      <c r="D230" s="82">
        <v>5</v>
      </c>
      <c r="E230" s="47">
        <f t="shared" si="37"/>
        <v>5</v>
      </c>
      <c r="F230" s="82">
        <v>0</v>
      </c>
      <c r="G230" s="47">
        <f t="shared" si="38"/>
        <v>3</v>
      </c>
      <c r="H230" s="83">
        <v>2</v>
      </c>
      <c r="I230" s="20">
        <v>25</v>
      </c>
      <c r="J230" s="84">
        <f t="shared" si="39"/>
        <v>50</v>
      </c>
      <c r="K230" s="17" t="s">
        <v>16</v>
      </c>
      <c r="L230" s="18">
        <v>35</v>
      </c>
      <c r="M230" s="23">
        <f t="shared" si="40"/>
        <v>15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+'7'!G231</f>
        <v>0</v>
      </c>
      <c r="D231" s="82">
        <v>5</v>
      </c>
      <c r="E231" s="47">
        <f t="shared" si="37"/>
        <v>5</v>
      </c>
      <c r="F231" s="82">
        <v>0</v>
      </c>
      <c r="G231" s="47">
        <f t="shared" si="38"/>
        <v>2</v>
      </c>
      <c r="H231" s="83">
        <v>3</v>
      </c>
      <c r="I231" s="20">
        <v>25</v>
      </c>
      <c r="J231" s="84">
        <f t="shared" si="39"/>
        <v>75</v>
      </c>
      <c r="K231" s="17" t="s">
        <v>16</v>
      </c>
      <c r="L231" s="18">
        <f>75-52.75</f>
        <v>22.25</v>
      </c>
      <c r="M231" s="23">
        <f t="shared" si="40"/>
        <v>52.75</v>
      </c>
    </row>
    <row r="232" spans="1:13" ht="25.5" x14ac:dyDescent="0.55000000000000004">
      <c r="A232" s="10">
        <v>228</v>
      </c>
      <c r="B232" s="19" t="s">
        <v>191</v>
      </c>
      <c r="C232" s="79">
        <f>+'7'!G232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+'7'!G233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+'7'!G234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+'7'!G235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+'7'!G236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+'7'!G237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+'7'!G238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+'7'!G239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+'7'!G240</f>
        <v>3</v>
      </c>
      <c r="D240" s="82">
        <v>0</v>
      </c>
      <c r="E240" s="47">
        <f t="shared" si="37"/>
        <v>3</v>
      </c>
      <c r="F240" s="82">
        <v>0</v>
      </c>
      <c r="G240" s="47">
        <f t="shared" si="38"/>
        <v>3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+'7'!G241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+'7'!G242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+'7'!G243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+'7'!G244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+'7'!G245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+'7'!G246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4565.5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5660</v>
      </c>
    </row>
    <row r="258" spans="1:19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3625</v>
      </c>
      <c r="L259" s="2">
        <v>35</v>
      </c>
      <c r="M259" s="2">
        <v>35</v>
      </c>
      <c r="N259" s="2">
        <v>50</v>
      </c>
      <c r="O259" s="2">
        <v>50</v>
      </c>
      <c r="P259" s="2">
        <v>35</v>
      </c>
      <c r="Q259" s="2">
        <v>2680</v>
      </c>
      <c r="R259" s="2">
        <v>240</v>
      </c>
      <c r="S259" s="2">
        <v>500</v>
      </c>
    </row>
    <row r="260" spans="1:19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9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f>300+50</f>
        <v>350</v>
      </c>
      <c r="L261" s="122" t="s">
        <v>354</v>
      </c>
    </row>
    <row r="262" spans="1:19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1094.5</v>
      </c>
      <c r="M262" s="87" t="s">
        <v>287</v>
      </c>
      <c r="N262" s="88" t="s">
        <v>288</v>
      </c>
      <c r="O262" s="89" t="s">
        <v>289</v>
      </c>
    </row>
    <row r="263" spans="1:19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590.5</v>
      </c>
      <c r="M263" s="90"/>
      <c r="N263" s="90"/>
      <c r="O263" s="90"/>
    </row>
    <row r="264" spans="1:19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810</v>
      </c>
      <c r="M264" s="90"/>
      <c r="N264" s="90"/>
      <c r="O264" s="90"/>
    </row>
    <row r="265" spans="1:19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219.5</v>
      </c>
      <c r="M265" s="90"/>
      <c r="N265" s="90"/>
      <c r="O265" s="90"/>
    </row>
    <row r="266" spans="1:19" ht="25.5" x14ac:dyDescent="0.55000000000000004">
      <c r="G266" s="2"/>
      <c r="I266" s="162" t="s">
        <v>211</v>
      </c>
      <c r="J266" s="163"/>
      <c r="K266" s="33">
        <f>+K264-K263</f>
        <v>219.5</v>
      </c>
      <c r="M266" s="91"/>
      <c r="N266" s="91"/>
      <c r="O266" s="91"/>
    </row>
    <row r="267" spans="1:19" x14ac:dyDescent="0.5">
      <c r="G267" s="2"/>
      <c r="I267" s="2"/>
      <c r="M267" s="91"/>
      <c r="N267" s="91"/>
      <c r="O267" s="91"/>
    </row>
    <row r="268" spans="1:19" ht="25.5" x14ac:dyDescent="0.55000000000000004">
      <c r="G268" s="2"/>
      <c r="I268" s="98" t="s">
        <v>300</v>
      </c>
      <c r="M268" s="92"/>
      <c r="N268" s="92"/>
      <c r="O268" s="92"/>
    </row>
    <row r="269" spans="1:19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9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9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9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5980BF"/>
  </sheetPr>
  <dimension ref="A1:Z341"/>
  <sheetViews>
    <sheetView zoomScaleNormal="100" workbookViewId="0">
      <pane xSplit="7" ySplit="4" topLeftCell="H257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+'8'!G5</f>
        <v>0</v>
      </c>
      <c r="D5" s="82">
        <v>20</v>
      </c>
      <c r="E5" s="47">
        <f t="shared" ref="E5:E207" si="0">C5+D5</f>
        <v>20</v>
      </c>
      <c r="F5" s="82">
        <v>0</v>
      </c>
      <c r="G5" s="47">
        <f>+E5-F5-H5</f>
        <v>17</v>
      </c>
      <c r="H5" s="83">
        <v>3</v>
      </c>
      <c r="I5" s="15">
        <v>50</v>
      </c>
      <c r="J5" s="84">
        <f>+I5*H5</f>
        <v>150</v>
      </c>
      <c r="K5" s="17" t="s">
        <v>16</v>
      </c>
      <c r="L5" s="18">
        <v>0</v>
      </c>
      <c r="M5" s="101">
        <f>SUM(J5-L5)</f>
        <v>150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+'8'!G6</f>
        <v>0</v>
      </c>
      <c r="D6" s="82">
        <v>20</v>
      </c>
      <c r="E6" s="47">
        <f t="shared" si="0"/>
        <v>20</v>
      </c>
      <c r="F6" s="82">
        <v>0</v>
      </c>
      <c r="G6" s="47">
        <f t="shared" ref="G6:G142" si="4">+E6-F6-H6</f>
        <v>13</v>
      </c>
      <c r="H6" s="83">
        <v>7</v>
      </c>
      <c r="I6" s="15">
        <v>100</v>
      </c>
      <c r="J6" s="84">
        <f t="shared" ref="J6:J142" si="5">+I6*H6</f>
        <v>700</v>
      </c>
      <c r="K6" s="17" t="s">
        <v>16</v>
      </c>
      <c r="L6" s="18">
        <v>0</v>
      </c>
      <c r="M6" s="101">
        <f t="shared" ref="M6:M139" si="6">SUM(J6-L6)</f>
        <v>700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3</v>
      </c>
      <c r="D12" s="82">
        <v>10</v>
      </c>
      <c r="E12" s="47">
        <f t="shared" si="0"/>
        <v>13</v>
      </c>
      <c r="F12" s="82">
        <v>0</v>
      </c>
      <c r="G12" s="47">
        <f t="shared" si="4"/>
        <v>11</v>
      </c>
      <c r="H12" s="83">
        <v>2</v>
      </c>
      <c r="I12" s="20">
        <v>50</v>
      </c>
      <c r="J12" s="84">
        <f t="shared" si="5"/>
        <v>100</v>
      </c>
      <c r="K12" s="17" t="s">
        <v>330</v>
      </c>
      <c r="L12" s="18">
        <v>50</v>
      </c>
      <c r="M12" s="101">
        <f t="shared" si="6"/>
        <v>50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+'8'!G14</f>
        <v>0</v>
      </c>
      <c r="D14" s="82">
        <v>3</v>
      </c>
      <c r="E14" s="47">
        <f t="shared" si="0"/>
        <v>3</v>
      </c>
      <c r="F14" s="82">
        <v>0</v>
      </c>
      <c r="G14" s="47">
        <f t="shared" si="4"/>
        <v>2</v>
      </c>
      <c r="H14" s="83">
        <v>1</v>
      </c>
      <c r="I14" s="20">
        <v>50</v>
      </c>
      <c r="J14" s="84">
        <f t="shared" si="5"/>
        <v>50</v>
      </c>
      <c r="K14" s="17" t="s">
        <v>16</v>
      </c>
      <c r="L14" s="18">
        <v>0</v>
      </c>
      <c r="M14" s="101">
        <f t="shared" si="6"/>
        <v>50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+'8'!G21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v>0</v>
      </c>
      <c r="D22" s="82">
        <v>3</v>
      </c>
      <c r="E22" s="47">
        <f>C22+D22</f>
        <v>3</v>
      </c>
      <c r="F22" s="82">
        <v>0</v>
      </c>
      <c r="G22" s="47">
        <f>+E22-F22-H22</f>
        <v>2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+'8'!G23</f>
        <v>0</v>
      </c>
      <c r="D23" s="82">
        <v>3</v>
      </c>
      <c r="E23" s="47">
        <f t="shared" si="0"/>
        <v>3</v>
      </c>
      <c r="F23" s="82">
        <v>0</v>
      </c>
      <c r="G23" s="47">
        <f t="shared" si="4"/>
        <v>3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+'8'!G24</f>
        <v>20</v>
      </c>
      <c r="D24" s="82">
        <v>0</v>
      </c>
      <c r="E24" s="47">
        <f t="shared" si="0"/>
        <v>20</v>
      </c>
      <c r="F24" s="82">
        <v>0</v>
      </c>
      <c r="G24" s="47">
        <f t="shared" si="4"/>
        <v>15</v>
      </c>
      <c r="H24" s="83">
        <v>5</v>
      </c>
      <c r="I24" s="15">
        <v>100</v>
      </c>
      <c r="J24" s="84">
        <f t="shared" si="5"/>
        <v>500</v>
      </c>
      <c r="K24" s="17" t="s">
        <v>16</v>
      </c>
      <c r="L24" s="18">
        <v>0</v>
      </c>
      <c r="M24" s="101">
        <f t="shared" si="6"/>
        <v>500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+'8'!G25</f>
        <v>0</v>
      </c>
      <c r="D25" s="82">
        <v>3</v>
      </c>
      <c r="E25" s="47">
        <f t="shared" si="0"/>
        <v>3</v>
      </c>
      <c r="F25" s="82">
        <v>0</v>
      </c>
      <c r="G25" s="47">
        <f t="shared" si="4"/>
        <v>2</v>
      </c>
      <c r="H25" s="83">
        <v>1</v>
      </c>
      <c r="I25" s="21">
        <v>100</v>
      </c>
      <c r="J25" s="84">
        <f t="shared" si="5"/>
        <v>100</v>
      </c>
      <c r="K25" s="17" t="s">
        <v>16</v>
      </c>
      <c r="L25" s="18">
        <v>0</v>
      </c>
      <c r="M25" s="101">
        <f t="shared" si="6"/>
        <v>100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+'8'!G30</f>
        <v>3</v>
      </c>
      <c r="D30" s="82">
        <v>0</v>
      </c>
      <c r="E30" s="47">
        <f t="shared" si="0"/>
        <v>3</v>
      </c>
      <c r="F30" s="82">
        <v>0</v>
      </c>
      <c r="G30" s="47">
        <f t="shared" si="4"/>
        <v>2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0</v>
      </c>
      <c r="M30" s="101">
        <f t="shared" si="6"/>
        <v>100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+'8'!G33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v>20</v>
      </c>
      <c r="D34" s="82">
        <v>0</v>
      </c>
      <c r="E34" s="47">
        <f>C34+D34</f>
        <v>20</v>
      </c>
      <c r="F34" s="82">
        <v>0</v>
      </c>
      <c r="G34" s="47">
        <f>+E34-F34-H34</f>
        <v>10</v>
      </c>
      <c r="H34" s="83">
        <v>10</v>
      </c>
      <c r="I34" s="15">
        <v>100</v>
      </c>
      <c r="J34" s="84">
        <f>+I34*H34</f>
        <v>1000</v>
      </c>
      <c r="K34" s="17" t="s">
        <v>330</v>
      </c>
      <c r="L34" s="18">
        <v>100</v>
      </c>
      <c r="M34" s="101">
        <f>SUM(J34-L34)</f>
        <v>900</v>
      </c>
    </row>
    <row r="35" spans="1:24" ht="25.5" x14ac:dyDescent="0.55000000000000004">
      <c r="A35" s="10">
        <v>31</v>
      </c>
      <c r="B35" s="19" t="s">
        <v>45</v>
      </c>
      <c r="C35" s="79">
        <f>+'8'!G35</f>
        <v>7</v>
      </c>
      <c r="D35" s="82">
        <v>0</v>
      </c>
      <c r="E35" s="47">
        <f>C35+D35</f>
        <v>7</v>
      </c>
      <c r="F35" s="82">
        <v>0</v>
      </c>
      <c r="G35" s="47">
        <f>+E35-F35-H35</f>
        <v>7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+'8'!G36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v>4</v>
      </c>
      <c r="D38" s="82">
        <v>0</v>
      </c>
      <c r="E38" s="47">
        <f t="shared" si="0"/>
        <v>4</v>
      </c>
      <c r="F38" s="82">
        <v>0</v>
      </c>
      <c r="G38" s="47">
        <f t="shared" si="4"/>
        <v>3</v>
      </c>
      <c r="H38" s="83">
        <v>1</v>
      </c>
      <c r="I38" s="15">
        <v>130</v>
      </c>
      <c r="J38" s="84">
        <f t="shared" si="5"/>
        <v>130</v>
      </c>
      <c r="K38" s="17" t="s">
        <v>16</v>
      </c>
      <c r="L38" s="18">
        <v>0</v>
      </c>
      <c r="M38" s="101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+'8'!G39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+'8'!G40</f>
        <v>12</v>
      </c>
      <c r="D40" s="82">
        <v>0</v>
      </c>
      <c r="E40" s="47">
        <f t="shared" si="0"/>
        <v>12</v>
      </c>
      <c r="F40" s="82">
        <v>0</v>
      </c>
      <c r="G40" s="47">
        <f t="shared" si="4"/>
        <v>12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+'8'!G41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10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+'8'!G42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+'8'!G43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+'8'!G44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+'8'!G45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+'8'!G46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2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+'8'!G48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+'8'!G52</f>
        <v>1</v>
      </c>
      <c r="D52" s="82">
        <v>0</v>
      </c>
      <c r="E52" s="47">
        <f t="shared" si="0"/>
        <v>1</v>
      </c>
      <c r="F52" s="82">
        <v>0</v>
      </c>
      <c r="G52" s="47">
        <f t="shared" si="4"/>
        <v>1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+'8'!G53</f>
        <v>4</v>
      </c>
      <c r="D53" s="82">
        <v>0</v>
      </c>
      <c r="E53" s="47">
        <f t="shared" si="0"/>
        <v>4</v>
      </c>
      <c r="F53" s="82">
        <v>0</v>
      </c>
      <c r="G53" s="47">
        <f t="shared" si="4"/>
        <v>4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+'8'!G54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5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v>3</v>
      </c>
      <c r="D56" s="82">
        <v>0</v>
      </c>
      <c r="E56" s="47">
        <f t="shared" si="0"/>
        <v>3</v>
      </c>
      <c r="F56" s="82">
        <v>0</v>
      </c>
      <c r="G56" s="47">
        <f t="shared" si="4"/>
        <v>3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3</v>
      </c>
      <c r="H63" s="83">
        <v>1</v>
      </c>
      <c r="I63" s="21">
        <v>120</v>
      </c>
      <c r="J63" s="84">
        <f t="shared" si="5"/>
        <v>120</v>
      </c>
      <c r="K63" s="17" t="s">
        <v>16</v>
      </c>
      <c r="L63" s="18">
        <v>0</v>
      </c>
      <c r="M63" s="101">
        <f t="shared" si="6"/>
        <v>120</v>
      </c>
    </row>
    <row r="64" spans="1:13" ht="25.5" x14ac:dyDescent="0.55000000000000004">
      <c r="A64" s="10">
        <v>60</v>
      </c>
      <c r="B64" s="19" t="s">
        <v>69</v>
      </c>
      <c r="C64" s="79">
        <f>+'8'!G64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+'8'!G65</f>
        <v>0</v>
      </c>
      <c r="D65" s="82">
        <v>3</v>
      </c>
      <c r="E65" s="47">
        <f>C65+D65</f>
        <v>3</v>
      </c>
      <c r="F65" s="82">
        <v>0</v>
      </c>
      <c r="G65" s="47">
        <f>+E65-F65-H65</f>
        <v>3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+'8'!G66</f>
        <v>0</v>
      </c>
      <c r="D66" s="82">
        <v>3</v>
      </c>
      <c r="E66" s="47">
        <v>3</v>
      </c>
      <c r="F66" s="82">
        <v>0</v>
      </c>
      <c r="G66" s="47">
        <f>+E66-F66-H66</f>
        <v>3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+'8'!G67</f>
        <v>0</v>
      </c>
      <c r="D67" s="82">
        <v>3</v>
      </c>
      <c r="E67" s="47">
        <f>C67+D67</f>
        <v>3</v>
      </c>
      <c r="F67" s="82">
        <v>0</v>
      </c>
      <c r="G67" s="47">
        <f>+E67-F67-H67</f>
        <v>2</v>
      </c>
      <c r="H67" s="83">
        <v>1</v>
      </c>
      <c r="I67" s="20">
        <v>50</v>
      </c>
      <c r="J67" s="84">
        <f>+I67*H67</f>
        <v>50</v>
      </c>
      <c r="K67" s="17" t="s">
        <v>16</v>
      </c>
      <c r="L67" s="18">
        <v>0</v>
      </c>
      <c r="M67" s="101">
        <f>SUM(J67-L67)</f>
        <v>50</v>
      </c>
    </row>
    <row r="68" spans="1:13" ht="25.5" x14ac:dyDescent="0.55000000000000004">
      <c r="A68" s="10">
        <v>64</v>
      </c>
      <c r="B68" s="19" t="s">
        <v>269</v>
      </c>
      <c r="C68" s="79">
        <f>+'8'!G68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+'8'!G69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+'8'!G72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+'8'!G73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+'8'!G74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+'8'!G77</f>
        <v>2</v>
      </c>
      <c r="D77" s="82">
        <v>0</v>
      </c>
      <c r="E77" s="47">
        <f t="shared" si="0"/>
        <v>2</v>
      </c>
      <c r="F77" s="82">
        <v>0</v>
      </c>
      <c r="G77" s="47">
        <f t="shared" si="4"/>
        <v>2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+'8'!G78</f>
        <v>0</v>
      </c>
      <c r="D78" s="82">
        <v>5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+'8'!G79</f>
        <v>0</v>
      </c>
      <c r="D79" s="82">
        <v>2</v>
      </c>
      <c r="E79" s="47">
        <f t="shared" si="8"/>
        <v>2</v>
      </c>
      <c r="F79" s="82">
        <v>0</v>
      </c>
      <c r="G79" s="47">
        <f t="shared" si="9"/>
        <v>2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+'8'!G80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v>1</v>
      </c>
      <c r="D81" s="82">
        <v>5</v>
      </c>
      <c r="E81" s="47">
        <f t="shared" si="8"/>
        <v>6</v>
      </c>
      <c r="F81" s="82">
        <v>0</v>
      </c>
      <c r="G81" s="47">
        <f t="shared" si="9"/>
        <v>5</v>
      </c>
      <c r="H81" s="83">
        <v>1</v>
      </c>
      <c r="I81" s="22">
        <v>50</v>
      </c>
      <c r="J81" s="84">
        <f t="shared" si="10"/>
        <v>50</v>
      </c>
      <c r="K81" s="17" t="s">
        <v>330</v>
      </c>
      <c r="L81" s="18">
        <v>50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+'8'!G82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+'8'!G83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v>1</v>
      </c>
      <c r="D84" s="82">
        <v>0</v>
      </c>
      <c r="E84" s="47">
        <f t="shared" si="8"/>
        <v>1</v>
      </c>
      <c r="F84" s="82">
        <v>0</v>
      </c>
      <c r="G84" s="47">
        <f t="shared" si="9"/>
        <v>0</v>
      </c>
      <c r="H84" s="83">
        <v>1</v>
      </c>
      <c r="I84" s="20">
        <v>55</v>
      </c>
      <c r="J84" s="84">
        <f t="shared" si="10"/>
        <v>55</v>
      </c>
      <c r="K84" s="17" t="s">
        <v>340</v>
      </c>
      <c r="L84" s="18">
        <v>25</v>
      </c>
      <c r="M84" s="101">
        <f t="shared" si="11"/>
        <v>30</v>
      </c>
    </row>
    <row r="85" spans="1:13" ht="25.15" customHeight="1" x14ac:dyDescent="0.55000000000000004">
      <c r="A85" s="10">
        <v>81</v>
      </c>
      <c r="B85" s="19" t="s">
        <v>93</v>
      </c>
      <c r="C85" s="79">
        <f>+'8'!G85</f>
        <v>2</v>
      </c>
      <c r="D85" s="82">
        <v>0</v>
      </c>
      <c r="E85" s="47">
        <f t="shared" si="8"/>
        <v>2</v>
      </c>
      <c r="F85" s="82">
        <v>0</v>
      </c>
      <c r="G85" s="47">
        <f t="shared" si="9"/>
        <v>2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+'8'!G86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+'8'!G87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+'8'!G88</f>
        <v>0</v>
      </c>
      <c r="D88" s="82">
        <v>20</v>
      </c>
      <c r="E88" s="47">
        <f t="shared" si="8"/>
        <v>20</v>
      </c>
      <c r="F88" s="82">
        <v>0</v>
      </c>
      <c r="G88" s="47">
        <f t="shared" si="9"/>
        <v>14</v>
      </c>
      <c r="H88" s="83">
        <v>6</v>
      </c>
      <c r="I88" s="20">
        <v>35</v>
      </c>
      <c r="J88" s="84">
        <f t="shared" si="10"/>
        <v>210</v>
      </c>
      <c r="K88" s="17" t="s">
        <v>16</v>
      </c>
      <c r="L88" s="18">
        <v>0</v>
      </c>
      <c r="M88" s="101">
        <f t="shared" si="11"/>
        <v>210</v>
      </c>
    </row>
    <row r="89" spans="1:13" ht="22.5" customHeight="1" x14ac:dyDescent="0.55000000000000004">
      <c r="A89" s="10">
        <v>85</v>
      </c>
      <c r="B89" s="19" t="s">
        <v>359</v>
      </c>
      <c r="C89" s="79">
        <f>+'8'!G89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+'8'!G90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+'8'!G91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+'8'!G92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+'8'!G93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+'8'!G94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+'8'!G95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+'8'!G96</f>
        <v>2</v>
      </c>
      <c r="D96" s="82">
        <v>0</v>
      </c>
      <c r="E96" s="47">
        <f t="shared" si="8"/>
        <v>2</v>
      </c>
      <c r="F96" s="82">
        <v>0</v>
      </c>
      <c r="G96" s="47">
        <f t="shared" si="9"/>
        <v>0</v>
      </c>
      <c r="H96" s="83">
        <v>2</v>
      </c>
      <c r="I96" s="20">
        <v>60</v>
      </c>
      <c r="J96" s="84">
        <f t="shared" si="10"/>
        <v>120</v>
      </c>
      <c r="K96" s="17" t="s">
        <v>342</v>
      </c>
      <c r="L96" s="18">
        <f>120-35</f>
        <v>85</v>
      </c>
      <c r="M96" s="101">
        <f t="shared" si="11"/>
        <v>35</v>
      </c>
    </row>
    <row r="97" spans="1:13" ht="23.45" customHeight="1" x14ac:dyDescent="0.55000000000000004">
      <c r="A97" s="10">
        <v>93</v>
      </c>
      <c r="B97" s="19" t="s">
        <v>125</v>
      </c>
      <c r="C97" s="79">
        <f>+'8'!G97</f>
        <v>7</v>
      </c>
      <c r="D97" s="82">
        <v>0</v>
      </c>
      <c r="E97" s="47">
        <f t="shared" si="8"/>
        <v>7</v>
      </c>
      <c r="F97" s="82">
        <v>0</v>
      </c>
      <c r="G97" s="47">
        <f t="shared" si="9"/>
        <v>1</v>
      </c>
      <c r="H97" s="83">
        <v>6</v>
      </c>
      <c r="I97" s="20">
        <v>60</v>
      </c>
      <c r="J97" s="84">
        <f t="shared" si="10"/>
        <v>360</v>
      </c>
      <c r="K97" s="17" t="s">
        <v>342</v>
      </c>
      <c r="L97" s="18">
        <f>360-105</f>
        <v>255</v>
      </c>
      <c r="M97" s="101">
        <f t="shared" si="11"/>
        <v>105</v>
      </c>
    </row>
    <row r="98" spans="1:13" ht="25.5" x14ac:dyDescent="0.55000000000000004">
      <c r="A98" s="10">
        <v>94</v>
      </c>
      <c r="B98" s="19" t="s">
        <v>103</v>
      </c>
      <c r="C98" s="79">
        <f>+'8'!G98</f>
        <v>0</v>
      </c>
      <c r="D98" s="82">
        <v>8</v>
      </c>
      <c r="E98" s="47">
        <f t="shared" si="8"/>
        <v>8</v>
      </c>
      <c r="F98" s="82">
        <v>0</v>
      </c>
      <c r="G98" s="47">
        <f t="shared" si="9"/>
        <v>3</v>
      </c>
      <c r="H98" s="83">
        <v>5</v>
      </c>
      <c r="I98" s="22">
        <v>120</v>
      </c>
      <c r="J98" s="84">
        <f t="shared" si="10"/>
        <v>600</v>
      </c>
      <c r="K98" s="17" t="s">
        <v>16</v>
      </c>
      <c r="L98" s="18">
        <v>0</v>
      </c>
      <c r="M98" s="101">
        <f t="shared" si="11"/>
        <v>600</v>
      </c>
    </row>
    <row r="99" spans="1:13" ht="25.5" x14ac:dyDescent="0.55000000000000004">
      <c r="A99" s="10">
        <v>95</v>
      </c>
      <c r="B99" s="19" t="s">
        <v>104</v>
      </c>
      <c r="C99" s="79">
        <f>+'8'!G99</f>
        <v>0</v>
      </c>
      <c r="D99" s="82">
        <v>3</v>
      </c>
      <c r="E99" s="47">
        <f t="shared" si="8"/>
        <v>3</v>
      </c>
      <c r="F99" s="82">
        <v>0</v>
      </c>
      <c r="G99" s="47">
        <f t="shared" si="9"/>
        <v>2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+'8'!G100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+'8'!G101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+'8'!G102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+'8'!G103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+'8'!G104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+'8'!G105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v>7</v>
      </c>
      <c r="D106" s="82">
        <v>10</v>
      </c>
      <c r="E106" s="47">
        <f t="shared" si="8"/>
        <v>17</v>
      </c>
      <c r="F106" s="82">
        <v>0</v>
      </c>
      <c r="G106" s="47">
        <f t="shared" si="9"/>
        <v>17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+'8'!G107</f>
        <v>0</v>
      </c>
      <c r="D107" s="82">
        <v>10</v>
      </c>
      <c r="E107" s="47">
        <f t="shared" si="8"/>
        <v>10</v>
      </c>
      <c r="F107" s="82">
        <v>0</v>
      </c>
      <c r="G107" s="47">
        <f t="shared" si="9"/>
        <v>10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+'8'!G108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4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+'8'!G109</f>
        <v>3</v>
      </c>
      <c r="D109" s="82">
        <v>0</v>
      </c>
      <c r="E109" s="47">
        <f t="shared" si="8"/>
        <v>3</v>
      </c>
      <c r="F109" s="82">
        <v>0</v>
      </c>
      <c r="G109" s="47">
        <f t="shared" si="9"/>
        <v>3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+'8'!G110</f>
        <v>3</v>
      </c>
      <c r="D110" s="82">
        <v>0</v>
      </c>
      <c r="E110" s="47">
        <f t="shared" si="8"/>
        <v>3</v>
      </c>
      <c r="F110" s="82">
        <v>0</v>
      </c>
      <c r="G110" s="47">
        <f t="shared" si="9"/>
        <v>3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+'8'!G111</f>
        <v>0</v>
      </c>
      <c r="D111" s="82">
        <v>3</v>
      </c>
      <c r="E111" s="47">
        <f t="shared" si="8"/>
        <v>3</v>
      </c>
      <c r="F111" s="82">
        <v>0</v>
      </c>
      <c r="G111" s="47">
        <f t="shared" si="9"/>
        <v>3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+'8'!G112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+'8'!G113</f>
        <v>47</v>
      </c>
      <c r="D113" s="82">
        <v>0</v>
      </c>
      <c r="E113" s="47">
        <f t="shared" si="8"/>
        <v>47</v>
      </c>
      <c r="F113" s="82">
        <v>0</v>
      </c>
      <c r="G113" s="47">
        <f t="shared" si="9"/>
        <v>42</v>
      </c>
      <c r="H113" s="83">
        <v>5</v>
      </c>
      <c r="I113" s="20">
        <v>35</v>
      </c>
      <c r="J113" s="84">
        <f t="shared" si="10"/>
        <v>175</v>
      </c>
      <c r="K113" s="17" t="s">
        <v>343</v>
      </c>
      <c r="L113" s="18">
        <f>175-150</f>
        <v>25</v>
      </c>
      <c r="M113" s="101">
        <f t="shared" si="11"/>
        <v>150</v>
      </c>
    </row>
    <row r="114" spans="1:13" ht="25.5" x14ac:dyDescent="0.55000000000000004">
      <c r="A114" s="10">
        <v>110</v>
      </c>
      <c r="B114" s="19" t="s">
        <v>268</v>
      </c>
      <c r="C114" s="79">
        <f>+'8'!G114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+'8'!G115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+'8'!G116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+'8'!G117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+'8'!G118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+'8'!G119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+'8'!G120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+'8'!G121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+'8'!G122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+'8'!G123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+'8'!G124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+'8'!G125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+'8'!G126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3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+'8'!G128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+'8'!G129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+'8'!G130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+'8'!G131</f>
        <v>4</v>
      </c>
      <c r="D131" s="82">
        <v>0</v>
      </c>
      <c r="E131" s="47">
        <f t="shared" si="16"/>
        <v>4</v>
      </c>
      <c r="F131" s="82">
        <v>0</v>
      </c>
      <c r="G131" s="47">
        <f t="shared" si="17"/>
        <v>4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+'8'!G132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+'8'!G133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+'8'!G134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+'8'!G135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+'8'!G136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+'8'!G137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3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+'8'!G138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+'8'!G139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+'8'!G140</f>
        <v>2</v>
      </c>
      <c r="D140" s="82">
        <v>0</v>
      </c>
      <c r="E140" s="47">
        <f t="shared" si="0"/>
        <v>2</v>
      </c>
      <c r="F140" s="82">
        <v>0</v>
      </c>
      <c r="G140" s="47">
        <f t="shared" si="4"/>
        <v>0</v>
      </c>
      <c r="H140" s="83">
        <v>2</v>
      </c>
      <c r="I140" s="20">
        <v>50</v>
      </c>
      <c r="J140" s="84">
        <f t="shared" si="5"/>
        <v>100</v>
      </c>
      <c r="K140" s="17" t="s">
        <v>330</v>
      </c>
      <c r="L140" s="18">
        <v>50</v>
      </c>
      <c r="M140" s="101">
        <f t="shared" ref="M140:M207" si="20">SUM(J140-L140)</f>
        <v>50</v>
      </c>
    </row>
    <row r="141" spans="1:13" ht="25.5" x14ac:dyDescent="0.55000000000000004">
      <c r="A141" s="10">
        <v>137</v>
      </c>
      <c r="B141" s="19" t="s">
        <v>82</v>
      </c>
      <c r="C141" s="79">
        <f>+'8'!G141</f>
        <v>0</v>
      </c>
      <c r="D141" s="82">
        <v>5</v>
      </c>
      <c r="E141" s="47">
        <f t="shared" si="0"/>
        <v>5</v>
      </c>
      <c r="F141" s="82">
        <v>0</v>
      </c>
      <c r="G141" s="47">
        <f t="shared" si="4"/>
        <v>5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+'8'!G142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+'8'!G143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+'8'!G144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+'8'!G145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+'8'!G146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+'8'!G147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+'8'!G148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+'8'!G149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+'8'!G150</f>
        <v>0</v>
      </c>
      <c r="D150" s="82">
        <v>10</v>
      </c>
      <c r="E150" s="47">
        <f t="shared" si="21"/>
        <v>10</v>
      </c>
      <c r="F150" s="82">
        <v>0</v>
      </c>
      <c r="G150" s="47">
        <f t="shared" si="22"/>
        <v>10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+'8'!G151</f>
        <v>0</v>
      </c>
      <c r="D151" s="82">
        <v>10</v>
      </c>
      <c r="E151" s="47">
        <f t="shared" si="21"/>
        <v>10</v>
      </c>
      <c r="F151" s="82">
        <v>0</v>
      </c>
      <c r="G151" s="47">
        <f t="shared" si="22"/>
        <v>9</v>
      </c>
      <c r="H151" s="83">
        <v>1</v>
      </c>
      <c r="I151" s="20">
        <v>10</v>
      </c>
      <c r="J151" s="84">
        <f t="shared" si="23"/>
        <v>10</v>
      </c>
      <c r="K151" s="17" t="s">
        <v>16</v>
      </c>
      <c r="L151" s="18">
        <v>0</v>
      </c>
      <c r="M151" s="101">
        <f t="shared" si="24"/>
        <v>10</v>
      </c>
    </row>
    <row r="152" spans="1:13" ht="25.5" x14ac:dyDescent="0.55000000000000004">
      <c r="A152" s="10">
        <v>148</v>
      </c>
      <c r="B152" s="19" t="s">
        <v>195</v>
      </c>
      <c r="C152" s="79">
        <f>+'8'!G152</f>
        <v>0</v>
      </c>
      <c r="D152" s="82">
        <v>10</v>
      </c>
      <c r="E152" s="47">
        <f t="shared" si="21"/>
        <v>10</v>
      </c>
      <c r="F152" s="82">
        <v>0</v>
      </c>
      <c r="G152" s="47">
        <f t="shared" si="22"/>
        <v>10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+'8'!G153</f>
        <v>0</v>
      </c>
      <c r="D153" s="82">
        <v>10</v>
      </c>
      <c r="E153" s="47">
        <f t="shared" si="21"/>
        <v>10</v>
      </c>
      <c r="F153" s="82">
        <v>0</v>
      </c>
      <c r="G153" s="47">
        <f t="shared" si="22"/>
        <v>9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18">
        <v>0</v>
      </c>
      <c r="M153" s="101">
        <f t="shared" si="24"/>
        <v>10</v>
      </c>
    </row>
    <row r="154" spans="1:13" ht="25.5" x14ac:dyDescent="0.55000000000000004">
      <c r="A154" s="10">
        <v>150</v>
      </c>
      <c r="B154" s="19" t="s">
        <v>197</v>
      </c>
      <c r="C154" s="79">
        <f>+'8'!G154</f>
        <v>0</v>
      </c>
      <c r="D154" s="82">
        <v>10</v>
      </c>
      <c r="E154" s="47">
        <f t="shared" si="21"/>
        <v>10</v>
      </c>
      <c r="F154" s="82">
        <v>0</v>
      </c>
      <c r="G154" s="47">
        <f t="shared" si="22"/>
        <v>9</v>
      </c>
      <c r="H154" s="83">
        <v>1</v>
      </c>
      <c r="I154" s="20">
        <v>10</v>
      </c>
      <c r="J154" s="84">
        <f t="shared" si="23"/>
        <v>10</v>
      </c>
      <c r="K154" s="17" t="s">
        <v>16</v>
      </c>
      <c r="L154" s="18">
        <v>0</v>
      </c>
      <c r="M154" s="101">
        <f t="shared" si="24"/>
        <v>10</v>
      </c>
    </row>
    <row r="155" spans="1:13" ht="25.5" x14ac:dyDescent="0.55000000000000004">
      <c r="A155" s="10">
        <v>151</v>
      </c>
      <c r="B155" s="19" t="s">
        <v>267</v>
      </c>
      <c r="C155" s="79">
        <f>+'8'!G155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+'8'!G156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+'8'!G157</f>
        <v>0</v>
      </c>
      <c r="D157" s="82">
        <v>0</v>
      </c>
      <c r="E157" s="47">
        <f t="shared" si="21"/>
        <v>0</v>
      </c>
      <c r="F157" s="82">
        <v>0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v>0</v>
      </c>
      <c r="D158" s="82">
        <v>5</v>
      </c>
      <c r="E158" s="47">
        <f t="shared" si="21"/>
        <v>5</v>
      </c>
      <c r="F158" s="82">
        <v>0</v>
      </c>
      <c r="G158" s="47">
        <f t="shared" si="22"/>
        <v>5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+'8'!G159</f>
        <v>0</v>
      </c>
      <c r="D159" s="82">
        <v>10</v>
      </c>
      <c r="E159" s="47">
        <f t="shared" si="21"/>
        <v>10</v>
      </c>
      <c r="F159" s="82">
        <v>0</v>
      </c>
      <c r="G159" s="47">
        <f t="shared" si="22"/>
        <v>10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+'8'!G160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+'8'!G161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+'8'!G162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+'8'!G163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+'8'!G164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+'8'!G165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+'8'!G166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+'8'!G167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+'8'!G168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+'8'!G169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+'8'!G170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+'8'!G171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+'8'!G172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+'8'!G174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+'8'!G175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+'8'!G176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+'8'!G177</f>
        <v>187</v>
      </c>
      <c r="D177" s="82">
        <v>0</v>
      </c>
      <c r="E177" s="47">
        <f t="shared" si="27"/>
        <v>187</v>
      </c>
      <c r="F177" s="82">
        <v>0</v>
      </c>
      <c r="G177" s="47">
        <f t="shared" si="28"/>
        <v>177</v>
      </c>
      <c r="H177" s="83">
        <v>10</v>
      </c>
      <c r="I177" s="20">
        <v>20</v>
      </c>
      <c r="J177" s="84">
        <f t="shared" si="29"/>
        <v>200</v>
      </c>
      <c r="K177" s="17" t="s">
        <v>341</v>
      </c>
      <c r="L177" s="18">
        <v>200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+'8'!G178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+'8'!G179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+'8'!G180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+'8'!G181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+'8'!G182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+'8'!G183</f>
        <v>1</v>
      </c>
      <c r="D183" s="82">
        <v>5</v>
      </c>
      <c r="E183" s="47">
        <f t="shared" si="27"/>
        <v>6</v>
      </c>
      <c r="F183" s="82">
        <v>0</v>
      </c>
      <c r="G183" s="47">
        <f t="shared" si="28"/>
        <v>6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+'8'!G184</f>
        <v>0</v>
      </c>
      <c r="D184" s="82">
        <v>10</v>
      </c>
      <c r="E184" s="47">
        <f t="shared" si="27"/>
        <v>10</v>
      </c>
      <c r="F184" s="82">
        <v>0</v>
      </c>
      <c r="G184" s="47">
        <f t="shared" si="28"/>
        <v>10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+'8'!G185</f>
        <v>2</v>
      </c>
      <c r="D185" s="82">
        <v>0</v>
      </c>
      <c r="E185" s="47">
        <f t="shared" si="27"/>
        <v>2</v>
      </c>
      <c r="F185" s="82">
        <v>0</v>
      </c>
      <c r="G185" s="47">
        <f t="shared" si="28"/>
        <v>0</v>
      </c>
      <c r="H185" s="83">
        <v>2</v>
      </c>
      <c r="I185" s="22">
        <v>60</v>
      </c>
      <c r="J185" s="84">
        <f t="shared" si="29"/>
        <v>120</v>
      </c>
      <c r="K185" s="17" t="s">
        <v>16</v>
      </c>
      <c r="L185" s="18">
        <v>0</v>
      </c>
      <c r="M185" s="101">
        <f t="shared" si="30"/>
        <v>120</v>
      </c>
    </row>
    <row r="186" spans="1:13" ht="25.5" x14ac:dyDescent="0.55000000000000004">
      <c r="A186" s="10">
        <v>182</v>
      </c>
      <c r="B186" s="19" t="s">
        <v>87</v>
      </c>
      <c r="C186" s="79">
        <f>+'8'!G186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+'8'!G187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+'8'!G188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+'8'!G189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+'8'!G190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+'8'!G191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+'8'!G192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+'8'!G193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+'8'!G194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+'8'!G195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+'8'!G196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+'8'!G197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+'8'!G198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0</v>
      </c>
      <c r="H199" s="83">
        <v>3</v>
      </c>
      <c r="I199" s="20">
        <v>150</v>
      </c>
      <c r="J199" s="84">
        <f t="shared" si="35"/>
        <v>450</v>
      </c>
      <c r="K199" s="17" t="s">
        <v>16</v>
      </c>
      <c r="L199" s="18">
        <v>0</v>
      </c>
      <c r="M199" s="101">
        <f t="shared" si="36"/>
        <v>450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+'8'!G200</f>
        <v>3</v>
      </c>
      <c r="D200" s="82">
        <v>0</v>
      </c>
      <c r="E200" s="47">
        <f t="shared" si="27"/>
        <v>3</v>
      </c>
      <c r="F200" s="82">
        <v>0</v>
      </c>
      <c r="G200" s="47">
        <f t="shared" si="34"/>
        <v>0</v>
      </c>
      <c r="H200" s="83">
        <v>3</v>
      </c>
      <c r="I200" s="20">
        <v>150</v>
      </c>
      <c r="J200" s="84">
        <f t="shared" si="35"/>
        <v>450</v>
      </c>
      <c r="K200" s="17" t="s">
        <v>16</v>
      </c>
      <c r="L200" s="18">
        <v>0</v>
      </c>
      <c r="M200" s="101">
        <f t="shared" si="36"/>
        <v>450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+'8'!G201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0</v>
      </c>
      <c r="H201" s="83">
        <v>3</v>
      </c>
      <c r="I201" s="20">
        <v>150</v>
      </c>
      <c r="J201" s="84">
        <f t="shared" si="35"/>
        <v>450</v>
      </c>
      <c r="K201" s="17" t="s">
        <v>16</v>
      </c>
      <c r="L201" s="18">
        <v>0</v>
      </c>
      <c r="M201" s="101">
        <f t="shared" si="36"/>
        <v>450</v>
      </c>
    </row>
    <row r="202" spans="1:26" ht="25.5" x14ac:dyDescent="0.55000000000000004">
      <c r="A202" s="10">
        <v>198</v>
      </c>
      <c r="B202" s="19" t="s">
        <v>297</v>
      </c>
      <c r="C202" s="79">
        <f>+'8'!G202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+'8'!G204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+'8'!G205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+'8'!G206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+'8'!G207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+'8'!G208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+'8'!G209</f>
        <v>10</v>
      </c>
      <c r="D209" s="82">
        <v>4</v>
      </c>
      <c r="E209" s="47">
        <f t="shared" si="37"/>
        <v>14</v>
      </c>
      <c r="F209" s="82">
        <v>0</v>
      </c>
      <c r="G209" s="47">
        <f t="shared" si="38"/>
        <v>14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+'8'!G210</f>
        <v>2</v>
      </c>
      <c r="D210" s="82">
        <v>7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+'8'!G211</f>
        <v>9</v>
      </c>
      <c r="D211" s="82">
        <v>4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+'8'!G212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+'8'!G213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+'8'!G214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+'8'!G215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+'8'!G216</f>
        <v>6</v>
      </c>
      <c r="D216" s="82">
        <v>0</v>
      </c>
      <c r="E216" s="47">
        <f t="shared" si="37"/>
        <v>6</v>
      </c>
      <c r="F216" s="82">
        <v>0</v>
      </c>
      <c r="G216" s="47">
        <f t="shared" si="38"/>
        <v>4</v>
      </c>
      <c r="H216" s="83">
        <v>2</v>
      </c>
      <c r="I216" s="20">
        <v>50</v>
      </c>
      <c r="J216" s="84">
        <f t="shared" si="39"/>
        <v>100</v>
      </c>
      <c r="K216" s="17" t="s">
        <v>304</v>
      </c>
      <c r="L216" s="18">
        <v>50</v>
      </c>
      <c r="M216" s="101">
        <f t="shared" si="40"/>
        <v>50</v>
      </c>
    </row>
    <row r="217" spans="1:13" ht="25.5" x14ac:dyDescent="0.55000000000000004">
      <c r="A217" s="10">
        <v>213</v>
      </c>
      <c r="B217" s="19" t="s">
        <v>180</v>
      </c>
      <c r="C217" s="79">
        <f>+'8'!G217</f>
        <v>25</v>
      </c>
      <c r="D217" s="82">
        <v>0</v>
      </c>
      <c r="E217" s="47">
        <f t="shared" si="37"/>
        <v>25</v>
      </c>
      <c r="F217" s="82">
        <v>0</v>
      </c>
      <c r="G217" s="47">
        <f t="shared" si="38"/>
        <v>24</v>
      </c>
      <c r="H217" s="83">
        <v>1</v>
      </c>
      <c r="I217" s="20">
        <v>55</v>
      </c>
      <c r="J217" s="84">
        <f t="shared" si="39"/>
        <v>55</v>
      </c>
      <c r="K217" s="17" t="s">
        <v>16</v>
      </c>
      <c r="L217" s="18">
        <v>0</v>
      </c>
      <c r="M217" s="101">
        <f t="shared" si="40"/>
        <v>55</v>
      </c>
    </row>
    <row r="218" spans="1:13" ht="25.5" x14ac:dyDescent="0.55000000000000004">
      <c r="A218" s="10">
        <v>214</v>
      </c>
      <c r="B218" s="19" t="s">
        <v>181</v>
      </c>
      <c r="C218" s="79">
        <f>+'8'!G218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+'8'!G219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+'8'!G220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+'8'!G221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+'8'!G222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+'8'!G223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+'8'!G224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+'8'!G225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+'8'!G226</f>
        <v>4</v>
      </c>
      <c r="D226" s="82">
        <v>0</v>
      </c>
      <c r="E226" s="47">
        <f t="shared" si="37"/>
        <v>4</v>
      </c>
      <c r="F226" s="82">
        <v>0</v>
      </c>
      <c r="G226" s="47">
        <f t="shared" si="38"/>
        <v>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v>5</v>
      </c>
      <c r="D227" s="82">
        <v>0</v>
      </c>
      <c r="E227" s="47">
        <f t="shared" si="37"/>
        <v>5</v>
      </c>
      <c r="F227" s="82">
        <v>0</v>
      </c>
      <c r="G227" s="47">
        <f t="shared" si="38"/>
        <v>2</v>
      </c>
      <c r="H227" s="83">
        <v>3</v>
      </c>
      <c r="I227" s="20">
        <v>25</v>
      </c>
      <c r="J227" s="84">
        <f t="shared" si="39"/>
        <v>75</v>
      </c>
      <c r="K227" s="17" t="s">
        <v>344</v>
      </c>
      <c r="L227" s="18">
        <v>15</v>
      </c>
      <c r="M227" s="101">
        <f t="shared" si="40"/>
        <v>60</v>
      </c>
    </row>
    <row r="228" spans="1:13" ht="22.5" customHeight="1" x14ac:dyDescent="0.55000000000000004">
      <c r="A228" s="10">
        <v>224</v>
      </c>
      <c r="B228" s="19" t="s">
        <v>384</v>
      </c>
      <c r="C228" s="79">
        <v>2</v>
      </c>
      <c r="D228" s="82">
        <v>0</v>
      </c>
      <c r="E228" s="47">
        <f t="shared" si="37"/>
        <v>2</v>
      </c>
      <c r="F228" s="82">
        <v>0</v>
      </c>
      <c r="G228" s="47">
        <f t="shared" si="38"/>
        <v>0</v>
      </c>
      <c r="H228" s="83">
        <v>2</v>
      </c>
      <c r="I228" s="20">
        <v>25</v>
      </c>
      <c r="J228" s="84">
        <f t="shared" si="39"/>
        <v>50</v>
      </c>
      <c r="K228" s="17" t="s">
        <v>344</v>
      </c>
      <c r="L228" s="18">
        <v>15</v>
      </c>
      <c r="M228" s="101">
        <f t="shared" si="40"/>
        <v>35</v>
      </c>
    </row>
    <row r="229" spans="1:13" ht="22.5" customHeight="1" x14ac:dyDescent="0.55000000000000004">
      <c r="A229" s="10">
        <v>225</v>
      </c>
      <c r="B229" s="19" t="s">
        <v>385</v>
      </c>
      <c r="C229" s="79">
        <v>5</v>
      </c>
      <c r="D229" s="82">
        <v>0</v>
      </c>
      <c r="E229" s="47">
        <f t="shared" si="37"/>
        <v>5</v>
      </c>
      <c r="F229" s="82">
        <v>0</v>
      </c>
      <c r="G229" s="47">
        <f t="shared" si="38"/>
        <v>3</v>
      </c>
      <c r="H229" s="83">
        <v>2</v>
      </c>
      <c r="I229" s="20">
        <v>25</v>
      </c>
      <c r="J229" s="84">
        <f t="shared" si="39"/>
        <v>50</v>
      </c>
      <c r="K229" s="17" t="s">
        <v>344</v>
      </c>
      <c r="L229" s="18">
        <v>15</v>
      </c>
      <c r="M229" s="101">
        <f t="shared" si="40"/>
        <v>35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+'8'!G230</f>
        <v>3</v>
      </c>
      <c r="D230" s="82">
        <v>0</v>
      </c>
      <c r="E230" s="47">
        <f t="shared" si="37"/>
        <v>3</v>
      </c>
      <c r="F230" s="82">
        <v>0</v>
      </c>
      <c r="G230" s="47">
        <f t="shared" si="38"/>
        <v>3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+'8'!G231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2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+'8'!G232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+'8'!G233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+'8'!G234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+'8'!G235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+'8'!G236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+'8'!G237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+'8'!G238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+'8'!G239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+'8'!G241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+'8'!G242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+'8'!G243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+'8'!G244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+'8'!G245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+'8'!G246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6080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0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7015</v>
      </c>
    </row>
    <row r="258" spans="1:20" ht="25.5" x14ac:dyDescent="0.55000000000000004">
      <c r="A258" s="1"/>
      <c r="C258" s="31"/>
      <c r="E258" s="31"/>
      <c r="G258" s="31"/>
      <c r="I258" s="162" t="s">
        <v>203</v>
      </c>
      <c r="J258" s="163"/>
      <c r="K258" s="36">
        <v>0</v>
      </c>
    </row>
    <row r="259" spans="1:20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3135</v>
      </c>
      <c r="L259" s="2">
        <v>100</v>
      </c>
      <c r="M259" s="2">
        <v>120</v>
      </c>
      <c r="N259" s="2">
        <v>120</v>
      </c>
      <c r="O259" s="2">
        <v>380</v>
      </c>
      <c r="P259" s="2">
        <v>600</v>
      </c>
      <c r="Q259" s="2">
        <v>1350</v>
      </c>
      <c r="R259" s="2">
        <v>270</v>
      </c>
      <c r="S259" s="2">
        <v>75</v>
      </c>
      <c r="T259" s="2">
        <v>120</v>
      </c>
    </row>
    <row r="260" spans="1:20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0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460</v>
      </c>
    </row>
    <row r="262" spans="1:20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935</v>
      </c>
      <c r="M262" s="87" t="s">
        <v>287</v>
      </c>
      <c r="N262" s="88" t="s">
        <v>288</v>
      </c>
      <c r="O262" s="89" t="s">
        <v>289</v>
      </c>
    </row>
    <row r="263" spans="1:20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2485</v>
      </c>
      <c r="M263" s="90"/>
      <c r="N263" s="90"/>
      <c r="O263" s="90"/>
    </row>
    <row r="264" spans="1:20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2340</v>
      </c>
      <c r="M264" s="90"/>
      <c r="N264" s="90"/>
      <c r="O264" s="90"/>
    </row>
    <row r="265" spans="1:20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-145</v>
      </c>
      <c r="M265" s="90"/>
      <c r="N265" s="90"/>
      <c r="O265" s="90"/>
    </row>
    <row r="266" spans="1:20" ht="25.5" x14ac:dyDescent="0.55000000000000004">
      <c r="G266" s="2"/>
      <c r="I266" s="162" t="s">
        <v>211</v>
      </c>
      <c r="J266" s="163"/>
      <c r="K266" s="33">
        <f>+K264-K263</f>
        <v>-145</v>
      </c>
      <c r="M266" s="91"/>
      <c r="N266" s="91"/>
      <c r="O266" s="91"/>
    </row>
    <row r="267" spans="1:20" x14ac:dyDescent="0.5">
      <c r="G267" s="2"/>
      <c r="I267" s="2"/>
      <c r="M267" s="91"/>
      <c r="N267" s="91"/>
      <c r="O267" s="91"/>
    </row>
    <row r="268" spans="1:20" ht="25.5" x14ac:dyDescent="0.55000000000000004">
      <c r="G268" s="2"/>
      <c r="I268" s="98" t="s">
        <v>300</v>
      </c>
      <c r="M268" s="92"/>
      <c r="N268" s="92"/>
      <c r="O268" s="92"/>
    </row>
    <row r="269" spans="1:20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0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0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0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5980BF"/>
  </sheetPr>
  <dimension ref="A1:Z341"/>
  <sheetViews>
    <sheetView zoomScaleNormal="100" workbookViewId="0">
      <pane xSplit="7" ySplit="4" topLeftCell="H261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120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21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75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75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+'9'!G5</f>
        <v>17</v>
      </c>
      <c r="D5" s="82">
        <v>0</v>
      </c>
      <c r="E5" s="47">
        <f t="shared" ref="E5:E207" si="0">C5+D5</f>
        <v>17</v>
      </c>
      <c r="F5" s="82">
        <v>0</v>
      </c>
      <c r="G5" s="47">
        <f>+E5-F5-H5</f>
        <v>17</v>
      </c>
      <c r="H5" s="83"/>
      <c r="I5" s="15">
        <v>50</v>
      </c>
      <c r="J5" s="84">
        <f>+I5*H5</f>
        <v>0</v>
      </c>
      <c r="K5" s="17" t="s">
        <v>16</v>
      </c>
      <c r="L5" s="44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+'9'!G6</f>
        <v>13</v>
      </c>
      <c r="D6" s="82">
        <v>0</v>
      </c>
      <c r="E6" s="47">
        <f t="shared" si="0"/>
        <v>13</v>
      </c>
      <c r="F6" s="82">
        <v>0</v>
      </c>
      <c r="G6" s="47">
        <f t="shared" ref="G6:G142" si="4">+E6-F6-H6</f>
        <v>11</v>
      </c>
      <c r="H6" s="83">
        <v>2</v>
      </c>
      <c r="I6" s="15">
        <v>100</v>
      </c>
      <c r="J6" s="84">
        <f t="shared" ref="J6:J142" si="5">+I6*H6</f>
        <v>200</v>
      </c>
      <c r="K6" s="17" t="s">
        <v>16</v>
      </c>
      <c r="L6" s="44">
        <v>0</v>
      </c>
      <c r="M6" s="23">
        <f t="shared" ref="M6:M13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44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44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44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44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44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11</v>
      </c>
      <c r="D12" s="82">
        <v>0</v>
      </c>
      <c r="E12" s="47">
        <f t="shared" si="0"/>
        <v>11</v>
      </c>
      <c r="F12" s="82">
        <v>0</v>
      </c>
      <c r="G12" s="47">
        <f t="shared" si="4"/>
        <v>11</v>
      </c>
      <c r="H12" s="83"/>
      <c r="I12" s="20">
        <v>50</v>
      </c>
      <c r="J12" s="84">
        <f t="shared" si="5"/>
        <v>0</v>
      </c>
      <c r="K12" s="17" t="s">
        <v>16</v>
      </c>
      <c r="L12" s="44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44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+'9'!G14</f>
        <v>2</v>
      </c>
      <c r="D14" s="82">
        <v>0</v>
      </c>
      <c r="E14" s="47">
        <f t="shared" si="0"/>
        <v>2</v>
      </c>
      <c r="F14" s="82">
        <v>0</v>
      </c>
      <c r="G14" s="47">
        <f t="shared" si="4"/>
        <v>2</v>
      </c>
      <c r="H14" s="83"/>
      <c r="I14" s="20">
        <v>50</v>
      </c>
      <c r="J14" s="84">
        <f t="shared" si="5"/>
        <v>0</v>
      </c>
      <c r="K14" s="17" t="s">
        <v>16</v>
      </c>
      <c r="L14" s="44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44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44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44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44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44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44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+'9'!G21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44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+'9'!G22</f>
        <v>2</v>
      </c>
      <c r="D22" s="82">
        <v>0</v>
      </c>
      <c r="E22" s="47">
        <f>C22+D22</f>
        <v>2</v>
      </c>
      <c r="F22" s="82">
        <v>0</v>
      </c>
      <c r="G22" s="47">
        <f>+E22-F22-H22</f>
        <v>2</v>
      </c>
      <c r="H22" s="83"/>
      <c r="I22" s="20">
        <v>65</v>
      </c>
      <c r="J22" s="84">
        <f>+I22*H22</f>
        <v>0</v>
      </c>
      <c r="K22" s="17" t="s">
        <v>16</v>
      </c>
      <c r="L22" s="44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+'9'!G23</f>
        <v>3</v>
      </c>
      <c r="D23" s="82">
        <v>0</v>
      </c>
      <c r="E23" s="47">
        <f t="shared" si="0"/>
        <v>3</v>
      </c>
      <c r="F23" s="82">
        <v>0</v>
      </c>
      <c r="G23" s="47">
        <f t="shared" si="4"/>
        <v>2</v>
      </c>
      <c r="H23" s="83">
        <v>1</v>
      </c>
      <c r="I23" s="15">
        <v>85</v>
      </c>
      <c r="J23" s="84">
        <f t="shared" si="5"/>
        <v>85</v>
      </c>
      <c r="K23" s="17" t="s">
        <v>16</v>
      </c>
      <c r="L23" s="44">
        <v>0</v>
      </c>
      <c r="M23" s="23">
        <f t="shared" si="6"/>
        <v>85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+'9'!G24</f>
        <v>15</v>
      </c>
      <c r="D24" s="82">
        <v>0</v>
      </c>
      <c r="E24" s="47">
        <f t="shared" si="0"/>
        <v>15</v>
      </c>
      <c r="F24" s="82">
        <v>0</v>
      </c>
      <c r="G24" s="47">
        <f t="shared" si="4"/>
        <v>14</v>
      </c>
      <c r="H24" s="83">
        <v>1</v>
      </c>
      <c r="I24" s="15">
        <v>100</v>
      </c>
      <c r="J24" s="84">
        <f t="shared" si="5"/>
        <v>100</v>
      </c>
      <c r="K24" s="17" t="s">
        <v>16</v>
      </c>
      <c r="L24" s="44">
        <v>0</v>
      </c>
      <c r="M24" s="23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+'9'!G25</f>
        <v>2</v>
      </c>
      <c r="D25" s="82">
        <v>0</v>
      </c>
      <c r="E25" s="47">
        <f t="shared" si="0"/>
        <v>2</v>
      </c>
      <c r="F25" s="82">
        <v>0</v>
      </c>
      <c r="G25" s="47">
        <f t="shared" si="4"/>
        <v>0</v>
      </c>
      <c r="H25" s="83">
        <v>2</v>
      </c>
      <c r="I25" s="21">
        <v>100</v>
      </c>
      <c r="J25" s="84">
        <f t="shared" si="5"/>
        <v>200</v>
      </c>
      <c r="K25" s="17" t="s">
        <v>16</v>
      </c>
      <c r="L25" s="44">
        <v>0</v>
      </c>
      <c r="M25" s="23">
        <f t="shared" si="6"/>
        <v>200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44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1">
        <v>100</v>
      </c>
      <c r="J27" s="84">
        <f t="shared" si="5"/>
        <v>0</v>
      </c>
      <c r="K27" s="17" t="s">
        <v>16</v>
      </c>
      <c r="L27" s="44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44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44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+'9'!G30</f>
        <v>2</v>
      </c>
      <c r="D30" s="82">
        <v>0</v>
      </c>
      <c r="E30" s="47">
        <f t="shared" si="0"/>
        <v>2</v>
      </c>
      <c r="F30" s="82">
        <v>0</v>
      </c>
      <c r="G30" s="47">
        <f t="shared" si="4"/>
        <v>1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44">
        <v>0</v>
      </c>
      <c r="M30" s="23">
        <f t="shared" si="6"/>
        <v>100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44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44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+'9'!G33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44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+'9'!G34</f>
        <v>10</v>
      </c>
      <c r="D34" s="82">
        <v>0</v>
      </c>
      <c r="E34" s="47">
        <f>C34+D34</f>
        <v>10</v>
      </c>
      <c r="F34" s="82">
        <v>0</v>
      </c>
      <c r="G34" s="47">
        <f>+E34-F34-H34</f>
        <v>2</v>
      </c>
      <c r="H34" s="83">
        <v>8</v>
      </c>
      <c r="I34" s="15">
        <v>100</v>
      </c>
      <c r="J34" s="84">
        <f>+I34*H34</f>
        <v>800</v>
      </c>
      <c r="K34" s="17" t="s">
        <v>16</v>
      </c>
      <c r="L34" s="44">
        <v>0</v>
      </c>
      <c r="M34" s="23">
        <f>SUM(J34-L34)</f>
        <v>800</v>
      </c>
    </row>
    <row r="35" spans="1:24" ht="25.5" x14ac:dyDescent="0.55000000000000004">
      <c r="A35" s="10">
        <v>31</v>
      </c>
      <c r="B35" s="19" t="s">
        <v>45</v>
      </c>
      <c r="C35" s="79">
        <f>+'9'!G35</f>
        <v>7</v>
      </c>
      <c r="D35" s="82">
        <v>0</v>
      </c>
      <c r="E35" s="47">
        <f>C35+D35</f>
        <v>7</v>
      </c>
      <c r="F35" s="82">
        <v>0</v>
      </c>
      <c r="G35" s="47">
        <f>+E35-F35-H35</f>
        <v>5</v>
      </c>
      <c r="H35" s="83">
        <v>2</v>
      </c>
      <c r="I35" s="15">
        <v>130</v>
      </c>
      <c r="J35" s="84">
        <f>+I35*H35</f>
        <v>260</v>
      </c>
      <c r="K35" s="17" t="s">
        <v>16</v>
      </c>
      <c r="L35" s="44">
        <v>0</v>
      </c>
      <c r="M35" s="23">
        <f>SUM(J35-L35)</f>
        <v>260</v>
      </c>
    </row>
    <row r="36" spans="1:24" ht="25.5" x14ac:dyDescent="0.55000000000000004">
      <c r="A36" s="10">
        <v>32</v>
      </c>
      <c r="B36" s="19" t="s">
        <v>46</v>
      </c>
      <c r="C36" s="79">
        <f>+'9'!G36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44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44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+'9'!G38</f>
        <v>3</v>
      </c>
      <c r="D38" s="82">
        <v>0</v>
      </c>
      <c r="E38" s="47">
        <f t="shared" si="0"/>
        <v>3</v>
      </c>
      <c r="F38" s="82">
        <v>0</v>
      </c>
      <c r="G38" s="47">
        <f t="shared" si="4"/>
        <v>2</v>
      </c>
      <c r="H38" s="83">
        <v>1</v>
      </c>
      <c r="I38" s="15">
        <v>130</v>
      </c>
      <c r="J38" s="84">
        <f t="shared" si="5"/>
        <v>130</v>
      </c>
      <c r="K38" s="17" t="s">
        <v>16</v>
      </c>
      <c r="L38" s="44">
        <v>0</v>
      </c>
      <c r="M38" s="23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+'9'!G39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44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+'9'!G40</f>
        <v>12</v>
      </c>
      <c r="D40" s="82">
        <v>0</v>
      </c>
      <c r="E40" s="47">
        <f t="shared" si="0"/>
        <v>12</v>
      </c>
      <c r="F40" s="82">
        <v>0</v>
      </c>
      <c r="G40" s="47">
        <f t="shared" si="4"/>
        <v>7</v>
      </c>
      <c r="H40" s="83">
        <v>5</v>
      </c>
      <c r="I40" s="15">
        <v>50</v>
      </c>
      <c r="J40" s="84">
        <f t="shared" si="5"/>
        <v>250</v>
      </c>
      <c r="K40" s="17" t="s">
        <v>346</v>
      </c>
      <c r="L40" s="44">
        <v>30</v>
      </c>
      <c r="M40" s="23">
        <f t="shared" si="6"/>
        <v>220</v>
      </c>
    </row>
    <row r="41" spans="1:24" ht="25.5" x14ac:dyDescent="0.55000000000000004">
      <c r="A41" s="10">
        <v>37</v>
      </c>
      <c r="B41" s="19" t="s">
        <v>50</v>
      </c>
      <c r="C41" s="79">
        <f>+'9'!G41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6</v>
      </c>
      <c r="H41" s="83">
        <v>4</v>
      </c>
      <c r="I41" s="15">
        <v>50</v>
      </c>
      <c r="J41" s="84">
        <f t="shared" si="5"/>
        <v>200</v>
      </c>
      <c r="K41" s="17" t="s">
        <v>346</v>
      </c>
      <c r="L41" s="44">
        <v>60</v>
      </c>
      <c r="M41" s="23">
        <f t="shared" si="6"/>
        <v>140</v>
      </c>
    </row>
    <row r="42" spans="1:24" ht="25.5" x14ac:dyDescent="0.55000000000000004">
      <c r="A42" s="10">
        <v>38</v>
      </c>
      <c r="B42" s="19" t="s">
        <v>51</v>
      </c>
      <c r="C42" s="79">
        <f>+'9'!G42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44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+'9'!G43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44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+'9'!G44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44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+'9'!G45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44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+'9'!G46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44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+'9'!G47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1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44">
        <v>0</v>
      </c>
      <c r="M47" s="23">
        <f t="shared" si="6"/>
        <v>50</v>
      </c>
    </row>
    <row r="48" spans="1:24" ht="25.5" x14ac:dyDescent="0.55000000000000004">
      <c r="A48" s="10">
        <v>44</v>
      </c>
      <c r="B48" s="19" t="s">
        <v>53</v>
      </c>
      <c r="C48" s="79">
        <f>+'9'!G48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44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44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+'9'!G50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44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44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+'9'!G52</f>
        <v>1</v>
      </c>
      <c r="D52" s="82">
        <v>0</v>
      </c>
      <c r="E52" s="47">
        <f t="shared" si="0"/>
        <v>1</v>
      </c>
      <c r="F52" s="82">
        <v>0</v>
      </c>
      <c r="G52" s="47">
        <f t="shared" si="4"/>
        <v>1</v>
      </c>
      <c r="H52" s="83"/>
      <c r="I52" s="15">
        <v>50</v>
      </c>
      <c r="J52" s="84">
        <f t="shared" si="5"/>
        <v>0</v>
      </c>
      <c r="K52" s="17" t="s">
        <v>16</v>
      </c>
      <c r="L52" s="44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+'9'!G53</f>
        <v>4</v>
      </c>
      <c r="D53" s="82">
        <v>0</v>
      </c>
      <c r="E53" s="47">
        <f t="shared" si="0"/>
        <v>4</v>
      </c>
      <c r="F53" s="82">
        <v>0</v>
      </c>
      <c r="G53" s="47">
        <f t="shared" si="4"/>
        <v>3</v>
      </c>
      <c r="H53" s="83">
        <v>1</v>
      </c>
      <c r="I53" s="15">
        <v>50</v>
      </c>
      <c r="J53" s="84">
        <f t="shared" si="5"/>
        <v>50</v>
      </c>
      <c r="K53" s="17" t="s">
        <v>16</v>
      </c>
      <c r="L53" s="44">
        <v>0</v>
      </c>
      <c r="M53" s="23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+'9'!G54</f>
        <v>5</v>
      </c>
      <c r="D54" s="82">
        <v>0</v>
      </c>
      <c r="E54" s="47">
        <f t="shared" si="0"/>
        <v>5</v>
      </c>
      <c r="F54" s="82">
        <v>0</v>
      </c>
      <c r="G54" s="47">
        <f t="shared" si="4"/>
        <v>4</v>
      </c>
      <c r="H54" s="83">
        <v>1</v>
      </c>
      <c r="I54" s="15">
        <v>50</v>
      </c>
      <c r="J54" s="84">
        <f t="shared" si="5"/>
        <v>50</v>
      </c>
      <c r="K54" s="17" t="s">
        <v>16</v>
      </c>
      <c r="L54" s="44">
        <v>0</v>
      </c>
      <c r="M54" s="23">
        <f t="shared" si="6"/>
        <v>50</v>
      </c>
    </row>
    <row r="55" spans="1:13" ht="25.5" x14ac:dyDescent="0.55000000000000004">
      <c r="A55" s="10">
        <v>51</v>
      </c>
      <c r="B55" s="19" t="s">
        <v>60</v>
      </c>
      <c r="C55" s="79">
        <f>+'9'!G55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15">
        <v>50</v>
      </c>
      <c r="J55" s="84">
        <f t="shared" si="5"/>
        <v>0</v>
      </c>
      <c r="K55" s="17" t="s">
        <v>16</v>
      </c>
      <c r="L55" s="44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+'9'!G56</f>
        <v>3</v>
      </c>
      <c r="D56" s="82">
        <v>0</v>
      </c>
      <c r="E56" s="47">
        <f t="shared" si="0"/>
        <v>3</v>
      </c>
      <c r="F56" s="82">
        <v>0</v>
      </c>
      <c r="G56" s="47">
        <f t="shared" si="4"/>
        <v>2</v>
      </c>
      <c r="H56" s="83">
        <v>1</v>
      </c>
      <c r="I56" s="15">
        <v>120</v>
      </c>
      <c r="J56" s="84">
        <f t="shared" si="5"/>
        <v>120</v>
      </c>
      <c r="K56" s="17" t="s">
        <v>16</v>
      </c>
      <c r="L56" s="44">
        <v>0</v>
      </c>
      <c r="M56" s="23">
        <f t="shared" si="6"/>
        <v>120</v>
      </c>
    </row>
    <row r="57" spans="1:13" ht="25.5" x14ac:dyDescent="0.55000000000000004">
      <c r="A57" s="10">
        <v>53</v>
      </c>
      <c r="B57" s="19" t="s">
        <v>62</v>
      </c>
      <c r="C57" s="79">
        <f>+'9'!G57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44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44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44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44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+'9'!G61</f>
        <v>0</v>
      </c>
      <c r="D61" s="82">
        <v>0</v>
      </c>
      <c r="E61" s="47">
        <f t="shared" si="0"/>
        <v>0</v>
      </c>
      <c r="F61" s="82">
        <v>0</v>
      </c>
      <c r="G61" s="47">
        <f t="shared" si="4"/>
        <v>0</v>
      </c>
      <c r="H61" s="83"/>
      <c r="I61" s="21">
        <v>120</v>
      </c>
      <c r="J61" s="84">
        <f t="shared" si="5"/>
        <v>0</v>
      </c>
      <c r="K61" s="17" t="s">
        <v>16</v>
      </c>
      <c r="L61" s="44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44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+'9'!G63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3</v>
      </c>
      <c r="H63" s="83"/>
      <c r="I63" s="21">
        <v>120</v>
      </c>
      <c r="J63" s="84">
        <f t="shared" si="5"/>
        <v>0</v>
      </c>
      <c r="K63" s="17" t="s">
        <v>16</v>
      </c>
      <c r="L63" s="44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44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+'9'!G65</f>
        <v>3</v>
      </c>
      <c r="D65" s="82">
        <v>0</v>
      </c>
      <c r="E65" s="47">
        <f>C65+D65</f>
        <v>3</v>
      </c>
      <c r="F65" s="82">
        <v>0</v>
      </c>
      <c r="G65" s="47">
        <f>+E65-F65-H65</f>
        <v>3</v>
      </c>
      <c r="H65" s="83"/>
      <c r="I65" s="15">
        <v>50</v>
      </c>
      <c r="J65" s="84">
        <f>+I65*H65</f>
        <v>0</v>
      </c>
      <c r="K65" s="17" t="s">
        <v>16</v>
      </c>
      <c r="L65" s="44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+'9'!G66</f>
        <v>3</v>
      </c>
      <c r="D66" s="82">
        <v>0</v>
      </c>
      <c r="E66" s="47">
        <f>C66+D66</f>
        <v>3</v>
      </c>
      <c r="F66" s="82">
        <v>0</v>
      </c>
      <c r="G66" s="47">
        <f>+E66-F66-H66</f>
        <v>2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44">
        <v>0</v>
      </c>
      <c r="M66" s="23">
        <f>SUM(J66-L66)</f>
        <v>50</v>
      </c>
    </row>
    <row r="67" spans="1:13" ht="25.5" x14ac:dyDescent="0.55000000000000004">
      <c r="A67" s="10">
        <v>63</v>
      </c>
      <c r="B67" s="19" t="s">
        <v>74</v>
      </c>
      <c r="C67" s="79">
        <f>+'9'!G67</f>
        <v>2</v>
      </c>
      <c r="D67" s="82">
        <v>0</v>
      </c>
      <c r="E67" s="47">
        <f>C67+D67</f>
        <v>2</v>
      </c>
      <c r="F67" s="82">
        <v>0</v>
      </c>
      <c r="G67" s="47">
        <f>+E67-F67-H67</f>
        <v>2</v>
      </c>
      <c r="H67" s="83"/>
      <c r="I67" s="20">
        <v>50</v>
      </c>
      <c r="J67" s="84">
        <f>+I67*H67</f>
        <v>0</v>
      </c>
      <c r="K67" s="17" t="s">
        <v>16</v>
      </c>
      <c r="L67" s="44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+'9'!G68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44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+'9'!G69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44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44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44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+'9'!G72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44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+'9'!G73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44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+'9'!G74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44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44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44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+'9'!G77</f>
        <v>2</v>
      </c>
      <c r="D77" s="82">
        <v>0</v>
      </c>
      <c r="E77" s="47">
        <f t="shared" si="0"/>
        <v>2</v>
      </c>
      <c r="F77" s="82">
        <v>0</v>
      </c>
      <c r="G77" s="47">
        <f t="shared" si="4"/>
        <v>2</v>
      </c>
      <c r="H77" s="83"/>
      <c r="I77" s="15">
        <v>50</v>
      </c>
      <c r="J77" s="84">
        <f t="shared" si="5"/>
        <v>0</v>
      </c>
      <c r="K77" s="17" t="s">
        <v>16</v>
      </c>
      <c r="L77" s="44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+'9'!G78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44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+'9'!G79</f>
        <v>2</v>
      </c>
      <c r="D79" s="82">
        <v>0</v>
      </c>
      <c r="E79" s="47">
        <f t="shared" si="8"/>
        <v>2</v>
      </c>
      <c r="F79" s="82">
        <v>0</v>
      </c>
      <c r="G79" s="47">
        <f t="shared" si="9"/>
        <v>2</v>
      </c>
      <c r="H79" s="83"/>
      <c r="I79" s="22">
        <v>120</v>
      </c>
      <c r="J79" s="84">
        <f t="shared" si="10"/>
        <v>0</v>
      </c>
      <c r="K79" s="17" t="s">
        <v>16</v>
      </c>
      <c r="L79" s="44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+'9'!G80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44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+'9'!G81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44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+'9'!G82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44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+'9'!G83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44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+'9'!G84</f>
        <v>0</v>
      </c>
      <c r="D84" s="82">
        <v>0</v>
      </c>
      <c r="E84" s="47">
        <f t="shared" si="8"/>
        <v>0</v>
      </c>
      <c r="F84" s="82">
        <v>0</v>
      </c>
      <c r="G84" s="47">
        <f t="shared" si="9"/>
        <v>0</v>
      </c>
      <c r="H84" s="83"/>
      <c r="I84" s="20">
        <v>55</v>
      </c>
      <c r="J84" s="84">
        <f t="shared" si="10"/>
        <v>0</v>
      </c>
      <c r="K84" s="17" t="s">
        <v>16</v>
      </c>
      <c r="L84" s="44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+'9'!G85</f>
        <v>2</v>
      </c>
      <c r="D85" s="82">
        <v>0</v>
      </c>
      <c r="E85" s="47">
        <f t="shared" si="8"/>
        <v>2</v>
      </c>
      <c r="F85" s="82">
        <v>0</v>
      </c>
      <c r="G85" s="47">
        <f t="shared" si="9"/>
        <v>2</v>
      </c>
      <c r="H85" s="83"/>
      <c r="I85" s="22">
        <v>55</v>
      </c>
      <c r="J85" s="84">
        <f t="shared" si="10"/>
        <v>0</v>
      </c>
      <c r="K85" s="17" t="s">
        <v>16</v>
      </c>
      <c r="L85" s="44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+'9'!G86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44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+'9'!G87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44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+'9'!G88</f>
        <v>14</v>
      </c>
      <c r="D88" s="82">
        <v>0</v>
      </c>
      <c r="E88" s="47">
        <f t="shared" si="8"/>
        <v>14</v>
      </c>
      <c r="F88" s="82">
        <v>0</v>
      </c>
      <c r="G88" s="47">
        <f t="shared" si="9"/>
        <v>14</v>
      </c>
      <c r="H88" s="83"/>
      <c r="I88" s="20">
        <v>35</v>
      </c>
      <c r="J88" s="84">
        <f t="shared" si="10"/>
        <v>0</v>
      </c>
      <c r="K88" s="17" t="s">
        <v>16</v>
      </c>
      <c r="L88" s="44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9" t="s">
        <v>359</v>
      </c>
      <c r="C89" s="79">
        <f>+'9'!G89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44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+'9'!G90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44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+'9'!G91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44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+'9'!G92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44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+'9'!G93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44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+'9'!G94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44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+'9'!G95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44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+'9'!G96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44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+'9'!G97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44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+'9'!G98</f>
        <v>3</v>
      </c>
      <c r="D98" s="82">
        <v>0</v>
      </c>
      <c r="E98" s="47">
        <f t="shared" si="8"/>
        <v>3</v>
      </c>
      <c r="F98" s="82">
        <v>0</v>
      </c>
      <c r="G98" s="47">
        <f t="shared" si="9"/>
        <v>2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44">
        <v>0</v>
      </c>
      <c r="M98" s="23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+'9'!G99</f>
        <v>2</v>
      </c>
      <c r="D99" s="82">
        <v>0</v>
      </c>
      <c r="E99" s="47">
        <f t="shared" si="8"/>
        <v>2</v>
      </c>
      <c r="F99" s="82">
        <v>0</v>
      </c>
      <c r="G99" s="47">
        <f t="shared" si="9"/>
        <v>2</v>
      </c>
      <c r="H99" s="83"/>
      <c r="I99" s="20">
        <v>250</v>
      </c>
      <c r="J99" s="84">
        <f t="shared" si="10"/>
        <v>0</v>
      </c>
      <c r="K99" s="17" t="s">
        <v>16</v>
      </c>
      <c r="L99" s="44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+'9'!G100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44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+'9'!G101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44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+'9'!G102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44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+'9'!G103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44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+'9'!G104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44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+'9'!G105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44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+'9'!G106</f>
        <v>17</v>
      </c>
      <c r="D106" s="82">
        <v>0</v>
      </c>
      <c r="E106" s="47">
        <f t="shared" si="8"/>
        <v>17</v>
      </c>
      <c r="F106" s="82">
        <v>0</v>
      </c>
      <c r="G106" s="47">
        <f t="shared" si="9"/>
        <v>17</v>
      </c>
      <c r="H106" s="83"/>
      <c r="I106" s="22">
        <v>100</v>
      </c>
      <c r="J106" s="84">
        <f t="shared" si="10"/>
        <v>0</v>
      </c>
      <c r="K106" s="17" t="s">
        <v>16</v>
      </c>
      <c r="L106" s="44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+'9'!G107</f>
        <v>10</v>
      </c>
      <c r="D107" s="82">
        <v>0</v>
      </c>
      <c r="E107" s="47">
        <f t="shared" si="8"/>
        <v>10</v>
      </c>
      <c r="F107" s="82">
        <v>0</v>
      </c>
      <c r="G107" s="47">
        <f t="shared" si="9"/>
        <v>10</v>
      </c>
      <c r="H107" s="83"/>
      <c r="I107" s="20">
        <v>55</v>
      </c>
      <c r="J107" s="84">
        <f t="shared" si="10"/>
        <v>0</v>
      </c>
      <c r="K107" s="17" t="s">
        <v>16</v>
      </c>
      <c r="L107" s="44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+'9'!G108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4</v>
      </c>
      <c r="H108" s="83"/>
      <c r="I108" s="20">
        <v>60</v>
      </c>
      <c r="J108" s="84">
        <f t="shared" si="10"/>
        <v>0</v>
      </c>
      <c r="K108" s="17" t="s">
        <v>16</v>
      </c>
      <c r="L108" s="44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+'9'!G109</f>
        <v>3</v>
      </c>
      <c r="D109" s="82">
        <v>0</v>
      </c>
      <c r="E109" s="47">
        <f t="shared" si="8"/>
        <v>3</v>
      </c>
      <c r="F109" s="82">
        <v>0</v>
      </c>
      <c r="G109" s="47">
        <f t="shared" si="9"/>
        <v>3</v>
      </c>
      <c r="H109" s="83"/>
      <c r="I109" s="20">
        <v>100</v>
      </c>
      <c r="J109" s="84">
        <f t="shared" si="10"/>
        <v>0</v>
      </c>
      <c r="K109" s="17" t="s">
        <v>16</v>
      </c>
      <c r="L109" s="44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+'9'!G110</f>
        <v>3</v>
      </c>
      <c r="D110" s="82">
        <v>0</v>
      </c>
      <c r="E110" s="47">
        <f t="shared" si="8"/>
        <v>3</v>
      </c>
      <c r="F110" s="82">
        <v>0</v>
      </c>
      <c r="G110" s="47">
        <f t="shared" si="9"/>
        <v>3</v>
      </c>
      <c r="H110" s="83"/>
      <c r="I110" s="20">
        <v>55</v>
      </c>
      <c r="J110" s="84">
        <f t="shared" si="10"/>
        <v>0</v>
      </c>
      <c r="K110" s="17" t="s">
        <v>16</v>
      </c>
      <c r="L110" s="44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+'9'!G111</f>
        <v>3</v>
      </c>
      <c r="D111" s="82">
        <v>0</v>
      </c>
      <c r="E111" s="47">
        <f t="shared" si="8"/>
        <v>3</v>
      </c>
      <c r="F111" s="82">
        <v>0</v>
      </c>
      <c r="G111" s="47">
        <f t="shared" si="9"/>
        <v>3</v>
      </c>
      <c r="H111" s="83"/>
      <c r="I111" s="20">
        <v>50</v>
      </c>
      <c r="J111" s="84">
        <f t="shared" si="10"/>
        <v>0</v>
      </c>
      <c r="K111" s="17" t="s">
        <v>16</v>
      </c>
      <c r="L111" s="44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+'9'!G112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44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+'9'!G113</f>
        <v>42</v>
      </c>
      <c r="D113" s="82">
        <v>0</v>
      </c>
      <c r="E113" s="47">
        <f t="shared" si="8"/>
        <v>42</v>
      </c>
      <c r="F113" s="82">
        <v>0</v>
      </c>
      <c r="G113" s="47">
        <f t="shared" si="9"/>
        <v>40</v>
      </c>
      <c r="H113" s="83">
        <v>2</v>
      </c>
      <c r="I113" s="20">
        <v>35</v>
      </c>
      <c r="J113" s="84">
        <f t="shared" si="10"/>
        <v>70</v>
      </c>
      <c r="K113" s="17" t="s">
        <v>345</v>
      </c>
      <c r="L113" s="44">
        <v>20</v>
      </c>
      <c r="M113" s="23">
        <f t="shared" si="11"/>
        <v>50</v>
      </c>
    </row>
    <row r="114" spans="1:13" ht="25.5" x14ac:dyDescent="0.55000000000000004">
      <c r="A114" s="10">
        <v>110</v>
      </c>
      <c r="B114" s="19" t="s">
        <v>268</v>
      </c>
      <c r="C114" s="79">
        <f>+'9'!G114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44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+'9'!G115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44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+'9'!G116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44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+'9'!G117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44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+'9'!G118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44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+'9'!G119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44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+'9'!G120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44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+'9'!G121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44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+'9'!G122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44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+'9'!G123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44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+'9'!G124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44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+'9'!G125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44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+'9'!G126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44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+'9'!G127</f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3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44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+'9'!G128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44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+'9'!G129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44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+'9'!G130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44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+'9'!G131</f>
        <v>4</v>
      </c>
      <c r="D131" s="82">
        <v>0</v>
      </c>
      <c r="E131" s="47">
        <f t="shared" si="16"/>
        <v>4</v>
      </c>
      <c r="F131" s="82">
        <v>0</v>
      </c>
      <c r="G131" s="47">
        <f t="shared" si="17"/>
        <v>4</v>
      </c>
      <c r="H131" s="83"/>
      <c r="I131" s="20">
        <v>60</v>
      </c>
      <c r="J131" s="84">
        <f t="shared" si="18"/>
        <v>0</v>
      </c>
      <c r="K131" s="17" t="s">
        <v>16</v>
      </c>
      <c r="L131" s="44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+'9'!G132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44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+'9'!G133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44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+'9'!G134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44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+'9'!G135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44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+'9'!G136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44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+'9'!G137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3</v>
      </c>
      <c r="H137" s="83"/>
      <c r="I137" s="15">
        <v>50</v>
      </c>
      <c r="J137" s="84">
        <f t="shared" si="5"/>
        <v>0</v>
      </c>
      <c r="K137" s="17" t="s">
        <v>16</v>
      </c>
      <c r="L137" s="44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+'9'!G138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44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+'9'!G139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44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+'9'!G140</f>
        <v>0</v>
      </c>
      <c r="D140" s="82">
        <v>0</v>
      </c>
      <c r="E140" s="47">
        <f t="shared" si="0"/>
        <v>0</v>
      </c>
      <c r="F140" s="82">
        <v>0</v>
      </c>
      <c r="G140" s="47">
        <f t="shared" si="4"/>
        <v>0</v>
      </c>
      <c r="H140" s="83"/>
      <c r="I140" s="20">
        <v>50</v>
      </c>
      <c r="J140" s="84">
        <f t="shared" si="5"/>
        <v>0</v>
      </c>
      <c r="K140" s="17" t="s">
        <v>16</v>
      </c>
      <c r="L140" s="44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+'9'!G141</f>
        <v>5</v>
      </c>
      <c r="D141" s="82">
        <v>0</v>
      </c>
      <c r="E141" s="47">
        <f t="shared" si="0"/>
        <v>5</v>
      </c>
      <c r="F141" s="82">
        <v>0</v>
      </c>
      <c r="G141" s="47">
        <f t="shared" si="4"/>
        <v>5</v>
      </c>
      <c r="H141" s="83"/>
      <c r="I141" s="20">
        <v>60</v>
      </c>
      <c r="J141" s="84">
        <f t="shared" si="5"/>
        <v>0</v>
      </c>
      <c r="K141" s="17" t="s">
        <v>16</v>
      </c>
      <c r="L141" s="44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+'9'!G142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44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+'9'!G143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44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+'9'!G144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44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+'9'!G145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44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+'9'!G146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44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+'9'!G147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44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+'9'!G148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44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+'9'!G149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44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+'9'!G150</f>
        <v>10</v>
      </c>
      <c r="D150" s="82">
        <v>0</v>
      </c>
      <c r="E150" s="47">
        <f t="shared" si="21"/>
        <v>10</v>
      </c>
      <c r="F150" s="82">
        <v>0</v>
      </c>
      <c r="G150" s="47">
        <f t="shared" si="22"/>
        <v>9</v>
      </c>
      <c r="H150" s="83">
        <v>1</v>
      </c>
      <c r="I150" s="20">
        <v>10</v>
      </c>
      <c r="J150" s="84">
        <f t="shared" si="23"/>
        <v>10</v>
      </c>
      <c r="K150" s="17" t="s">
        <v>16</v>
      </c>
      <c r="L150" s="44">
        <v>0</v>
      </c>
      <c r="M150" s="23">
        <f t="shared" si="24"/>
        <v>10</v>
      </c>
    </row>
    <row r="151" spans="1:13" ht="25.5" x14ac:dyDescent="0.55000000000000004">
      <c r="A151" s="10">
        <v>147</v>
      </c>
      <c r="B151" s="19" t="s">
        <v>194</v>
      </c>
      <c r="C151" s="79">
        <f>+'9'!G151</f>
        <v>9</v>
      </c>
      <c r="D151" s="82">
        <v>0</v>
      </c>
      <c r="E151" s="47">
        <f t="shared" si="21"/>
        <v>9</v>
      </c>
      <c r="F151" s="82">
        <v>0</v>
      </c>
      <c r="G151" s="47">
        <f t="shared" si="22"/>
        <v>8</v>
      </c>
      <c r="H151" s="83">
        <v>1</v>
      </c>
      <c r="I151" s="20">
        <v>10</v>
      </c>
      <c r="J151" s="84">
        <f t="shared" si="23"/>
        <v>10</v>
      </c>
      <c r="K151" s="17" t="s">
        <v>16</v>
      </c>
      <c r="L151" s="44">
        <v>0</v>
      </c>
      <c r="M151" s="23">
        <f t="shared" si="24"/>
        <v>10</v>
      </c>
    </row>
    <row r="152" spans="1:13" ht="25.5" x14ac:dyDescent="0.55000000000000004">
      <c r="A152" s="10">
        <v>148</v>
      </c>
      <c r="B152" s="19" t="s">
        <v>195</v>
      </c>
      <c r="C152" s="79">
        <f>+'9'!G152</f>
        <v>10</v>
      </c>
      <c r="D152" s="82">
        <v>0</v>
      </c>
      <c r="E152" s="47">
        <f t="shared" si="21"/>
        <v>10</v>
      </c>
      <c r="F152" s="82">
        <v>0</v>
      </c>
      <c r="G152" s="47">
        <f t="shared" si="22"/>
        <v>10</v>
      </c>
      <c r="H152" s="83"/>
      <c r="I152" s="20">
        <v>10</v>
      </c>
      <c r="J152" s="84">
        <f t="shared" si="23"/>
        <v>0</v>
      </c>
      <c r="K152" s="17" t="s">
        <v>16</v>
      </c>
      <c r="L152" s="44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+'9'!G153</f>
        <v>9</v>
      </c>
      <c r="D153" s="82">
        <v>0</v>
      </c>
      <c r="E153" s="47">
        <f t="shared" si="21"/>
        <v>9</v>
      </c>
      <c r="F153" s="82">
        <v>0</v>
      </c>
      <c r="G153" s="47">
        <f t="shared" si="22"/>
        <v>8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44">
        <v>0</v>
      </c>
      <c r="M153" s="23">
        <f t="shared" si="24"/>
        <v>10</v>
      </c>
    </row>
    <row r="154" spans="1:13" ht="25.5" x14ac:dyDescent="0.55000000000000004">
      <c r="A154" s="10">
        <v>150</v>
      </c>
      <c r="B154" s="19" t="s">
        <v>197</v>
      </c>
      <c r="C154" s="79">
        <f>+'9'!G154</f>
        <v>9</v>
      </c>
      <c r="D154" s="82">
        <v>0</v>
      </c>
      <c r="E154" s="47">
        <f t="shared" si="21"/>
        <v>9</v>
      </c>
      <c r="F154" s="82">
        <v>0</v>
      </c>
      <c r="G154" s="47">
        <f t="shared" si="22"/>
        <v>9</v>
      </c>
      <c r="H154" s="83"/>
      <c r="I154" s="20">
        <v>10</v>
      </c>
      <c r="J154" s="84">
        <f t="shared" si="23"/>
        <v>0</v>
      </c>
      <c r="K154" s="17" t="s">
        <v>16</v>
      </c>
      <c r="L154" s="44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+'9'!G155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44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+'9'!G156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44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+'9'!G157</f>
        <v>0</v>
      </c>
      <c r="D157" s="82">
        <v>0</v>
      </c>
      <c r="E157" s="47">
        <f t="shared" si="21"/>
        <v>0</v>
      </c>
      <c r="F157" s="82">
        <v>0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44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+'9'!G158</f>
        <v>5</v>
      </c>
      <c r="D158" s="82">
        <v>0</v>
      </c>
      <c r="E158" s="47">
        <f t="shared" si="21"/>
        <v>5</v>
      </c>
      <c r="F158" s="82">
        <v>0</v>
      </c>
      <c r="G158" s="47">
        <f t="shared" si="22"/>
        <v>4</v>
      </c>
      <c r="H158" s="83">
        <v>1</v>
      </c>
      <c r="I158" s="20">
        <v>25</v>
      </c>
      <c r="J158" s="84">
        <f t="shared" si="23"/>
        <v>25</v>
      </c>
      <c r="K158" s="17" t="s">
        <v>16</v>
      </c>
      <c r="L158" s="44">
        <v>0</v>
      </c>
      <c r="M158" s="23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+'9'!G159</f>
        <v>10</v>
      </c>
      <c r="D159" s="82">
        <v>0</v>
      </c>
      <c r="E159" s="47">
        <f t="shared" si="21"/>
        <v>10</v>
      </c>
      <c r="F159" s="82">
        <v>0</v>
      </c>
      <c r="G159" s="47">
        <f t="shared" si="22"/>
        <v>10</v>
      </c>
      <c r="H159" s="83"/>
      <c r="I159" s="20">
        <v>55</v>
      </c>
      <c r="J159" s="84">
        <f t="shared" si="23"/>
        <v>0</v>
      </c>
      <c r="K159" s="17" t="s">
        <v>16</v>
      </c>
      <c r="L159" s="44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+'9'!G160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44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+'9'!G161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44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+'9'!G162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44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+'9'!G163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44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+'9'!G164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44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+'9'!G165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44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+'9'!G166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44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+'9'!G167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44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+'9'!G168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44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+'9'!G169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44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+'9'!G170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44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+'9'!G171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44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+'9'!G172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44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+'9'!G173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44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+'9'!G174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3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44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+'9'!G175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44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+'9'!G176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44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+'9'!G177</f>
        <v>177</v>
      </c>
      <c r="D177" s="82">
        <v>0</v>
      </c>
      <c r="E177" s="47">
        <f t="shared" si="27"/>
        <v>177</v>
      </c>
      <c r="F177" s="82">
        <v>0</v>
      </c>
      <c r="G177" s="47">
        <f t="shared" si="28"/>
        <v>167</v>
      </c>
      <c r="H177" s="83">
        <v>10</v>
      </c>
      <c r="I177" s="20">
        <v>20</v>
      </c>
      <c r="J177" s="84">
        <f t="shared" si="29"/>
        <v>200</v>
      </c>
      <c r="K177" s="17" t="s">
        <v>341</v>
      </c>
      <c r="L177" s="44">
        <v>200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+'9'!G178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44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+'9'!G179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44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+'9'!G180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44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+'9'!G181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44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+'9'!G182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44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+'9'!G183</f>
        <v>6</v>
      </c>
      <c r="D183" s="82">
        <v>0</v>
      </c>
      <c r="E183" s="47">
        <f t="shared" si="27"/>
        <v>6</v>
      </c>
      <c r="F183" s="82">
        <v>0</v>
      </c>
      <c r="G183" s="47">
        <f t="shared" si="28"/>
        <v>6</v>
      </c>
      <c r="H183" s="83"/>
      <c r="I183" s="20">
        <v>60</v>
      </c>
      <c r="J183" s="84">
        <f t="shared" si="29"/>
        <v>0</v>
      </c>
      <c r="K183" s="17" t="s">
        <v>16</v>
      </c>
      <c r="L183" s="44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+'9'!G184</f>
        <v>10</v>
      </c>
      <c r="D184" s="82">
        <v>0</v>
      </c>
      <c r="E184" s="47">
        <f t="shared" si="27"/>
        <v>10</v>
      </c>
      <c r="F184" s="82">
        <v>0</v>
      </c>
      <c r="G184" s="47">
        <f t="shared" si="28"/>
        <v>8</v>
      </c>
      <c r="H184" s="83">
        <v>2</v>
      </c>
      <c r="I184" s="22">
        <v>120</v>
      </c>
      <c r="J184" s="84">
        <f t="shared" si="29"/>
        <v>240</v>
      </c>
      <c r="K184" s="17" t="s">
        <v>16</v>
      </c>
      <c r="L184" s="44">
        <v>0</v>
      </c>
      <c r="M184" s="23">
        <f t="shared" si="30"/>
        <v>240</v>
      </c>
    </row>
    <row r="185" spans="1:13" ht="25.5" x14ac:dyDescent="0.55000000000000004">
      <c r="A185" s="10">
        <v>181</v>
      </c>
      <c r="B185" s="19" t="s">
        <v>86</v>
      </c>
      <c r="C185" s="79">
        <f>+'9'!G185</f>
        <v>0</v>
      </c>
      <c r="D185" s="82">
        <v>0</v>
      </c>
      <c r="E185" s="47">
        <f t="shared" si="27"/>
        <v>0</v>
      </c>
      <c r="F185" s="82">
        <v>0</v>
      </c>
      <c r="G185" s="47">
        <f t="shared" si="28"/>
        <v>0</v>
      </c>
      <c r="H185" s="83"/>
      <c r="I185" s="22">
        <v>60</v>
      </c>
      <c r="J185" s="84">
        <f t="shared" si="29"/>
        <v>0</v>
      </c>
      <c r="K185" s="17" t="s">
        <v>16</v>
      </c>
      <c r="L185" s="44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+'9'!G186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44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+'9'!G187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44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+'9'!G188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44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+'9'!G189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44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+'9'!G190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44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+'9'!G191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44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+'9'!G192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44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+'9'!G193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44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+'9'!G194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44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+'9'!G195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44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+'9'!G196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44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+'9'!G197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44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+'9'!G198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44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+'9'!G199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44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+'9'!G200</f>
        <v>0</v>
      </c>
      <c r="D200" s="82">
        <v>0</v>
      </c>
      <c r="E200" s="47">
        <f t="shared" si="27"/>
        <v>0</v>
      </c>
      <c r="F200" s="82">
        <v>0</v>
      </c>
      <c r="G200" s="47">
        <f t="shared" si="34"/>
        <v>0</v>
      </c>
      <c r="H200" s="83"/>
      <c r="I200" s="20">
        <v>150</v>
      </c>
      <c r="J200" s="84">
        <f t="shared" si="35"/>
        <v>0</v>
      </c>
      <c r="K200" s="17" t="s">
        <v>16</v>
      </c>
      <c r="L200" s="44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+'9'!G201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44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+'9'!G202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44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+'9'!G203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44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+'9'!G204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44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+'9'!G205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44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+'9'!G206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44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+'9'!G207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44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+'9'!G208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44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+'9'!G209</f>
        <v>14</v>
      </c>
      <c r="D209" s="82">
        <v>0</v>
      </c>
      <c r="E209" s="47">
        <f t="shared" si="37"/>
        <v>14</v>
      </c>
      <c r="F209" s="82">
        <v>0</v>
      </c>
      <c r="G209" s="47">
        <f t="shared" si="38"/>
        <v>14</v>
      </c>
      <c r="H209" s="83"/>
      <c r="I209" s="20">
        <v>90</v>
      </c>
      <c r="J209" s="84">
        <f t="shared" si="39"/>
        <v>0</v>
      </c>
      <c r="K209" s="17" t="s">
        <v>16</v>
      </c>
      <c r="L209" s="44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+'9'!G210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44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+'9'!G211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44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+'9'!G212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44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+'9'!G213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44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+'9'!G214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44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+'9'!G215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44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+'9'!G216</f>
        <v>4</v>
      </c>
      <c r="D216" s="82">
        <v>0</v>
      </c>
      <c r="E216" s="47">
        <f t="shared" si="37"/>
        <v>4</v>
      </c>
      <c r="F216" s="82">
        <v>0</v>
      </c>
      <c r="G216" s="47">
        <f t="shared" si="38"/>
        <v>4</v>
      </c>
      <c r="H216" s="83"/>
      <c r="I216" s="20">
        <v>50</v>
      </c>
      <c r="J216" s="84">
        <f t="shared" si="39"/>
        <v>0</v>
      </c>
      <c r="K216" s="17" t="s">
        <v>16</v>
      </c>
      <c r="L216" s="44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+'9'!G217</f>
        <v>24</v>
      </c>
      <c r="D217" s="82">
        <v>0</v>
      </c>
      <c r="E217" s="47">
        <f t="shared" si="37"/>
        <v>24</v>
      </c>
      <c r="F217" s="82">
        <v>0</v>
      </c>
      <c r="G217" s="47">
        <f t="shared" si="38"/>
        <v>22</v>
      </c>
      <c r="H217" s="83">
        <v>2</v>
      </c>
      <c r="I217" s="20">
        <v>55</v>
      </c>
      <c r="J217" s="84">
        <f t="shared" si="39"/>
        <v>110</v>
      </c>
      <c r="K217" s="17" t="s">
        <v>16</v>
      </c>
      <c r="L217" s="44">
        <v>0</v>
      </c>
      <c r="M217" s="23">
        <f t="shared" si="40"/>
        <v>110</v>
      </c>
    </row>
    <row r="218" spans="1:13" ht="25.5" x14ac:dyDescent="0.55000000000000004">
      <c r="A218" s="10">
        <v>214</v>
      </c>
      <c r="B218" s="19" t="s">
        <v>181</v>
      </c>
      <c r="C218" s="79">
        <f>+'9'!G218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44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+'9'!G219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44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+'9'!G220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44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+'9'!G221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44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+'9'!G222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44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+'9'!G223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44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+'9'!G224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6</v>
      </c>
      <c r="H224" s="83"/>
      <c r="I224" s="20">
        <v>50</v>
      </c>
      <c r="J224" s="84">
        <f t="shared" si="39"/>
        <v>0</v>
      </c>
      <c r="K224" s="17" t="s">
        <v>16</v>
      </c>
      <c r="L224" s="44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+'9'!G225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44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+'9'!G226</f>
        <v>4</v>
      </c>
      <c r="D226" s="82">
        <v>0</v>
      </c>
      <c r="E226" s="47">
        <f t="shared" si="37"/>
        <v>4</v>
      </c>
      <c r="F226" s="82">
        <v>0</v>
      </c>
      <c r="G226" s="47">
        <f t="shared" si="38"/>
        <v>4</v>
      </c>
      <c r="H226" s="83"/>
      <c r="I226" s="20">
        <v>120</v>
      </c>
      <c r="J226" s="84">
        <f t="shared" si="39"/>
        <v>0</v>
      </c>
      <c r="K226" s="17" t="s">
        <v>16</v>
      </c>
      <c r="L226" s="44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+'9'!G227</f>
        <v>2</v>
      </c>
      <c r="D227" s="82">
        <v>10</v>
      </c>
      <c r="E227" s="47">
        <f t="shared" si="37"/>
        <v>12</v>
      </c>
      <c r="F227" s="82">
        <v>0</v>
      </c>
      <c r="G227" s="47">
        <f t="shared" si="38"/>
        <v>11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44">
        <v>17.5</v>
      </c>
      <c r="M227" s="23">
        <f t="shared" si="40"/>
        <v>7.5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+'9'!G228</f>
        <v>0</v>
      </c>
      <c r="D228" s="82">
        <v>10</v>
      </c>
      <c r="E228" s="47">
        <f t="shared" si="37"/>
        <v>10</v>
      </c>
      <c r="F228" s="82">
        <v>0</v>
      </c>
      <c r="G228" s="47">
        <f t="shared" si="38"/>
        <v>10</v>
      </c>
      <c r="H228" s="83"/>
      <c r="I228" s="20">
        <v>25</v>
      </c>
      <c r="J228" s="84">
        <f t="shared" si="39"/>
        <v>0</v>
      </c>
      <c r="K228" s="17" t="s">
        <v>16</v>
      </c>
      <c r="L228" s="44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+'9'!G229</f>
        <v>3</v>
      </c>
      <c r="D229" s="82">
        <v>5</v>
      </c>
      <c r="E229" s="47">
        <f t="shared" si="37"/>
        <v>8</v>
      </c>
      <c r="F229" s="82">
        <v>0</v>
      </c>
      <c r="G229" s="47">
        <f t="shared" si="38"/>
        <v>8</v>
      </c>
      <c r="H229" s="83"/>
      <c r="I229" s="20">
        <v>25</v>
      </c>
      <c r="J229" s="84">
        <f t="shared" si="39"/>
        <v>0</v>
      </c>
      <c r="K229" s="17" t="s">
        <v>16</v>
      </c>
      <c r="L229" s="44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+'9'!G230</f>
        <v>3</v>
      </c>
      <c r="D230" s="82">
        <v>0</v>
      </c>
      <c r="E230" s="47">
        <f t="shared" si="37"/>
        <v>3</v>
      </c>
      <c r="F230" s="82">
        <v>0</v>
      </c>
      <c r="G230" s="47">
        <f t="shared" si="38"/>
        <v>0</v>
      </c>
      <c r="H230" s="83">
        <v>3</v>
      </c>
      <c r="I230" s="20">
        <v>25</v>
      </c>
      <c r="J230" s="84">
        <f t="shared" si="39"/>
        <v>75</v>
      </c>
      <c r="K230" s="17" t="s">
        <v>16</v>
      </c>
      <c r="L230" s="44">
        <v>35</v>
      </c>
      <c r="M230" s="23">
        <f t="shared" si="40"/>
        <v>40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+'9'!G231</f>
        <v>2</v>
      </c>
      <c r="D231" s="82">
        <v>5</v>
      </c>
      <c r="E231" s="47">
        <f t="shared" si="37"/>
        <v>7</v>
      </c>
      <c r="F231" s="82">
        <v>0</v>
      </c>
      <c r="G231" s="47">
        <f t="shared" si="38"/>
        <v>6</v>
      </c>
      <c r="H231" s="83">
        <v>1</v>
      </c>
      <c r="I231" s="20">
        <v>25</v>
      </c>
      <c r="J231" s="84">
        <f t="shared" si="39"/>
        <v>25</v>
      </c>
      <c r="K231" s="17" t="s">
        <v>16</v>
      </c>
      <c r="L231" s="44">
        <v>17.5</v>
      </c>
      <c r="M231" s="23">
        <f t="shared" si="40"/>
        <v>7.5</v>
      </c>
    </row>
    <row r="232" spans="1:13" ht="25.5" x14ac:dyDescent="0.55000000000000004">
      <c r="A232" s="10">
        <v>228</v>
      </c>
      <c r="B232" s="19" t="s">
        <v>191</v>
      </c>
      <c r="C232" s="79">
        <f>+'9'!G232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44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+'9'!G233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44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+'9'!G234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44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+'9'!G235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44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+'9'!G236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44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+'9'!G237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44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+'9'!G238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44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+'9'!G239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44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+'9'!G240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44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+'9'!G241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44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+'9'!G242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44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+'9'!G243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44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+'9'!G244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44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+'9'!G245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44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+'9'!G246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44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44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44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44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44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44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44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44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44">
        <v>0</v>
      </c>
      <c r="M254" s="23">
        <f t="shared" si="44"/>
        <v>0</v>
      </c>
      <c r="N254" s="23">
        <f>SUM(M5:M254)</f>
        <v>3185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44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</row>
    <row r="257" spans="1:22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3565</v>
      </c>
    </row>
    <row r="258" spans="1:22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2560</v>
      </c>
      <c r="L259" s="120">
        <v>35</v>
      </c>
      <c r="M259" s="2">
        <v>50</v>
      </c>
      <c r="N259" s="2">
        <v>505</v>
      </c>
      <c r="O259" s="2">
        <v>220</v>
      </c>
      <c r="P259" s="2">
        <v>105</v>
      </c>
      <c r="Q259" s="2">
        <v>500</v>
      </c>
      <c r="R259" s="2">
        <v>120</v>
      </c>
      <c r="S259" s="2">
        <v>50</v>
      </c>
      <c r="T259" s="2">
        <v>140</v>
      </c>
      <c r="U259" s="2">
        <v>85</v>
      </c>
      <c r="V259" s="2">
        <v>750</v>
      </c>
    </row>
    <row r="260" spans="1:22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2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f>50+450</f>
        <v>500</v>
      </c>
      <c r="L261" s="123" t="s">
        <v>353</v>
      </c>
    </row>
    <row r="262" spans="1:22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380</v>
      </c>
      <c r="M262" s="87" t="s">
        <v>287</v>
      </c>
      <c r="N262" s="88" t="s">
        <v>288</v>
      </c>
      <c r="O262" s="89" t="s">
        <v>289</v>
      </c>
    </row>
    <row r="263" spans="1:22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125</v>
      </c>
      <c r="M263" s="90"/>
      <c r="N263" s="90"/>
      <c r="O263" s="90"/>
    </row>
    <row r="264" spans="1:22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115</v>
      </c>
      <c r="M264" s="90"/>
      <c r="N264" s="90"/>
      <c r="O264" s="90"/>
    </row>
    <row r="265" spans="1:22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-10</v>
      </c>
      <c r="M265" s="90"/>
      <c r="N265" s="90"/>
      <c r="O265" s="90"/>
    </row>
    <row r="266" spans="1:22" ht="25.5" x14ac:dyDescent="0.55000000000000004">
      <c r="G266" s="2"/>
      <c r="I266" s="162" t="s">
        <v>211</v>
      </c>
      <c r="J266" s="163"/>
      <c r="K266" s="33">
        <f>+K264-K263</f>
        <v>-10</v>
      </c>
      <c r="M266" s="91"/>
      <c r="N266" s="91"/>
      <c r="O266" s="91"/>
    </row>
    <row r="267" spans="1:22" x14ac:dyDescent="0.5">
      <c r="G267" s="2"/>
      <c r="I267" s="2"/>
      <c r="M267" s="91"/>
      <c r="N267" s="91"/>
      <c r="O267" s="91"/>
    </row>
    <row r="268" spans="1:22" ht="25.5" x14ac:dyDescent="0.55000000000000004">
      <c r="G268" s="2"/>
      <c r="I268" s="98" t="s">
        <v>300</v>
      </c>
      <c r="M268" s="92"/>
      <c r="N268" s="92"/>
      <c r="O268" s="92"/>
    </row>
    <row r="269" spans="1:22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2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2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2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  <row r="313" spans="7:9" x14ac:dyDescent="0.5">
      <c r="G313" s="2"/>
      <c r="I313" s="2"/>
    </row>
    <row r="314" spans="7:9" x14ac:dyDescent="0.5">
      <c r="G314" s="2"/>
      <c r="I314" s="2"/>
    </row>
    <row r="315" spans="7:9" x14ac:dyDescent="0.5">
      <c r="G315" s="2"/>
      <c r="I315" s="2"/>
    </row>
    <row r="316" spans="7:9" x14ac:dyDescent="0.5">
      <c r="G316" s="2"/>
      <c r="I316" s="2"/>
    </row>
    <row r="317" spans="7:9" x14ac:dyDescent="0.5">
      <c r="G317" s="2"/>
      <c r="I317" s="2"/>
    </row>
    <row r="318" spans="7:9" x14ac:dyDescent="0.5">
      <c r="G318" s="2"/>
      <c r="I318" s="2"/>
    </row>
    <row r="319" spans="7:9" x14ac:dyDescent="0.5">
      <c r="G319" s="2"/>
      <c r="I319" s="2"/>
    </row>
    <row r="320" spans="7:9" x14ac:dyDescent="0.5">
      <c r="G320" s="2"/>
      <c r="I320" s="2"/>
    </row>
    <row r="321" spans="7:9" x14ac:dyDescent="0.5">
      <c r="G321" s="2"/>
      <c r="I321" s="2"/>
    </row>
    <row r="322" spans="7:9" x14ac:dyDescent="0.5">
      <c r="G322" s="2"/>
      <c r="I322" s="2"/>
    </row>
    <row r="323" spans="7:9" x14ac:dyDescent="0.5">
      <c r="G323" s="2"/>
      <c r="I323" s="2"/>
    </row>
    <row r="324" spans="7:9" x14ac:dyDescent="0.5">
      <c r="G324" s="2"/>
      <c r="I324" s="2"/>
    </row>
    <row r="325" spans="7:9" x14ac:dyDescent="0.5">
      <c r="G325" s="2"/>
      <c r="I325" s="2"/>
    </row>
    <row r="326" spans="7:9" x14ac:dyDescent="0.5">
      <c r="G326" s="2"/>
      <c r="I326" s="2"/>
    </row>
    <row r="327" spans="7:9" x14ac:dyDescent="0.5">
      <c r="G327" s="2"/>
      <c r="I327" s="2"/>
    </row>
    <row r="328" spans="7:9" x14ac:dyDescent="0.5">
      <c r="G328" s="2"/>
      <c r="I328" s="2"/>
    </row>
    <row r="329" spans="7:9" x14ac:dyDescent="0.5">
      <c r="G329" s="2"/>
      <c r="I329" s="2"/>
    </row>
    <row r="330" spans="7:9" x14ac:dyDescent="0.5">
      <c r="G330" s="2"/>
      <c r="I330" s="2"/>
    </row>
    <row r="331" spans="7:9" x14ac:dyDescent="0.5">
      <c r="G331" s="2"/>
      <c r="I331" s="2"/>
    </row>
    <row r="332" spans="7:9" x14ac:dyDescent="0.5">
      <c r="G332" s="2"/>
      <c r="I332" s="2"/>
    </row>
    <row r="333" spans="7:9" x14ac:dyDescent="0.5">
      <c r="G333" s="2"/>
      <c r="I333" s="2"/>
    </row>
    <row r="334" spans="7:9" x14ac:dyDescent="0.5">
      <c r="G334" s="2"/>
      <c r="I334" s="2"/>
    </row>
    <row r="335" spans="7:9" x14ac:dyDescent="0.5">
      <c r="G335" s="2"/>
      <c r="I335" s="2"/>
    </row>
    <row r="336" spans="7:9" x14ac:dyDescent="0.5">
      <c r="G336" s="2"/>
      <c r="I336" s="2"/>
    </row>
    <row r="337" spans="7:9" x14ac:dyDescent="0.5">
      <c r="G337" s="2"/>
      <c r="I337" s="2"/>
    </row>
    <row r="338" spans="7:9" x14ac:dyDescent="0.5">
      <c r="G338" s="2"/>
      <c r="I338" s="2"/>
    </row>
    <row r="339" spans="7:9" x14ac:dyDescent="0.5">
      <c r="G339" s="2"/>
      <c r="I339" s="2"/>
    </row>
    <row r="340" spans="7:9" x14ac:dyDescent="0.5">
      <c r="G340" s="2"/>
      <c r="I340" s="2"/>
    </row>
    <row r="341" spans="7:9" x14ac:dyDescent="0.5">
      <c r="G341" s="2"/>
      <c r="I341" s="2"/>
    </row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5980BF"/>
  </sheetPr>
  <dimension ref="A1:Z341"/>
  <sheetViews>
    <sheetView zoomScaleNormal="100" workbookViewId="0">
      <pane xSplit="7" ySplit="4" topLeftCell="H69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+'10'!G5</f>
        <v>17</v>
      </c>
      <c r="D5" s="82">
        <v>40</v>
      </c>
      <c r="E5" s="47">
        <f t="shared" ref="E5:E207" si="0">C5+D5</f>
        <v>57</v>
      </c>
      <c r="F5" s="82">
        <v>0</v>
      </c>
      <c r="G5" s="47">
        <f>+E5-F5-H5</f>
        <v>46</v>
      </c>
      <c r="H5" s="83">
        <v>11</v>
      </c>
      <c r="I5" s="15">
        <v>50</v>
      </c>
      <c r="J5" s="84">
        <f>+I5*H5</f>
        <v>550</v>
      </c>
      <c r="K5" s="17" t="s">
        <v>16</v>
      </c>
      <c r="L5" s="18">
        <v>0</v>
      </c>
      <c r="M5" s="101">
        <f>SUM(J5-L5)</f>
        <v>550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+'10'!G6</f>
        <v>11</v>
      </c>
      <c r="D6" s="82">
        <v>40</v>
      </c>
      <c r="E6" s="47">
        <f t="shared" si="0"/>
        <v>51</v>
      </c>
      <c r="F6" s="82">
        <v>0</v>
      </c>
      <c r="G6" s="47">
        <f t="shared" ref="G6:G142" si="4">+E6-F6-H6</f>
        <v>47</v>
      </c>
      <c r="H6" s="83">
        <v>4</v>
      </c>
      <c r="I6" s="15">
        <v>100</v>
      </c>
      <c r="J6" s="84">
        <f t="shared" ref="J6:J142" si="5">+I6*H6</f>
        <v>400</v>
      </c>
      <c r="K6" s="17" t="s">
        <v>16</v>
      </c>
      <c r="L6" s="18">
        <v>0</v>
      </c>
      <c r="M6" s="101">
        <f t="shared" ref="M6:M13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11</v>
      </c>
      <c r="D12" s="82">
        <v>20</v>
      </c>
      <c r="E12" s="47">
        <f t="shared" si="0"/>
        <v>31</v>
      </c>
      <c r="F12" s="82">
        <v>0</v>
      </c>
      <c r="G12" s="47">
        <f t="shared" si="4"/>
        <v>31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+'10'!G14</f>
        <v>2</v>
      </c>
      <c r="D14" s="82">
        <v>0</v>
      </c>
      <c r="E14" s="47">
        <f t="shared" si="0"/>
        <v>2</v>
      </c>
      <c r="F14" s="82">
        <v>0</v>
      </c>
      <c r="G14" s="47">
        <f t="shared" si="4"/>
        <v>0</v>
      </c>
      <c r="H14" s="83">
        <v>2</v>
      </c>
      <c r="I14" s="20">
        <v>50</v>
      </c>
      <c r="J14" s="84">
        <f t="shared" si="5"/>
        <v>100</v>
      </c>
      <c r="K14" s="17" t="s">
        <v>16</v>
      </c>
      <c r="L14" s="18">
        <v>0</v>
      </c>
      <c r="M14" s="101">
        <f t="shared" si="6"/>
        <v>100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+'10'!G18</f>
        <v>0</v>
      </c>
      <c r="D18" s="82">
        <v>5</v>
      </c>
      <c r="E18" s="47">
        <f t="shared" si="0"/>
        <v>5</v>
      </c>
      <c r="F18" s="82">
        <v>0</v>
      </c>
      <c r="G18" s="47">
        <f t="shared" si="4"/>
        <v>5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+'10'!G21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+'10'!G22</f>
        <v>2</v>
      </c>
      <c r="D22" s="82">
        <v>2</v>
      </c>
      <c r="E22" s="47">
        <f>C22+D22</f>
        <v>4</v>
      </c>
      <c r="F22" s="82">
        <v>0</v>
      </c>
      <c r="G22" s="47">
        <f>+E22-F22-H22</f>
        <v>3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+'10'!G23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+'10'!G24</f>
        <v>14</v>
      </c>
      <c r="D24" s="82">
        <v>20</v>
      </c>
      <c r="E24" s="47">
        <f t="shared" si="0"/>
        <v>34</v>
      </c>
      <c r="F24" s="82">
        <v>0</v>
      </c>
      <c r="G24" s="47">
        <f t="shared" si="4"/>
        <v>34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+'10'!G27</f>
        <v>0</v>
      </c>
      <c r="D27" s="82">
        <v>5</v>
      </c>
      <c r="E27" s="47">
        <f t="shared" si="0"/>
        <v>5</v>
      </c>
      <c r="F27" s="82">
        <v>0</v>
      </c>
      <c r="G27" s="47">
        <f t="shared" si="4"/>
        <v>5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+'10'!G30</f>
        <v>1</v>
      </c>
      <c r="D30" s="82">
        <v>5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+'10'!G33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+'10'!G34</f>
        <v>2</v>
      </c>
      <c r="D34" s="82">
        <v>20</v>
      </c>
      <c r="E34" s="47">
        <f>C34+D34</f>
        <v>22</v>
      </c>
      <c r="F34" s="82">
        <v>0</v>
      </c>
      <c r="G34" s="47">
        <f>+E34-F34-H34</f>
        <v>8</v>
      </c>
      <c r="H34" s="83">
        <v>14</v>
      </c>
      <c r="I34" s="15">
        <v>100</v>
      </c>
      <c r="J34" s="84">
        <f>+I34*H34</f>
        <v>1400</v>
      </c>
      <c r="K34" s="17" t="s">
        <v>16</v>
      </c>
      <c r="L34" s="18">
        <v>0</v>
      </c>
      <c r="M34" s="101">
        <f>SUM(J34-L34)</f>
        <v>1400</v>
      </c>
    </row>
    <row r="35" spans="1:24" ht="25.5" x14ac:dyDescent="0.55000000000000004">
      <c r="A35" s="10">
        <v>31</v>
      </c>
      <c r="B35" s="19" t="s">
        <v>45</v>
      </c>
      <c r="C35" s="79">
        <f>+'10'!G35</f>
        <v>5</v>
      </c>
      <c r="D35" s="82">
        <v>0</v>
      </c>
      <c r="E35" s="47">
        <f>C35+D35</f>
        <v>5</v>
      </c>
      <c r="F35" s="82">
        <v>0</v>
      </c>
      <c r="G35" s="47">
        <f>+E35-F35-H35</f>
        <v>5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+'10'!G36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+'10'!G37</f>
        <v>0</v>
      </c>
      <c r="D37" s="82">
        <v>10</v>
      </c>
      <c r="E37" s="47">
        <f t="shared" si="0"/>
        <v>10</v>
      </c>
      <c r="F37" s="82">
        <v>0</v>
      </c>
      <c r="G37" s="47">
        <f t="shared" si="4"/>
        <v>9</v>
      </c>
      <c r="H37" s="83">
        <v>1</v>
      </c>
      <c r="I37" s="15">
        <v>130</v>
      </c>
      <c r="J37" s="84">
        <f t="shared" si="5"/>
        <v>130</v>
      </c>
      <c r="K37" s="17" t="s">
        <v>16</v>
      </c>
      <c r="L37" s="18">
        <v>0</v>
      </c>
      <c r="M37" s="101">
        <f t="shared" si="6"/>
        <v>130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+'10'!G38</f>
        <v>2</v>
      </c>
      <c r="D38" s="82">
        <v>5</v>
      </c>
      <c r="E38" s="47">
        <f t="shared" si="0"/>
        <v>7</v>
      </c>
      <c r="F38" s="82">
        <v>0</v>
      </c>
      <c r="G38" s="47">
        <f t="shared" si="4"/>
        <v>7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+'10'!G39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+'10'!G40</f>
        <v>7</v>
      </c>
      <c r="D40" s="82">
        <v>5</v>
      </c>
      <c r="E40" s="47">
        <f t="shared" si="0"/>
        <v>12</v>
      </c>
      <c r="F40" s="82">
        <v>0</v>
      </c>
      <c r="G40" s="47">
        <f t="shared" si="4"/>
        <v>8</v>
      </c>
      <c r="H40" s="83">
        <v>4</v>
      </c>
      <c r="I40" s="15">
        <v>50</v>
      </c>
      <c r="J40" s="84">
        <f t="shared" si="5"/>
        <v>200</v>
      </c>
      <c r="K40" s="17" t="s">
        <v>304</v>
      </c>
      <c r="L40" s="18">
        <v>80</v>
      </c>
      <c r="M40" s="101">
        <f t="shared" si="6"/>
        <v>120</v>
      </c>
    </row>
    <row r="41" spans="1:24" ht="25.5" x14ac:dyDescent="0.55000000000000004">
      <c r="A41" s="10">
        <v>37</v>
      </c>
      <c r="B41" s="19" t="s">
        <v>50</v>
      </c>
      <c r="C41" s="79">
        <f>+'10'!G41</f>
        <v>6</v>
      </c>
      <c r="D41" s="82">
        <v>5</v>
      </c>
      <c r="E41" s="47">
        <f t="shared" si="0"/>
        <v>11</v>
      </c>
      <c r="F41" s="82">
        <v>0</v>
      </c>
      <c r="G41" s="47">
        <f t="shared" si="4"/>
        <v>9</v>
      </c>
      <c r="H41" s="83">
        <v>2</v>
      </c>
      <c r="I41" s="15">
        <v>50</v>
      </c>
      <c r="J41" s="84">
        <f t="shared" si="5"/>
        <v>100</v>
      </c>
      <c r="K41" s="17" t="s">
        <v>304</v>
      </c>
      <c r="L41" s="18">
        <v>25</v>
      </c>
      <c r="M41" s="101">
        <f t="shared" si="6"/>
        <v>75</v>
      </c>
    </row>
    <row r="42" spans="1:24" ht="25.5" x14ac:dyDescent="0.55000000000000004">
      <c r="A42" s="10">
        <v>38</v>
      </c>
      <c r="B42" s="19" t="s">
        <v>51</v>
      </c>
      <c r="C42" s="79">
        <f>+'10'!G42</f>
        <v>5</v>
      </c>
      <c r="D42" s="82">
        <v>5</v>
      </c>
      <c r="E42" s="47">
        <f t="shared" si="0"/>
        <v>10</v>
      </c>
      <c r="F42" s="82">
        <v>0</v>
      </c>
      <c r="G42" s="47">
        <f t="shared" si="4"/>
        <v>9</v>
      </c>
      <c r="H42" s="83">
        <v>1</v>
      </c>
      <c r="I42" s="15">
        <v>50</v>
      </c>
      <c r="J42" s="84">
        <f t="shared" si="5"/>
        <v>50</v>
      </c>
      <c r="K42" s="17" t="s">
        <v>304</v>
      </c>
      <c r="L42" s="18">
        <v>25</v>
      </c>
      <c r="M42" s="101">
        <f t="shared" si="6"/>
        <v>25</v>
      </c>
    </row>
    <row r="43" spans="1:24" ht="25.5" x14ac:dyDescent="0.55000000000000004">
      <c r="A43" s="10">
        <v>39</v>
      </c>
      <c r="B43" s="19" t="s">
        <v>286</v>
      </c>
      <c r="C43" s="79">
        <f>+'10'!G43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+'10'!G44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+'10'!G45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+'10'!G46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+'10'!G47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+'10'!G48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+'10'!G50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+'10'!G52</f>
        <v>1</v>
      </c>
      <c r="D52" s="82">
        <v>5</v>
      </c>
      <c r="E52" s="47">
        <f t="shared" si="0"/>
        <v>6</v>
      </c>
      <c r="F52" s="82">
        <v>0</v>
      </c>
      <c r="G52" s="47">
        <f t="shared" si="4"/>
        <v>6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+'10'!G53</f>
        <v>3</v>
      </c>
      <c r="D53" s="82">
        <v>0</v>
      </c>
      <c r="E53" s="47">
        <f t="shared" si="0"/>
        <v>3</v>
      </c>
      <c r="F53" s="82">
        <v>0</v>
      </c>
      <c r="G53" s="47">
        <f t="shared" si="4"/>
        <v>3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+'10'!G54</f>
        <v>4</v>
      </c>
      <c r="D54" s="82">
        <v>0</v>
      </c>
      <c r="E54" s="47">
        <f t="shared" si="0"/>
        <v>4</v>
      </c>
      <c r="F54" s="82">
        <v>0</v>
      </c>
      <c r="G54" s="47">
        <f t="shared" si="4"/>
        <v>4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+'10'!G55</f>
        <v>0</v>
      </c>
      <c r="D55" s="82">
        <v>10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+'10'!G56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+'10'!G57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+'10'!G61</f>
        <v>0</v>
      </c>
      <c r="D61" s="82">
        <v>5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+'10'!G63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3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+'10'!G65</f>
        <v>3</v>
      </c>
      <c r="D65" s="82">
        <v>2</v>
      </c>
      <c r="E65" s="47">
        <f>C65+D65</f>
        <v>5</v>
      </c>
      <c r="F65" s="82">
        <v>0</v>
      </c>
      <c r="G65" s="47">
        <f>+E65-F65-H65</f>
        <v>5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+'10'!G66</f>
        <v>2</v>
      </c>
      <c r="D66" s="82">
        <v>2</v>
      </c>
      <c r="E66" s="47">
        <f>C66+D66</f>
        <v>4</v>
      </c>
      <c r="F66" s="82">
        <v>0</v>
      </c>
      <c r="G66" s="47">
        <f>+E66-F66-H66</f>
        <v>4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+'10'!G67</f>
        <v>2</v>
      </c>
      <c r="D67" s="82">
        <v>2</v>
      </c>
      <c r="E67" s="47">
        <f>C67+D67</f>
        <v>4</v>
      </c>
      <c r="F67" s="82">
        <v>0</v>
      </c>
      <c r="G67" s="47">
        <f>+E67-F67-H67</f>
        <v>4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+'10'!G68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+'10'!G69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+'10'!G72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+'10'!G73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+'10'!G74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+'10'!G77</f>
        <v>2</v>
      </c>
      <c r="D77" s="82">
        <v>15</v>
      </c>
      <c r="E77" s="47">
        <f t="shared" si="0"/>
        <v>17</v>
      </c>
      <c r="F77" s="82">
        <v>0</v>
      </c>
      <c r="G77" s="47">
        <f t="shared" si="4"/>
        <v>16</v>
      </c>
      <c r="H77" s="83">
        <v>1</v>
      </c>
      <c r="I77" s="15">
        <v>50</v>
      </c>
      <c r="J77" s="84">
        <f t="shared" si="5"/>
        <v>50</v>
      </c>
      <c r="K77" s="17" t="s">
        <v>304</v>
      </c>
      <c r="L77" s="18">
        <v>25</v>
      </c>
      <c r="M77" s="101">
        <f t="shared" si="6"/>
        <v>25</v>
      </c>
    </row>
    <row r="78" spans="1:13" ht="25.5" x14ac:dyDescent="0.55000000000000004">
      <c r="A78" s="10">
        <v>74</v>
      </c>
      <c r="B78" s="19" t="s">
        <v>293</v>
      </c>
      <c r="C78" s="79">
        <f>+'10'!G78</f>
        <v>5</v>
      </c>
      <c r="D78" s="82">
        <v>5</v>
      </c>
      <c r="E78" s="47">
        <f t="shared" ref="E78:E126" si="8">C78+D78</f>
        <v>10</v>
      </c>
      <c r="F78" s="82">
        <v>0</v>
      </c>
      <c r="G78" s="47">
        <f t="shared" ref="G78:G126" si="9">+E78-F78-H78</f>
        <v>8</v>
      </c>
      <c r="H78" s="83">
        <v>2</v>
      </c>
      <c r="I78" s="20">
        <v>50</v>
      </c>
      <c r="J78" s="84">
        <f t="shared" ref="J78:J126" si="10">+I78*H78</f>
        <v>100</v>
      </c>
      <c r="K78" s="17" t="s">
        <v>16</v>
      </c>
      <c r="L78" s="18">
        <v>0</v>
      </c>
      <c r="M78" s="101">
        <f t="shared" ref="M78:M126" si="11">SUM(J78-L78)</f>
        <v>100</v>
      </c>
    </row>
    <row r="79" spans="1:13" ht="25.5" x14ac:dyDescent="0.55000000000000004">
      <c r="A79" s="10">
        <v>75</v>
      </c>
      <c r="B79" s="19" t="s">
        <v>294</v>
      </c>
      <c r="C79" s="79">
        <f>+'10'!G79</f>
        <v>2</v>
      </c>
      <c r="D79" s="82">
        <v>5</v>
      </c>
      <c r="E79" s="47">
        <f t="shared" si="8"/>
        <v>7</v>
      </c>
      <c r="F79" s="82">
        <v>0</v>
      </c>
      <c r="G79" s="47">
        <f t="shared" si="9"/>
        <v>6</v>
      </c>
      <c r="H79" s="83">
        <v>1</v>
      </c>
      <c r="I79" s="22">
        <v>120</v>
      </c>
      <c r="J79" s="84">
        <f t="shared" si="10"/>
        <v>120</v>
      </c>
      <c r="K79" s="17" t="s">
        <v>16</v>
      </c>
      <c r="L79" s="18">
        <v>0</v>
      </c>
      <c r="M79" s="101">
        <f t="shared" si="11"/>
        <v>120</v>
      </c>
    </row>
    <row r="80" spans="1:13" ht="21.6" customHeight="1" x14ac:dyDescent="0.55000000000000004">
      <c r="A80" s="10">
        <v>76</v>
      </c>
      <c r="B80" s="19" t="s">
        <v>379</v>
      </c>
      <c r="C80" s="79">
        <f>+'10'!G80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+'10'!G81</f>
        <v>5</v>
      </c>
      <c r="D81" s="82">
        <v>5</v>
      </c>
      <c r="E81" s="47">
        <f t="shared" si="8"/>
        <v>10</v>
      </c>
      <c r="F81" s="82">
        <v>0</v>
      </c>
      <c r="G81" s="47">
        <f t="shared" si="9"/>
        <v>9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101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+'10'!G82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+'10'!G83</f>
        <v>0</v>
      </c>
      <c r="D83" s="82">
        <v>0</v>
      </c>
      <c r="E83" s="47">
        <f t="shared" si="8"/>
        <v>0</v>
      </c>
      <c r="F83" s="82">
        <v>0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+'10'!G84</f>
        <v>0</v>
      </c>
      <c r="D84" s="82">
        <v>10</v>
      </c>
      <c r="E84" s="47">
        <f t="shared" si="8"/>
        <v>10</v>
      </c>
      <c r="F84" s="82">
        <v>0</v>
      </c>
      <c r="G84" s="47">
        <f t="shared" si="9"/>
        <v>10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v>0</v>
      </c>
      <c r="D85" s="82">
        <v>10</v>
      </c>
      <c r="E85" s="47">
        <f t="shared" si="8"/>
        <v>10</v>
      </c>
      <c r="F85" s="82">
        <v>0</v>
      </c>
      <c r="G85" s="47">
        <f t="shared" si="9"/>
        <v>9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0</v>
      </c>
      <c r="M85" s="101">
        <f t="shared" si="11"/>
        <v>55</v>
      </c>
    </row>
    <row r="86" spans="1:13" ht="25.15" customHeight="1" x14ac:dyDescent="0.55000000000000004">
      <c r="A86" s="10">
        <v>82</v>
      </c>
      <c r="B86" s="19" t="s">
        <v>94</v>
      </c>
      <c r="C86" s="79">
        <f>+'10'!G86</f>
        <v>0</v>
      </c>
      <c r="D86" s="82"/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+'10'!G87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+'10'!G88</f>
        <v>14</v>
      </c>
      <c r="D88" s="82">
        <v>10</v>
      </c>
      <c r="E88" s="47">
        <f t="shared" si="8"/>
        <v>24</v>
      </c>
      <c r="F88" s="82">
        <v>0</v>
      </c>
      <c r="G88" s="47">
        <f t="shared" si="9"/>
        <v>17</v>
      </c>
      <c r="H88" s="83">
        <v>7</v>
      </c>
      <c r="I88" s="20">
        <v>35</v>
      </c>
      <c r="J88" s="84">
        <f t="shared" si="10"/>
        <v>245</v>
      </c>
      <c r="K88" s="17" t="s">
        <v>16</v>
      </c>
      <c r="L88" s="18">
        <v>0</v>
      </c>
      <c r="M88" s="101">
        <f t="shared" si="11"/>
        <v>245</v>
      </c>
    </row>
    <row r="89" spans="1:13" ht="22.5" customHeight="1" x14ac:dyDescent="0.55000000000000004">
      <c r="A89" s="10">
        <v>85</v>
      </c>
      <c r="B89" s="19" t="s">
        <v>359</v>
      </c>
      <c r="C89" s="79">
        <f>+'10'!G89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+'10'!G90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+'10'!G91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+'10'!G92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+'10'!G93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+'10'!G94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+'10'!G95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+'10'!G96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+'10'!G97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+'10'!G98</f>
        <v>2</v>
      </c>
      <c r="D98" s="82">
        <v>6</v>
      </c>
      <c r="E98" s="47">
        <f t="shared" si="8"/>
        <v>8</v>
      </c>
      <c r="F98" s="82">
        <v>0</v>
      </c>
      <c r="G98" s="47">
        <f t="shared" si="9"/>
        <v>7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101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+'10'!G99</f>
        <v>2</v>
      </c>
      <c r="D99" s="82">
        <v>4</v>
      </c>
      <c r="E99" s="47">
        <f t="shared" si="8"/>
        <v>6</v>
      </c>
      <c r="F99" s="82">
        <v>0</v>
      </c>
      <c r="G99" s="47">
        <f t="shared" si="9"/>
        <v>6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+'10'!G100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+'10'!G101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+'10'!G102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+'10'!G103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+'10'!G104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+'10'!G105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+'10'!G106</f>
        <v>17</v>
      </c>
      <c r="D106" s="82">
        <v>5</v>
      </c>
      <c r="E106" s="47">
        <f t="shared" si="8"/>
        <v>22</v>
      </c>
      <c r="F106" s="82">
        <v>0</v>
      </c>
      <c r="G106" s="47">
        <f t="shared" si="9"/>
        <v>22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+'10'!G107</f>
        <v>10</v>
      </c>
      <c r="D107" s="82">
        <v>5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+'10'!G108</f>
        <v>4</v>
      </c>
      <c r="D108" s="82">
        <v>0</v>
      </c>
      <c r="E108" s="47">
        <f t="shared" si="8"/>
        <v>4</v>
      </c>
      <c r="F108" s="82">
        <v>0</v>
      </c>
      <c r="G108" s="47">
        <f t="shared" si="9"/>
        <v>3</v>
      </c>
      <c r="H108" s="83">
        <v>1</v>
      </c>
      <c r="I108" s="20">
        <v>60</v>
      </c>
      <c r="J108" s="84">
        <f t="shared" si="10"/>
        <v>60</v>
      </c>
      <c r="K108" s="17" t="s">
        <v>16</v>
      </c>
      <c r="L108" s="18">
        <v>0</v>
      </c>
      <c r="M108" s="101">
        <f t="shared" si="11"/>
        <v>60</v>
      </c>
    </row>
    <row r="109" spans="1:13" ht="25.5" x14ac:dyDescent="0.55000000000000004">
      <c r="A109" s="10">
        <v>105</v>
      </c>
      <c r="B109" s="19" t="s">
        <v>99</v>
      </c>
      <c r="C109" s="79">
        <f>+'10'!G109</f>
        <v>3</v>
      </c>
      <c r="D109" s="82">
        <v>10</v>
      </c>
      <c r="E109" s="47">
        <f t="shared" si="8"/>
        <v>13</v>
      </c>
      <c r="F109" s="82">
        <v>0</v>
      </c>
      <c r="G109" s="47">
        <f t="shared" si="9"/>
        <v>13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+'10'!G110</f>
        <v>3</v>
      </c>
      <c r="D110" s="82">
        <v>5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+'10'!G111</f>
        <v>3</v>
      </c>
      <c r="D111" s="82">
        <v>2</v>
      </c>
      <c r="E111" s="47">
        <f t="shared" si="8"/>
        <v>5</v>
      </c>
      <c r="F111" s="82">
        <v>0</v>
      </c>
      <c r="G111" s="47">
        <f t="shared" si="9"/>
        <v>5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+'10'!G112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+'10'!G113</f>
        <v>40</v>
      </c>
      <c r="D113" s="82">
        <v>0</v>
      </c>
      <c r="E113" s="47">
        <f t="shared" si="8"/>
        <v>40</v>
      </c>
      <c r="F113" s="82">
        <v>0</v>
      </c>
      <c r="G113" s="47">
        <f t="shared" si="9"/>
        <v>34</v>
      </c>
      <c r="H113" s="83">
        <v>6</v>
      </c>
      <c r="I113" s="20">
        <v>35</v>
      </c>
      <c r="J113" s="84">
        <f t="shared" si="10"/>
        <v>210</v>
      </c>
      <c r="K113" s="17" t="s">
        <v>348</v>
      </c>
      <c r="L113" s="18">
        <v>105</v>
      </c>
      <c r="M113" s="101">
        <f t="shared" si="11"/>
        <v>105</v>
      </c>
    </row>
    <row r="114" spans="1:13" ht="25.5" x14ac:dyDescent="0.55000000000000004">
      <c r="A114" s="10">
        <v>110</v>
      </c>
      <c r="B114" s="19" t="s">
        <v>268</v>
      </c>
      <c r="C114" s="79">
        <f>+'10'!G114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+'10'!G115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+'10'!G116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+'10'!G117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+'10'!G118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+'10'!G119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+'10'!G120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+'10'!G121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+'10'!G122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+'10'!G123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+'10'!G124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+'10'!G125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+'10'!G126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+'10'!G127</f>
        <v>3</v>
      </c>
      <c r="D127" s="82">
        <v>0</v>
      </c>
      <c r="E127" s="47">
        <f t="shared" ref="E127:E136" si="16">C127+D127</f>
        <v>3</v>
      </c>
      <c r="F127" s="82">
        <v>3</v>
      </c>
      <c r="G127" s="47">
        <f t="shared" ref="G127:G136" si="17">+E127-F127-H127</f>
        <v>0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+'10'!G128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+'10'!G129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+'10'!G130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+'10'!G131</f>
        <v>4</v>
      </c>
      <c r="D131" s="82">
        <v>0</v>
      </c>
      <c r="E131" s="47">
        <f t="shared" si="16"/>
        <v>4</v>
      </c>
      <c r="F131" s="82">
        <v>3</v>
      </c>
      <c r="G131" s="47">
        <f t="shared" si="17"/>
        <v>0</v>
      </c>
      <c r="H131" s="83">
        <v>1</v>
      </c>
      <c r="I131" s="20">
        <v>60</v>
      </c>
      <c r="J131" s="84">
        <f t="shared" si="18"/>
        <v>60</v>
      </c>
      <c r="K131" s="17" t="s">
        <v>16</v>
      </c>
      <c r="L131" s="18">
        <v>20</v>
      </c>
      <c r="M131" s="101">
        <f t="shared" si="19"/>
        <v>40</v>
      </c>
    </row>
    <row r="132" spans="1:13" ht="25.5" x14ac:dyDescent="0.55000000000000004">
      <c r="A132" s="10">
        <v>128</v>
      </c>
      <c r="B132" s="19" t="s">
        <v>266</v>
      </c>
      <c r="C132" s="79">
        <f>+'10'!G132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+'10'!G133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+'10'!G134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+'10'!G135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+'10'!G136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+'10'!G137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1</v>
      </c>
      <c r="H137" s="83">
        <v>2</v>
      </c>
      <c r="I137" s="15">
        <v>50</v>
      </c>
      <c r="J137" s="84">
        <f t="shared" si="5"/>
        <v>100</v>
      </c>
      <c r="K137" s="17" t="s">
        <v>304</v>
      </c>
      <c r="L137" s="18">
        <v>50</v>
      </c>
      <c r="M137" s="101">
        <f t="shared" si="6"/>
        <v>50</v>
      </c>
    </row>
    <row r="138" spans="1:13" ht="25.5" x14ac:dyDescent="0.55000000000000004">
      <c r="A138" s="10">
        <v>134</v>
      </c>
      <c r="B138" s="19" t="s">
        <v>79</v>
      </c>
      <c r="C138" s="79">
        <f>+'10'!G138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+'10'!G139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+'10'!G140</f>
        <v>0</v>
      </c>
      <c r="D140" s="82">
        <v>10</v>
      </c>
      <c r="E140" s="47">
        <f t="shared" si="0"/>
        <v>10</v>
      </c>
      <c r="F140" s="82">
        <v>0</v>
      </c>
      <c r="G140" s="47">
        <f t="shared" si="4"/>
        <v>10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+'10'!G141</f>
        <v>5</v>
      </c>
      <c r="D141" s="82">
        <v>0</v>
      </c>
      <c r="E141" s="47">
        <f t="shared" si="0"/>
        <v>5</v>
      </c>
      <c r="F141" s="82">
        <v>0</v>
      </c>
      <c r="G141" s="47">
        <f t="shared" si="4"/>
        <v>3</v>
      </c>
      <c r="H141" s="83">
        <v>2</v>
      </c>
      <c r="I141" s="20">
        <v>60</v>
      </c>
      <c r="J141" s="84">
        <f t="shared" si="5"/>
        <v>120</v>
      </c>
      <c r="K141" s="17" t="s">
        <v>16</v>
      </c>
      <c r="L141" s="18">
        <v>0</v>
      </c>
      <c r="M141" s="101">
        <f t="shared" si="20"/>
        <v>120</v>
      </c>
    </row>
    <row r="142" spans="1:13" ht="25.5" x14ac:dyDescent="0.55000000000000004">
      <c r="A142" s="10">
        <v>138</v>
      </c>
      <c r="B142" s="19" t="s">
        <v>83</v>
      </c>
      <c r="C142" s="79">
        <f>+'10'!G142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+'10'!G143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+'10'!G144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+'10'!G145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+'10'!G146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+'10'!G147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+'10'!G148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v>10</v>
      </c>
      <c r="D149" s="82">
        <v>0</v>
      </c>
      <c r="E149" s="47">
        <f t="shared" si="21"/>
        <v>10</v>
      </c>
      <c r="F149" s="82">
        <v>0</v>
      </c>
      <c r="G149" s="47">
        <f t="shared" si="22"/>
        <v>9</v>
      </c>
      <c r="H149" s="83">
        <v>1</v>
      </c>
      <c r="I149" s="20">
        <v>50</v>
      </c>
      <c r="J149" s="84">
        <f t="shared" si="23"/>
        <v>50</v>
      </c>
      <c r="K149" s="17" t="s">
        <v>16</v>
      </c>
      <c r="L149" s="18">
        <v>0</v>
      </c>
      <c r="M149" s="101">
        <f t="shared" si="24"/>
        <v>50</v>
      </c>
    </row>
    <row r="150" spans="1:13" ht="25.5" x14ac:dyDescent="0.55000000000000004">
      <c r="A150" s="10">
        <v>146</v>
      </c>
      <c r="B150" s="19" t="s">
        <v>193</v>
      </c>
      <c r="C150" s="79">
        <f>+'10'!G150</f>
        <v>9</v>
      </c>
      <c r="D150" s="82">
        <v>0</v>
      </c>
      <c r="E150" s="47">
        <f t="shared" si="21"/>
        <v>9</v>
      </c>
      <c r="F150" s="82">
        <v>0</v>
      </c>
      <c r="G150" s="47">
        <f t="shared" si="22"/>
        <v>6</v>
      </c>
      <c r="H150" s="83">
        <v>3</v>
      </c>
      <c r="I150" s="20">
        <v>10</v>
      </c>
      <c r="J150" s="84">
        <f t="shared" si="23"/>
        <v>30</v>
      </c>
      <c r="K150" s="17" t="s">
        <v>16</v>
      </c>
      <c r="L150" s="18">
        <v>0</v>
      </c>
      <c r="M150" s="101">
        <f t="shared" si="24"/>
        <v>30</v>
      </c>
    </row>
    <row r="151" spans="1:13" ht="25.5" x14ac:dyDescent="0.55000000000000004">
      <c r="A151" s="10">
        <v>147</v>
      </c>
      <c r="B151" s="19" t="s">
        <v>194</v>
      </c>
      <c r="C151" s="79">
        <f>+'10'!G151</f>
        <v>8</v>
      </c>
      <c r="D151" s="82">
        <v>0</v>
      </c>
      <c r="E151" s="47">
        <f t="shared" si="21"/>
        <v>8</v>
      </c>
      <c r="F151" s="82">
        <v>0</v>
      </c>
      <c r="G151" s="47">
        <f t="shared" si="22"/>
        <v>7</v>
      </c>
      <c r="H151" s="83">
        <v>1</v>
      </c>
      <c r="I151" s="20">
        <v>10</v>
      </c>
      <c r="J151" s="84">
        <f t="shared" si="23"/>
        <v>10</v>
      </c>
      <c r="K151" s="17" t="s">
        <v>16</v>
      </c>
      <c r="L151" s="18">
        <v>0</v>
      </c>
      <c r="M151" s="101">
        <f t="shared" si="24"/>
        <v>10</v>
      </c>
    </row>
    <row r="152" spans="1:13" ht="25.5" x14ac:dyDescent="0.55000000000000004">
      <c r="A152" s="10">
        <v>148</v>
      </c>
      <c r="B152" s="19" t="s">
        <v>195</v>
      </c>
      <c r="C152" s="79">
        <f>+'10'!G152</f>
        <v>10</v>
      </c>
      <c r="D152" s="82">
        <v>0</v>
      </c>
      <c r="E152" s="47">
        <f t="shared" si="21"/>
        <v>10</v>
      </c>
      <c r="F152" s="82">
        <v>0</v>
      </c>
      <c r="G152" s="47">
        <f t="shared" si="22"/>
        <v>10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+'10'!G153</f>
        <v>8</v>
      </c>
      <c r="D153" s="82">
        <v>0</v>
      </c>
      <c r="E153" s="47">
        <f t="shared" si="21"/>
        <v>8</v>
      </c>
      <c r="F153" s="82">
        <v>0</v>
      </c>
      <c r="G153" s="47">
        <f t="shared" si="22"/>
        <v>7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18">
        <v>0</v>
      </c>
      <c r="M153" s="101">
        <f t="shared" si="24"/>
        <v>10</v>
      </c>
    </row>
    <row r="154" spans="1:13" ht="25.5" x14ac:dyDescent="0.55000000000000004">
      <c r="A154" s="10">
        <v>150</v>
      </c>
      <c r="B154" s="19" t="s">
        <v>197</v>
      </c>
      <c r="C154" s="79">
        <f>+'10'!G154</f>
        <v>9</v>
      </c>
      <c r="D154" s="82">
        <v>0</v>
      </c>
      <c r="E154" s="47">
        <f t="shared" si="21"/>
        <v>9</v>
      </c>
      <c r="F154" s="82">
        <v>0</v>
      </c>
      <c r="G154" s="47">
        <f t="shared" si="22"/>
        <v>9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+'10'!G155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+'10'!G156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+'10'!G157</f>
        <v>0</v>
      </c>
      <c r="D157" s="82">
        <v>15</v>
      </c>
      <c r="E157" s="47">
        <f t="shared" si="21"/>
        <v>15</v>
      </c>
      <c r="F157" s="82">
        <v>0</v>
      </c>
      <c r="G157" s="47">
        <f t="shared" si="22"/>
        <v>15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v>0</v>
      </c>
      <c r="D158" s="82">
        <v>15</v>
      </c>
      <c r="E158" s="47">
        <f t="shared" si="21"/>
        <v>15</v>
      </c>
      <c r="F158" s="82">
        <v>0</v>
      </c>
      <c r="G158" s="47">
        <f t="shared" si="22"/>
        <v>14</v>
      </c>
      <c r="H158" s="83">
        <v>1</v>
      </c>
      <c r="I158" s="20">
        <v>25</v>
      </c>
      <c r="J158" s="84">
        <f t="shared" si="23"/>
        <v>25</v>
      </c>
      <c r="K158" s="17" t="s">
        <v>16</v>
      </c>
      <c r="L158" s="18">
        <v>0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v>0</v>
      </c>
      <c r="D159" s="82">
        <v>10</v>
      </c>
      <c r="E159" s="47">
        <f t="shared" si="21"/>
        <v>10</v>
      </c>
      <c r="F159" s="82">
        <v>0</v>
      </c>
      <c r="G159" s="47">
        <f t="shared" si="22"/>
        <v>7</v>
      </c>
      <c r="H159" s="83">
        <v>3</v>
      </c>
      <c r="I159" s="20">
        <v>55</v>
      </c>
      <c r="J159" s="84">
        <f t="shared" si="23"/>
        <v>165</v>
      </c>
      <c r="K159" s="17" t="s">
        <v>16</v>
      </c>
      <c r="L159" s="18">
        <v>0</v>
      </c>
      <c r="M159" s="101">
        <f t="shared" si="24"/>
        <v>165</v>
      </c>
    </row>
    <row r="160" spans="1:13" ht="25.5" x14ac:dyDescent="0.55000000000000004">
      <c r="A160" s="10">
        <v>156</v>
      </c>
      <c r="B160" s="19" t="s">
        <v>255</v>
      </c>
      <c r="C160" s="79">
        <f>+'10'!G160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+'10'!G161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+'10'!G162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+'10'!G163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+'10'!G164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+'10'!G165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+'10'!G166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+'10'!G167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+'10'!G168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+'10'!G169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+'10'!G170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+'10'!G171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+'10'!G172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+'10'!G173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+'10'!G174</f>
        <v>3</v>
      </c>
      <c r="D174" s="82">
        <v>0</v>
      </c>
      <c r="E174" s="47">
        <f t="shared" si="0"/>
        <v>3</v>
      </c>
      <c r="F174" s="82">
        <v>0</v>
      </c>
      <c r="G174" s="47">
        <f t="shared" ref="G174:G207" si="25">+E174-F174-H174</f>
        <v>2</v>
      </c>
      <c r="H174" s="83">
        <v>1</v>
      </c>
      <c r="I174" s="20">
        <v>55</v>
      </c>
      <c r="J174" s="84">
        <f t="shared" ref="J174:J207" si="26">+I174*H174</f>
        <v>55</v>
      </c>
      <c r="K174" s="17" t="s">
        <v>16</v>
      </c>
      <c r="L174" s="18">
        <v>0</v>
      </c>
      <c r="M174" s="101">
        <f t="shared" si="20"/>
        <v>55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+'10'!G175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+'10'!G176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+'10'!G177</f>
        <v>167</v>
      </c>
      <c r="D177" s="82">
        <v>0</v>
      </c>
      <c r="E177" s="47">
        <f t="shared" si="27"/>
        <v>167</v>
      </c>
      <c r="F177" s="82">
        <v>0</v>
      </c>
      <c r="G177" s="47">
        <f t="shared" si="28"/>
        <v>124</v>
      </c>
      <c r="H177" s="83">
        <v>43</v>
      </c>
      <c r="I177" s="20">
        <v>20</v>
      </c>
      <c r="J177" s="84">
        <f t="shared" si="29"/>
        <v>860</v>
      </c>
      <c r="K177" s="17" t="s">
        <v>350</v>
      </c>
      <c r="L177" s="18">
        <v>860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+'10'!G178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+'10'!G179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+'10'!G180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+'10'!G181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+'10'!G182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+'10'!G183</f>
        <v>6</v>
      </c>
      <c r="D183" s="82">
        <v>0</v>
      </c>
      <c r="E183" s="47">
        <f t="shared" si="27"/>
        <v>6</v>
      </c>
      <c r="F183" s="82">
        <v>0</v>
      </c>
      <c r="G183" s="47">
        <f t="shared" si="28"/>
        <v>6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+'10'!G184</f>
        <v>8</v>
      </c>
      <c r="D184" s="82">
        <v>0</v>
      </c>
      <c r="E184" s="47">
        <f t="shared" si="27"/>
        <v>8</v>
      </c>
      <c r="F184" s="82">
        <v>0</v>
      </c>
      <c r="G184" s="47">
        <f t="shared" si="28"/>
        <v>8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+'10'!G185</f>
        <v>0</v>
      </c>
      <c r="D185" s="82">
        <v>5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+'10'!G186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+'10'!G187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+'10'!G188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+'10'!G189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+'10'!G190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+'10'!G191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+'10'!G192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+'10'!G193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+'10'!G194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+'10'!G195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+'10'!G196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+'10'!G197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+'10'!G198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+'10'!G199</f>
        <v>0</v>
      </c>
      <c r="D199" s="82">
        <v>4</v>
      </c>
      <c r="E199" s="47">
        <f t="shared" si="27"/>
        <v>4</v>
      </c>
      <c r="F199" s="82">
        <v>0</v>
      </c>
      <c r="G199" s="47">
        <f t="shared" si="34"/>
        <v>0</v>
      </c>
      <c r="H199" s="83">
        <v>4</v>
      </c>
      <c r="I199" s="20">
        <v>150</v>
      </c>
      <c r="J199" s="84">
        <f t="shared" si="35"/>
        <v>600</v>
      </c>
      <c r="K199" s="17" t="s">
        <v>16</v>
      </c>
      <c r="L199" s="18">
        <v>0</v>
      </c>
      <c r="M199" s="101">
        <f t="shared" si="36"/>
        <v>600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+'10'!G200</f>
        <v>0</v>
      </c>
      <c r="D200" s="82">
        <v>3</v>
      </c>
      <c r="E200" s="47">
        <f t="shared" si="27"/>
        <v>3</v>
      </c>
      <c r="F200" s="82">
        <v>0</v>
      </c>
      <c r="G200" s="47">
        <f t="shared" si="34"/>
        <v>2</v>
      </c>
      <c r="H200" s="83">
        <v>1</v>
      </c>
      <c r="I200" s="20">
        <v>150</v>
      </c>
      <c r="J200" s="84">
        <f t="shared" si="35"/>
        <v>150</v>
      </c>
      <c r="K200" s="17" t="s">
        <v>16</v>
      </c>
      <c r="L200" s="18">
        <v>0</v>
      </c>
      <c r="M200" s="101">
        <f t="shared" si="36"/>
        <v>150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+'10'!G201</f>
        <v>0</v>
      </c>
      <c r="D201" s="82">
        <v>2</v>
      </c>
      <c r="E201" s="47">
        <f t="shared" si="27"/>
        <v>2</v>
      </c>
      <c r="F201" s="82">
        <v>0</v>
      </c>
      <c r="G201" s="47">
        <f t="shared" si="34"/>
        <v>0</v>
      </c>
      <c r="H201" s="83">
        <v>2</v>
      </c>
      <c r="I201" s="20">
        <v>150</v>
      </c>
      <c r="J201" s="84">
        <f t="shared" si="35"/>
        <v>300</v>
      </c>
      <c r="K201" s="17" t="s">
        <v>16</v>
      </c>
      <c r="L201" s="18">
        <v>0</v>
      </c>
      <c r="M201" s="101">
        <f t="shared" si="36"/>
        <v>300</v>
      </c>
    </row>
    <row r="202" spans="1:26" ht="25.5" x14ac:dyDescent="0.55000000000000004">
      <c r="A202" s="10">
        <v>198</v>
      </c>
      <c r="B202" s="19" t="s">
        <v>297</v>
      </c>
      <c r="C202" s="79">
        <f>+'10'!G202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+'10'!G203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+'10'!G204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+'10'!G205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+'10'!G206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+'10'!G207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+'10'!G208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+'10'!G209</f>
        <v>14</v>
      </c>
      <c r="D209" s="82">
        <v>0</v>
      </c>
      <c r="E209" s="47">
        <f t="shared" si="37"/>
        <v>14</v>
      </c>
      <c r="F209" s="82">
        <v>0</v>
      </c>
      <c r="G209" s="47">
        <f t="shared" si="38"/>
        <v>13</v>
      </c>
      <c r="H209" s="83">
        <v>1</v>
      </c>
      <c r="I209" s="20">
        <v>90</v>
      </c>
      <c r="J209" s="84">
        <f t="shared" si="39"/>
        <v>90</v>
      </c>
      <c r="K209" s="17" t="s">
        <v>16</v>
      </c>
      <c r="L209" s="18">
        <v>0</v>
      </c>
      <c r="M209" s="101">
        <f t="shared" si="40"/>
        <v>90</v>
      </c>
    </row>
    <row r="210" spans="1:13" ht="25.5" x14ac:dyDescent="0.55000000000000004">
      <c r="A210" s="10">
        <v>206</v>
      </c>
      <c r="B210" s="19" t="s">
        <v>173</v>
      </c>
      <c r="C210" s="79">
        <f>+'10'!G210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+'10'!G211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+'10'!G212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+'10'!G213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+'10'!G214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+'10'!G215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+'10'!G216</f>
        <v>4</v>
      </c>
      <c r="D216" s="82">
        <v>0</v>
      </c>
      <c r="E216" s="47">
        <f t="shared" si="37"/>
        <v>4</v>
      </c>
      <c r="F216" s="82">
        <v>0</v>
      </c>
      <c r="G216" s="47">
        <f t="shared" si="38"/>
        <v>2</v>
      </c>
      <c r="H216" s="83">
        <v>2</v>
      </c>
      <c r="I216" s="20">
        <v>50</v>
      </c>
      <c r="J216" s="84">
        <f t="shared" si="39"/>
        <v>100</v>
      </c>
      <c r="K216" s="17" t="s">
        <v>304</v>
      </c>
      <c r="L216" s="18">
        <v>50</v>
      </c>
      <c r="M216" s="101">
        <f t="shared" si="40"/>
        <v>50</v>
      </c>
    </row>
    <row r="217" spans="1:13" ht="25.5" x14ac:dyDescent="0.55000000000000004">
      <c r="A217" s="10">
        <v>213</v>
      </c>
      <c r="B217" s="19" t="s">
        <v>180</v>
      </c>
      <c r="C217" s="79">
        <f>+'10'!G217</f>
        <v>22</v>
      </c>
      <c r="D217" s="82">
        <v>0</v>
      </c>
      <c r="E217" s="47">
        <f t="shared" si="37"/>
        <v>22</v>
      </c>
      <c r="F217" s="82">
        <v>0</v>
      </c>
      <c r="G217" s="47">
        <f t="shared" si="38"/>
        <v>21</v>
      </c>
      <c r="H217" s="83">
        <v>1</v>
      </c>
      <c r="I217" s="20">
        <v>55</v>
      </c>
      <c r="J217" s="84">
        <f t="shared" si="39"/>
        <v>55</v>
      </c>
      <c r="K217" s="17" t="s">
        <v>16</v>
      </c>
      <c r="L217" s="18">
        <v>0</v>
      </c>
      <c r="M217" s="101">
        <f t="shared" si="40"/>
        <v>55</v>
      </c>
    </row>
    <row r="218" spans="1:13" ht="25.5" x14ac:dyDescent="0.55000000000000004">
      <c r="A218" s="10">
        <v>214</v>
      </c>
      <c r="B218" s="19" t="s">
        <v>181</v>
      </c>
      <c r="C218" s="79">
        <f>+'10'!G218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+'10'!G219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+'10'!G220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+'10'!G221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+'10'!G222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+'10'!G223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+'10'!G224</f>
        <v>6</v>
      </c>
      <c r="D224" s="82">
        <v>0</v>
      </c>
      <c r="E224" s="47">
        <f t="shared" si="37"/>
        <v>6</v>
      </c>
      <c r="F224" s="82">
        <v>0</v>
      </c>
      <c r="G224" s="47">
        <f t="shared" si="38"/>
        <v>5</v>
      </c>
      <c r="H224" s="83">
        <v>1</v>
      </c>
      <c r="I224" s="20">
        <v>50</v>
      </c>
      <c r="J224" s="84">
        <f t="shared" si="39"/>
        <v>50</v>
      </c>
      <c r="K224" s="17" t="s">
        <v>304</v>
      </c>
      <c r="L224" s="18">
        <v>25</v>
      </c>
      <c r="M224" s="101">
        <f t="shared" si="40"/>
        <v>25</v>
      </c>
    </row>
    <row r="225" spans="1:13" ht="25.5" x14ac:dyDescent="0.55000000000000004">
      <c r="A225" s="10">
        <v>221</v>
      </c>
      <c r="B225" s="19" t="s">
        <v>189</v>
      </c>
      <c r="C225" s="79">
        <f>+'10'!G225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+'10'!G226</f>
        <v>4</v>
      </c>
      <c r="D226" s="82">
        <v>10</v>
      </c>
      <c r="E226" s="47">
        <f t="shared" si="37"/>
        <v>14</v>
      </c>
      <c r="F226" s="82">
        <v>0</v>
      </c>
      <c r="G226" s="47">
        <f t="shared" si="38"/>
        <v>14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+'10'!G227</f>
        <v>11</v>
      </c>
      <c r="D227" s="82">
        <v>0</v>
      </c>
      <c r="E227" s="47">
        <f t="shared" si="37"/>
        <v>11</v>
      </c>
      <c r="F227" s="82">
        <v>0</v>
      </c>
      <c r="G227" s="47">
        <f t="shared" si="38"/>
        <v>9</v>
      </c>
      <c r="H227" s="83">
        <v>2</v>
      </c>
      <c r="I227" s="20">
        <v>25</v>
      </c>
      <c r="J227" s="84">
        <f t="shared" si="39"/>
        <v>50</v>
      </c>
      <c r="K227" s="17" t="s">
        <v>347</v>
      </c>
      <c r="L227" s="18">
        <v>15</v>
      </c>
      <c r="M227" s="101">
        <f t="shared" si="40"/>
        <v>35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+'10'!G228</f>
        <v>10</v>
      </c>
      <c r="D228" s="82">
        <v>0</v>
      </c>
      <c r="E228" s="47">
        <f t="shared" si="37"/>
        <v>10</v>
      </c>
      <c r="F228" s="82">
        <v>0</v>
      </c>
      <c r="G228" s="47">
        <f t="shared" si="38"/>
        <v>8</v>
      </c>
      <c r="H228" s="83">
        <v>2</v>
      </c>
      <c r="I228" s="20">
        <v>25</v>
      </c>
      <c r="J228" s="84">
        <f t="shared" si="39"/>
        <v>50</v>
      </c>
      <c r="K228" s="17" t="s">
        <v>16</v>
      </c>
      <c r="L228" s="18">
        <v>0</v>
      </c>
      <c r="M228" s="101">
        <f t="shared" si="40"/>
        <v>50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+'10'!G229</f>
        <v>8</v>
      </c>
      <c r="D229" s="82">
        <v>0</v>
      </c>
      <c r="E229" s="47">
        <f t="shared" si="37"/>
        <v>8</v>
      </c>
      <c r="F229" s="82">
        <v>0</v>
      </c>
      <c r="G229" s="47">
        <f t="shared" si="38"/>
        <v>8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+'10'!G230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+'10'!G231</f>
        <v>6</v>
      </c>
      <c r="D231" s="82">
        <v>0</v>
      </c>
      <c r="E231" s="47">
        <f t="shared" si="37"/>
        <v>6</v>
      </c>
      <c r="F231" s="82">
        <v>0</v>
      </c>
      <c r="G231" s="47">
        <f t="shared" si="38"/>
        <v>6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+'10'!G232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+'10'!G233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+'10'!G234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+'10'!G235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+'10'!G236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+'10'!G237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+'10'!G238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+'10'!G239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+'10'!G240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+'10'!G241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+'10'!G242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+'10'!G243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+'10'!G244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+'10'!G245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+'10'!G246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5655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6935</v>
      </c>
    </row>
    <row r="258" spans="1:21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3773</v>
      </c>
      <c r="L259" s="2">
        <v>120</v>
      </c>
      <c r="M259" s="2">
        <v>175</v>
      </c>
      <c r="N259" s="2">
        <v>240</v>
      </c>
      <c r="O259" s="2">
        <v>1000</v>
      </c>
      <c r="P259" s="2">
        <v>185</v>
      </c>
      <c r="Q259" s="2">
        <v>255</v>
      </c>
      <c r="R259" s="2">
        <v>130</v>
      </c>
      <c r="S259" s="2">
        <v>1498</v>
      </c>
      <c r="T259" s="2">
        <v>120</v>
      </c>
      <c r="U259" s="2">
        <v>50</v>
      </c>
    </row>
    <row r="260" spans="1:21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1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21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1280</v>
      </c>
      <c r="M262" s="87" t="s">
        <v>287</v>
      </c>
      <c r="N262" s="88" t="s">
        <v>288</v>
      </c>
      <c r="O262" s="89" t="s">
        <v>289</v>
      </c>
    </row>
    <row r="263" spans="1:21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1882</v>
      </c>
      <c r="M263" s="90"/>
      <c r="N263" s="90"/>
      <c r="O263" s="90"/>
    </row>
    <row r="264" spans="1:21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1882</v>
      </c>
      <c r="M264" s="90"/>
      <c r="N264" s="90"/>
      <c r="O264" s="90"/>
    </row>
    <row r="265" spans="1:21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1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1" x14ac:dyDescent="0.5">
      <c r="G267" s="2"/>
      <c r="I267" s="2"/>
      <c r="M267" s="91"/>
      <c r="N267" s="91"/>
      <c r="O267" s="91"/>
    </row>
    <row r="268" spans="1:21" ht="25.5" x14ac:dyDescent="0.55000000000000004">
      <c r="G268" s="2"/>
      <c r="I268" s="98" t="s">
        <v>300</v>
      </c>
      <c r="M268" s="92"/>
      <c r="N268" s="92"/>
      <c r="O268" s="92"/>
    </row>
    <row r="269" spans="1:21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1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1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1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5980BF"/>
  </sheetPr>
  <dimension ref="A1:AG341"/>
  <sheetViews>
    <sheetView zoomScaleNormal="100" workbookViewId="0">
      <pane xSplit="7" ySplit="4" topLeftCell="H25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+'11'!G5</f>
        <v>46</v>
      </c>
      <c r="D5" s="82">
        <v>0</v>
      </c>
      <c r="E5" s="47">
        <f t="shared" ref="E5:E207" si="0">C5+D5</f>
        <v>46</v>
      </c>
      <c r="F5" s="82">
        <v>0</v>
      </c>
      <c r="G5" s="47">
        <f>+E5-F5-H5</f>
        <v>46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+'11'!G6</f>
        <v>47</v>
      </c>
      <c r="D6" s="82">
        <v>20</v>
      </c>
      <c r="E6" s="47">
        <f t="shared" si="0"/>
        <v>67</v>
      </c>
      <c r="F6" s="82">
        <v>0</v>
      </c>
      <c r="G6" s="47">
        <f t="shared" ref="G6:G142" si="4">+E6-F6-H6</f>
        <v>65</v>
      </c>
      <c r="H6" s="83">
        <v>2</v>
      </c>
      <c r="I6" s="15">
        <v>100</v>
      </c>
      <c r="J6" s="84">
        <f t="shared" ref="J6:J142" si="5">+I6*H6</f>
        <v>200</v>
      </c>
      <c r="K6" s="17" t="s">
        <v>16</v>
      </c>
      <c r="L6" s="18">
        <v>0</v>
      </c>
      <c r="M6" s="101">
        <f t="shared" ref="M6:M13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31</v>
      </c>
      <c r="D12" s="82">
        <v>0</v>
      </c>
      <c r="E12" s="47">
        <f t="shared" si="0"/>
        <v>31</v>
      </c>
      <c r="F12" s="82">
        <v>0</v>
      </c>
      <c r="G12" s="47">
        <f t="shared" si="4"/>
        <v>23</v>
      </c>
      <c r="H12" s="83">
        <v>8</v>
      </c>
      <c r="I12" s="20">
        <v>50</v>
      </c>
      <c r="J12" s="84">
        <f t="shared" si="5"/>
        <v>400</v>
      </c>
      <c r="K12" s="17" t="s">
        <v>16</v>
      </c>
      <c r="L12" s="18">
        <v>20</v>
      </c>
      <c r="M12" s="101">
        <f t="shared" si="6"/>
        <v>380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+'11'!G18</f>
        <v>5</v>
      </c>
      <c r="D18" s="82">
        <v>0</v>
      </c>
      <c r="E18" s="47">
        <f t="shared" si="0"/>
        <v>5</v>
      </c>
      <c r="F18" s="82">
        <v>0</v>
      </c>
      <c r="G18" s="47">
        <f t="shared" si="4"/>
        <v>3</v>
      </c>
      <c r="H18" s="83">
        <v>2</v>
      </c>
      <c r="I18" s="15">
        <v>50</v>
      </c>
      <c r="J18" s="84">
        <f t="shared" si="5"/>
        <v>100</v>
      </c>
      <c r="K18" s="17" t="s">
        <v>16</v>
      </c>
      <c r="L18" s="18">
        <v>0</v>
      </c>
      <c r="M18" s="101">
        <f t="shared" si="6"/>
        <v>100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+'11'!G21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+'11'!G22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+'11'!G23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+'11'!G24</f>
        <v>34</v>
      </c>
      <c r="D24" s="82">
        <v>0</v>
      </c>
      <c r="E24" s="47">
        <f t="shared" si="0"/>
        <v>34</v>
      </c>
      <c r="F24" s="82">
        <v>0</v>
      </c>
      <c r="G24" s="47">
        <f t="shared" si="4"/>
        <v>34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+'11'!G27</f>
        <v>5</v>
      </c>
      <c r="D27" s="82">
        <v>0</v>
      </c>
      <c r="E27" s="47">
        <f t="shared" si="0"/>
        <v>5</v>
      </c>
      <c r="F27" s="82">
        <v>0</v>
      </c>
      <c r="G27" s="47">
        <f t="shared" si="4"/>
        <v>5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+'11'!G30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+'11'!G33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+'11'!G34</f>
        <v>8</v>
      </c>
      <c r="D34" s="82">
        <v>20</v>
      </c>
      <c r="E34" s="47">
        <f>C34+D34</f>
        <v>28</v>
      </c>
      <c r="F34" s="82">
        <v>0</v>
      </c>
      <c r="G34" s="47">
        <f>+E34-F34-H34</f>
        <v>22</v>
      </c>
      <c r="H34" s="83">
        <v>6</v>
      </c>
      <c r="I34" s="15">
        <v>100</v>
      </c>
      <c r="J34" s="84">
        <f>+I34*H34</f>
        <v>600</v>
      </c>
      <c r="K34" s="17" t="s">
        <v>16</v>
      </c>
      <c r="L34" s="18">
        <v>60</v>
      </c>
      <c r="M34" s="101">
        <f>SUM(J34-L34)</f>
        <v>540</v>
      </c>
    </row>
    <row r="35" spans="1:24" ht="25.5" x14ac:dyDescent="0.55000000000000004">
      <c r="A35" s="10">
        <v>31</v>
      </c>
      <c r="B35" s="19" t="s">
        <v>45</v>
      </c>
      <c r="C35" s="79">
        <f>+'11'!G35</f>
        <v>5</v>
      </c>
      <c r="D35" s="82">
        <v>0</v>
      </c>
      <c r="E35" s="47">
        <f>C35+D35</f>
        <v>5</v>
      </c>
      <c r="F35" s="82">
        <v>0</v>
      </c>
      <c r="G35" s="47">
        <f>+E35-F35-H35</f>
        <v>0</v>
      </c>
      <c r="H35" s="83">
        <v>5</v>
      </c>
      <c r="I35" s="15">
        <v>130</v>
      </c>
      <c r="J35" s="84">
        <f>+I35*H35</f>
        <v>650</v>
      </c>
      <c r="K35" s="17" t="s">
        <v>16</v>
      </c>
      <c r="L35" s="18">
        <v>325</v>
      </c>
      <c r="M35" s="101">
        <f>SUM(J35-L35)</f>
        <v>325</v>
      </c>
    </row>
    <row r="36" spans="1:24" ht="25.5" x14ac:dyDescent="0.55000000000000004">
      <c r="A36" s="10">
        <v>32</v>
      </c>
      <c r="B36" s="19" t="s">
        <v>46</v>
      </c>
      <c r="C36" s="79">
        <f>+'11'!G36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+'11'!G37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+'11'!G38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5</v>
      </c>
      <c r="H38" s="83">
        <v>2</v>
      </c>
      <c r="I38" s="15">
        <v>130</v>
      </c>
      <c r="J38" s="84">
        <f t="shared" si="5"/>
        <v>260</v>
      </c>
      <c r="K38" s="17" t="s">
        <v>16</v>
      </c>
      <c r="L38" s="18">
        <v>130</v>
      </c>
      <c r="M38" s="101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+'11'!G39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+'11'!G40</f>
        <v>8</v>
      </c>
      <c r="D40" s="82">
        <v>0</v>
      </c>
      <c r="E40" s="47">
        <f t="shared" si="0"/>
        <v>8</v>
      </c>
      <c r="F40" s="82">
        <v>0</v>
      </c>
      <c r="G40" s="47">
        <f t="shared" si="4"/>
        <v>4</v>
      </c>
      <c r="H40" s="83">
        <v>4</v>
      </c>
      <c r="I40" s="15">
        <v>50</v>
      </c>
      <c r="J40" s="84">
        <f t="shared" si="5"/>
        <v>200</v>
      </c>
      <c r="K40" s="17" t="s">
        <v>16</v>
      </c>
      <c r="L40" s="18">
        <v>75</v>
      </c>
      <c r="M40" s="101">
        <f t="shared" si="6"/>
        <v>125</v>
      </c>
    </row>
    <row r="41" spans="1:24" ht="25.5" x14ac:dyDescent="0.55000000000000004">
      <c r="A41" s="10">
        <v>37</v>
      </c>
      <c r="B41" s="19" t="s">
        <v>50</v>
      </c>
      <c r="C41" s="79">
        <f>+'11'!G41</f>
        <v>9</v>
      </c>
      <c r="D41" s="82">
        <v>0</v>
      </c>
      <c r="E41" s="47">
        <f t="shared" si="0"/>
        <v>9</v>
      </c>
      <c r="F41" s="82">
        <v>0</v>
      </c>
      <c r="G41" s="47">
        <f t="shared" si="4"/>
        <v>5</v>
      </c>
      <c r="H41" s="83">
        <v>4</v>
      </c>
      <c r="I41" s="15">
        <v>50</v>
      </c>
      <c r="J41" s="84">
        <f t="shared" si="5"/>
        <v>200</v>
      </c>
      <c r="K41" s="17" t="s">
        <v>16</v>
      </c>
      <c r="L41" s="18">
        <v>100</v>
      </c>
      <c r="M41" s="101">
        <f t="shared" si="6"/>
        <v>100</v>
      </c>
    </row>
    <row r="42" spans="1:24" ht="25.5" x14ac:dyDescent="0.55000000000000004">
      <c r="A42" s="10">
        <v>38</v>
      </c>
      <c r="B42" s="19" t="s">
        <v>51</v>
      </c>
      <c r="C42" s="79">
        <f>+'11'!G42</f>
        <v>9</v>
      </c>
      <c r="D42" s="82">
        <v>0</v>
      </c>
      <c r="E42" s="47">
        <f t="shared" si="0"/>
        <v>9</v>
      </c>
      <c r="F42" s="82">
        <v>0</v>
      </c>
      <c r="G42" s="47">
        <f t="shared" si="4"/>
        <v>3</v>
      </c>
      <c r="H42" s="83">
        <v>6</v>
      </c>
      <c r="I42" s="15">
        <v>50</v>
      </c>
      <c r="J42" s="84">
        <f t="shared" si="5"/>
        <v>300</v>
      </c>
      <c r="K42" s="17" t="s">
        <v>16</v>
      </c>
      <c r="L42" s="18">
        <v>150</v>
      </c>
      <c r="M42" s="101">
        <f t="shared" si="6"/>
        <v>150</v>
      </c>
    </row>
    <row r="43" spans="1:24" ht="25.5" x14ac:dyDescent="0.55000000000000004">
      <c r="A43" s="10">
        <v>39</v>
      </c>
      <c r="B43" s="19" t="s">
        <v>286</v>
      </c>
      <c r="C43" s="79">
        <f>+'11'!G43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+'11'!G44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+'11'!G45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+'11'!G46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+'11'!G47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+'11'!G48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+'11'!G50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+'11'!G52</f>
        <v>6</v>
      </c>
      <c r="D52" s="82">
        <v>0</v>
      </c>
      <c r="E52" s="47">
        <f t="shared" si="0"/>
        <v>6</v>
      </c>
      <c r="F52" s="82">
        <v>0</v>
      </c>
      <c r="G52" s="47">
        <f t="shared" si="4"/>
        <v>6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+'11'!G53</f>
        <v>3</v>
      </c>
      <c r="D53" s="82">
        <v>0</v>
      </c>
      <c r="E53" s="47">
        <f t="shared" si="0"/>
        <v>3</v>
      </c>
      <c r="F53" s="82">
        <v>0</v>
      </c>
      <c r="G53" s="47">
        <f t="shared" si="4"/>
        <v>3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+'11'!G54</f>
        <v>4</v>
      </c>
      <c r="D54" s="82">
        <v>0</v>
      </c>
      <c r="E54" s="47">
        <f t="shared" si="0"/>
        <v>4</v>
      </c>
      <c r="F54" s="82">
        <v>0</v>
      </c>
      <c r="G54" s="47">
        <f t="shared" si="4"/>
        <v>4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+'11'!G55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+'11'!G56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+'11'!G57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+'11'!G61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+'11'!G63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3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+'11'!G65</f>
        <v>5</v>
      </c>
      <c r="D65" s="82">
        <v>0</v>
      </c>
      <c r="E65" s="47">
        <f>C65+D65</f>
        <v>5</v>
      </c>
      <c r="F65" s="82">
        <v>0</v>
      </c>
      <c r="G65" s="47">
        <f>+E65-F65-H65</f>
        <v>1</v>
      </c>
      <c r="H65" s="83">
        <v>4</v>
      </c>
      <c r="I65" s="15">
        <v>50</v>
      </c>
      <c r="J65" s="84">
        <f>+I65*H65</f>
        <v>200</v>
      </c>
      <c r="K65" s="17" t="s">
        <v>16</v>
      </c>
      <c r="L65" s="18">
        <v>0</v>
      </c>
      <c r="M65" s="101">
        <f>SUM(J65-L65)</f>
        <v>200</v>
      </c>
    </row>
    <row r="66" spans="1:13" ht="25.5" x14ac:dyDescent="0.55000000000000004">
      <c r="A66" s="10">
        <v>62</v>
      </c>
      <c r="B66" s="19" t="s">
        <v>73</v>
      </c>
      <c r="C66" s="79">
        <f>+'11'!G66</f>
        <v>4</v>
      </c>
      <c r="D66" s="82">
        <v>0</v>
      </c>
      <c r="E66" s="47">
        <f>C66+D66</f>
        <v>4</v>
      </c>
      <c r="F66" s="82">
        <v>0</v>
      </c>
      <c r="G66" s="47">
        <f>+E66-F66-H66</f>
        <v>1</v>
      </c>
      <c r="H66" s="83">
        <v>3</v>
      </c>
      <c r="I66" s="20">
        <v>50</v>
      </c>
      <c r="J66" s="84">
        <f>+I66*H66</f>
        <v>150</v>
      </c>
      <c r="K66" s="17" t="s">
        <v>16</v>
      </c>
      <c r="L66" s="18">
        <v>0</v>
      </c>
      <c r="M66" s="101">
        <f>SUM(J66-L66)</f>
        <v>150</v>
      </c>
    </row>
    <row r="67" spans="1:13" ht="25.5" x14ac:dyDescent="0.55000000000000004">
      <c r="A67" s="10">
        <v>63</v>
      </c>
      <c r="B67" s="19" t="s">
        <v>74</v>
      </c>
      <c r="C67" s="79">
        <f>+'11'!G67</f>
        <v>4</v>
      </c>
      <c r="D67" s="82">
        <v>0</v>
      </c>
      <c r="E67" s="47">
        <f>C67+D67</f>
        <v>4</v>
      </c>
      <c r="F67" s="82">
        <v>0</v>
      </c>
      <c r="G67" s="47">
        <f>+E67-F67-H67</f>
        <v>0</v>
      </c>
      <c r="H67" s="83">
        <v>4</v>
      </c>
      <c r="I67" s="20">
        <v>50</v>
      </c>
      <c r="J67" s="84">
        <f>+I67*H67</f>
        <v>200</v>
      </c>
      <c r="K67" s="17" t="s">
        <v>16</v>
      </c>
      <c r="L67" s="18">
        <v>0</v>
      </c>
      <c r="M67" s="101">
        <f>SUM(J67-L67)</f>
        <v>200</v>
      </c>
    </row>
    <row r="68" spans="1:13" ht="25.5" x14ac:dyDescent="0.55000000000000004">
      <c r="A68" s="10">
        <v>64</v>
      </c>
      <c r="B68" s="19" t="s">
        <v>269</v>
      </c>
      <c r="C68" s="79">
        <f>+'11'!G68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+'11'!G69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+'11'!G72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+'11'!G73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+'11'!G74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+'11'!G77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16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+'11'!G78</f>
        <v>8</v>
      </c>
      <c r="D78" s="82">
        <v>0</v>
      </c>
      <c r="E78" s="47">
        <f t="shared" ref="E78:E126" si="8">C78+D78</f>
        <v>8</v>
      </c>
      <c r="F78" s="82">
        <v>0</v>
      </c>
      <c r="G78" s="47">
        <f t="shared" ref="G78:G126" si="9">+E78-F78-H78</f>
        <v>8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+'11'!G79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+'11'!G80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+'11'!G81</f>
        <v>9</v>
      </c>
      <c r="D81" s="82">
        <v>5</v>
      </c>
      <c r="E81" s="47">
        <f t="shared" si="8"/>
        <v>14</v>
      </c>
      <c r="F81" s="82">
        <v>0</v>
      </c>
      <c r="G81" s="47">
        <f t="shared" si="9"/>
        <v>14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+'11'!G82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v>2</v>
      </c>
      <c r="D83" s="82">
        <v>0</v>
      </c>
      <c r="E83" s="47">
        <f t="shared" si="8"/>
        <v>2</v>
      </c>
      <c r="F83" s="82">
        <v>0</v>
      </c>
      <c r="G83" s="47">
        <f t="shared" si="9"/>
        <v>1</v>
      </c>
      <c r="H83" s="83">
        <v>1</v>
      </c>
      <c r="I83" s="20">
        <v>45</v>
      </c>
      <c r="J83" s="84">
        <f t="shared" si="10"/>
        <v>45</v>
      </c>
      <c r="K83" s="17" t="s">
        <v>16</v>
      </c>
      <c r="L83" s="18">
        <v>0</v>
      </c>
      <c r="M83" s="101">
        <f t="shared" si="11"/>
        <v>45</v>
      </c>
    </row>
    <row r="84" spans="1:13" ht="25.15" customHeight="1" x14ac:dyDescent="0.55000000000000004">
      <c r="A84" s="10">
        <v>80</v>
      </c>
      <c r="B84" s="19" t="s">
        <v>92</v>
      </c>
      <c r="C84" s="79">
        <f>+'11'!G84</f>
        <v>10</v>
      </c>
      <c r="D84" s="82">
        <v>0</v>
      </c>
      <c r="E84" s="47">
        <f t="shared" si="8"/>
        <v>10</v>
      </c>
      <c r="F84" s="82">
        <v>0</v>
      </c>
      <c r="G84" s="47">
        <f t="shared" si="9"/>
        <v>10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+'11'!G85</f>
        <v>9</v>
      </c>
      <c r="D85" s="82">
        <v>0</v>
      </c>
      <c r="E85" s="47">
        <f t="shared" si="8"/>
        <v>9</v>
      </c>
      <c r="F85" s="82">
        <v>0</v>
      </c>
      <c r="G85" s="47">
        <f t="shared" si="9"/>
        <v>9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+'11'!G86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+'11'!G87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v>18</v>
      </c>
      <c r="D88" s="82">
        <v>10</v>
      </c>
      <c r="E88" s="47">
        <f t="shared" si="8"/>
        <v>28</v>
      </c>
      <c r="F88" s="82">
        <v>0</v>
      </c>
      <c r="G88" s="47">
        <f t="shared" si="9"/>
        <v>23</v>
      </c>
      <c r="H88" s="83">
        <v>5</v>
      </c>
      <c r="I88" s="20">
        <v>35</v>
      </c>
      <c r="J88" s="84">
        <f t="shared" si="10"/>
        <v>175</v>
      </c>
      <c r="K88" s="17" t="s">
        <v>16</v>
      </c>
      <c r="L88" s="18">
        <v>0</v>
      </c>
      <c r="M88" s="101">
        <f t="shared" si="11"/>
        <v>175</v>
      </c>
    </row>
    <row r="89" spans="1:13" ht="22.5" customHeight="1" x14ac:dyDescent="0.55000000000000004">
      <c r="A89" s="10">
        <v>85</v>
      </c>
      <c r="B89" s="19" t="s">
        <v>359</v>
      </c>
      <c r="C89" s="79">
        <f>+'11'!G89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+'11'!G90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+'11'!G91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+'11'!G92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+'11'!G93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+'11'!G94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+'11'!G95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+'11'!G96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+'11'!G97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+'11'!G98</f>
        <v>7</v>
      </c>
      <c r="D98" s="82">
        <v>0</v>
      </c>
      <c r="E98" s="47">
        <f t="shared" si="8"/>
        <v>7</v>
      </c>
      <c r="F98" s="82">
        <v>0</v>
      </c>
      <c r="G98" s="47">
        <f t="shared" si="9"/>
        <v>5</v>
      </c>
      <c r="H98" s="83">
        <v>2</v>
      </c>
      <c r="I98" s="22">
        <v>120</v>
      </c>
      <c r="J98" s="84">
        <f t="shared" si="10"/>
        <v>240</v>
      </c>
      <c r="K98" s="17" t="s">
        <v>16</v>
      </c>
      <c r="L98" s="18">
        <v>0</v>
      </c>
      <c r="M98" s="101">
        <f t="shared" si="11"/>
        <v>240</v>
      </c>
    </row>
    <row r="99" spans="1:13" ht="25.5" x14ac:dyDescent="0.55000000000000004">
      <c r="A99" s="10">
        <v>95</v>
      </c>
      <c r="B99" s="19" t="s">
        <v>104</v>
      </c>
      <c r="C99" s="79">
        <f>+'11'!G99</f>
        <v>6</v>
      </c>
      <c r="D99" s="82">
        <v>0</v>
      </c>
      <c r="E99" s="47">
        <f t="shared" si="8"/>
        <v>6</v>
      </c>
      <c r="F99" s="82">
        <v>0</v>
      </c>
      <c r="G99" s="47">
        <f t="shared" si="9"/>
        <v>6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+'11'!G100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+'11'!G101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+'11'!G102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+'11'!G103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+'11'!G104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+'11'!G105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+'11'!G106</f>
        <v>22</v>
      </c>
      <c r="D106" s="82">
        <v>0</v>
      </c>
      <c r="E106" s="47">
        <f t="shared" si="8"/>
        <v>22</v>
      </c>
      <c r="F106" s="82">
        <v>0</v>
      </c>
      <c r="G106" s="47">
        <f t="shared" si="9"/>
        <v>22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+'11'!G107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+'11'!G108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+'11'!G109</f>
        <v>13</v>
      </c>
      <c r="D109" s="82">
        <v>0</v>
      </c>
      <c r="E109" s="47">
        <f t="shared" si="8"/>
        <v>13</v>
      </c>
      <c r="F109" s="82">
        <v>0</v>
      </c>
      <c r="G109" s="47">
        <f t="shared" si="9"/>
        <v>11</v>
      </c>
      <c r="H109" s="83">
        <v>2</v>
      </c>
      <c r="I109" s="20">
        <v>100</v>
      </c>
      <c r="J109" s="84">
        <f t="shared" si="10"/>
        <v>200</v>
      </c>
      <c r="K109" s="17" t="s">
        <v>16</v>
      </c>
      <c r="L109" s="18">
        <v>100</v>
      </c>
      <c r="M109" s="101">
        <f t="shared" si="11"/>
        <v>100</v>
      </c>
    </row>
    <row r="110" spans="1:13" ht="25.5" x14ac:dyDescent="0.55000000000000004">
      <c r="A110" s="10">
        <v>106</v>
      </c>
      <c r="B110" s="19" t="s">
        <v>100</v>
      </c>
      <c r="C110" s="79">
        <f>+'11'!G110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+'11'!G111</f>
        <v>5</v>
      </c>
      <c r="D111" s="82">
        <v>0</v>
      </c>
      <c r="E111" s="47">
        <f t="shared" si="8"/>
        <v>5</v>
      </c>
      <c r="F111" s="82">
        <v>0</v>
      </c>
      <c r="G111" s="47">
        <f t="shared" si="9"/>
        <v>4</v>
      </c>
      <c r="H111" s="83">
        <v>1</v>
      </c>
      <c r="I111" s="20">
        <v>50</v>
      </c>
      <c r="J111" s="84">
        <f t="shared" si="10"/>
        <v>50</v>
      </c>
      <c r="K111" s="17" t="s">
        <v>16</v>
      </c>
      <c r="L111" s="18">
        <v>0</v>
      </c>
      <c r="M111" s="101">
        <f t="shared" si="11"/>
        <v>50</v>
      </c>
    </row>
    <row r="112" spans="1:13" ht="25.5" x14ac:dyDescent="0.55000000000000004">
      <c r="A112" s="10">
        <v>108</v>
      </c>
      <c r="B112" s="19" t="s">
        <v>102</v>
      </c>
      <c r="C112" s="79">
        <f>+'11'!G112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+'11'!G113</f>
        <v>34</v>
      </c>
      <c r="D113" s="82">
        <v>0</v>
      </c>
      <c r="E113" s="47">
        <f t="shared" si="8"/>
        <v>34</v>
      </c>
      <c r="F113" s="82">
        <v>0</v>
      </c>
      <c r="G113" s="47">
        <f t="shared" si="9"/>
        <v>24</v>
      </c>
      <c r="H113" s="83">
        <v>10</v>
      </c>
      <c r="I113" s="20">
        <v>35</v>
      </c>
      <c r="J113" s="84">
        <f t="shared" si="10"/>
        <v>350</v>
      </c>
      <c r="K113" s="17" t="s">
        <v>16</v>
      </c>
      <c r="L113" s="18">
        <v>175</v>
      </c>
      <c r="M113" s="101">
        <f t="shared" si="11"/>
        <v>175</v>
      </c>
    </row>
    <row r="114" spans="1:13" ht="25.5" x14ac:dyDescent="0.55000000000000004">
      <c r="A114" s="10">
        <v>110</v>
      </c>
      <c r="B114" s="19" t="s">
        <v>268</v>
      </c>
      <c r="C114" s="79">
        <f>+'11'!G114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+'11'!G115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+'11'!G116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+'11'!G117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+'11'!G118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+'11'!G119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+'11'!G120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+'11'!G121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+'11'!G122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+'11'!G123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+'11'!G124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+'11'!G125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+'11'!G126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+'11'!G127</f>
        <v>0</v>
      </c>
      <c r="D127" s="82">
        <v>6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+'11'!G128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+'11'!G129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+'11'!G130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+'11'!G131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+'11'!G132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+'11'!G133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+'11'!G134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+'11'!G135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+'11'!G136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+'11'!G137</f>
        <v>1</v>
      </c>
      <c r="D137" s="82">
        <v>0</v>
      </c>
      <c r="E137" s="47">
        <f t="shared" si="0"/>
        <v>1</v>
      </c>
      <c r="F137" s="82">
        <v>0</v>
      </c>
      <c r="G137" s="47">
        <f t="shared" si="4"/>
        <v>0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25</v>
      </c>
      <c r="M137" s="101">
        <f t="shared" si="6"/>
        <v>25</v>
      </c>
    </row>
    <row r="138" spans="1:13" ht="25.5" x14ac:dyDescent="0.55000000000000004">
      <c r="A138" s="10">
        <v>134</v>
      </c>
      <c r="B138" s="19" t="s">
        <v>79</v>
      </c>
      <c r="C138" s="79">
        <f>+'11'!G138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+'11'!G139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+'11'!G140</f>
        <v>10</v>
      </c>
      <c r="D140" s="82">
        <v>0</v>
      </c>
      <c r="E140" s="47">
        <f t="shared" si="0"/>
        <v>10</v>
      </c>
      <c r="F140" s="82">
        <v>0</v>
      </c>
      <c r="G140" s="47">
        <f t="shared" si="4"/>
        <v>9</v>
      </c>
      <c r="H140" s="83">
        <v>1</v>
      </c>
      <c r="I140" s="20">
        <v>50</v>
      </c>
      <c r="J140" s="84">
        <f t="shared" si="5"/>
        <v>50</v>
      </c>
      <c r="K140" s="17" t="s">
        <v>16</v>
      </c>
      <c r="L140" s="18">
        <v>0</v>
      </c>
      <c r="M140" s="101">
        <f t="shared" ref="M140:M207" si="20">SUM(J140-L140)</f>
        <v>50</v>
      </c>
    </row>
    <row r="141" spans="1:13" ht="25.5" x14ac:dyDescent="0.55000000000000004">
      <c r="A141" s="10">
        <v>137</v>
      </c>
      <c r="B141" s="19" t="s">
        <v>82</v>
      </c>
      <c r="C141" s="79">
        <f>+'11'!G141</f>
        <v>3</v>
      </c>
      <c r="D141" s="82">
        <v>0</v>
      </c>
      <c r="E141" s="47">
        <f t="shared" si="0"/>
        <v>3</v>
      </c>
      <c r="F141" s="82">
        <v>0</v>
      </c>
      <c r="G141" s="47">
        <f t="shared" si="4"/>
        <v>3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+'11'!G142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+'11'!G143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+'11'!G144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+'11'!G145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+'11'!G146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+'11'!G147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+'11'!G148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+'11'!G149</f>
        <v>9</v>
      </c>
      <c r="D149" s="82">
        <v>0</v>
      </c>
      <c r="E149" s="47">
        <f t="shared" si="21"/>
        <v>9</v>
      </c>
      <c r="F149" s="82">
        <v>0</v>
      </c>
      <c r="G149" s="47">
        <f t="shared" si="22"/>
        <v>8</v>
      </c>
      <c r="H149" s="83">
        <v>1</v>
      </c>
      <c r="I149" s="20">
        <v>50</v>
      </c>
      <c r="J149" s="84">
        <f t="shared" si="23"/>
        <v>50</v>
      </c>
      <c r="K149" s="17" t="s">
        <v>16</v>
      </c>
      <c r="L149" s="18">
        <v>0</v>
      </c>
      <c r="M149" s="101">
        <f t="shared" si="24"/>
        <v>50</v>
      </c>
    </row>
    <row r="150" spans="1:13" ht="25.5" x14ac:dyDescent="0.55000000000000004">
      <c r="A150" s="10">
        <v>146</v>
      </c>
      <c r="B150" s="19" t="s">
        <v>193</v>
      </c>
      <c r="C150" s="79">
        <f>+'11'!G150</f>
        <v>6</v>
      </c>
      <c r="D150" s="82">
        <v>0</v>
      </c>
      <c r="E150" s="47">
        <f t="shared" si="21"/>
        <v>6</v>
      </c>
      <c r="F150" s="82">
        <v>0</v>
      </c>
      <c r="G150" s="47">
        <f t="shared" si="22"/>
        <v>5</v>
      </c>
      <c r="H150" s="83">
        <v>1</v>
      </c>
      <c r="I150" s="20">
        <v>10</v>
      </c>
      <c r="J150" s="84">
        <f t="shared" si="23"/>
        <v>10</v>
      </c>
      <c r="K150" s="17" t="s">
        <v>16</v>
      </c>
      <c r="L150" s="18">
        <v>0</v>
      </c>
      <c r="M150" s="101">
        <f t="shared" si="24"/>
        <v>10</v>
      </c>
    </row>
    <row r="151" spans="1:13" ht="25.5" x14ac:dyDescent="0.55000000000000004">
      <c r="A151" s="10">
        <v>147</v>
      </c>
      <c r="B151" s="19" t="s">
        <v>194</v>
      </c>
      <c r="C151" s="79">
        <f>+'11'!G151</f>
        <v>7</v>
      </c>
      <c r="D151" s="82">
        <v>0</v>
      </c>
      <c r="E151" s="47">
        <f t="shared" si="21"/>
        <v>7</v>
      </c>
      <c r="F151" s="82">
        <v>0</v>
      </c>
      <c r="G151" s="47">
        <f t="shared" si="22"/>
        <v>6</v>
      </c>
      <c r="H151" s="83">
        <v>1</v>
      </c>
      <c r="I151" s="20">
        <v>10</v>
      </c>
      <c r="J151" s="84">
        <f t="shared" si="23"/>
        <v>10</v>
      </c>
      <c r="K151" s="17" t="s">
        <v>16</v>
      </c>
      <c r="L151" s="18">
        <v>0</v>
      </c>
      <c r="M151" s="101">
        <f t="shared" si="24"/>
        <v>10</v>
      </c>
    </row>
    <row r="152" spans="1:13" ht="25.5" x14ac:dyDescent="0.55000000000000004">
      <c r="A152" s="10">
        <v>148</v>
      </c>
      <c r="B152" s="19" t="s">
        <v>195</v>
      </c>
      <c r="C152" s="79">
        <f>+'11'!G152</f>
        <v>10</v>
      </c>
      <c r="D152" s="82">
        <v>0</v>
      </c>
      <c r="E152" s="47">
        <f t="shared" si="21"/>
        <v>10</v>
      </c>
      <c r="F152" s="82">
        <v>0</v>
      </c>
      <c r="G152" s="47">
        <f t="shared" si="22"/>
        <v>9</v>
      </c>
      <c r="H152" s="83">
        <v>1</v>
      </c>
      <c r="I152" s="20">
        <v>10</v>
      </c>
      <c r="J152" s="84">
        <f t="shared" si="23"/>
        <v>10</v>
      </c>
      <c r="K152" s="17" t="s">
        <v>16</v>
      </c>
      <c r="L152" s="18">
        <v>0</v>
      </c>
      <c r="M152" s="101">
        <f t="shared" si="24"/>
        <v>10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+'11'!G153</f>
        <v>7</v>
      </c>
      <c r="D153" s="82">
        <v>0</v>
      </c>
      <c r="E153" s="47">
        <f t="shared" si="21"/>
        <v>7</v>
      </c>
      <c r="F153" s="82">
        <v>0</v>
      </c>
      <c r="G153" s="47">
        <f t="shared" si="22"/>
        <v>7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+'11'!G154</f>
        <v>9</v>
      </c>
      <c r="D154" s="82">
        <v>0</v>
      </c>
      <c r="E154" s="47">
        <f t="shared" si="21"/>
        <v>9</v>
      </c>
      <c r="F154" s="82">
        <v>0</v>
      </c>
      <c r="G154" s="47">
        <f t="shared" si="22"/>
        <v>8</v>
      </c>
      <c r="H154" s="83">
        <v>1</v>
      </c>
      <c r="I154" s="20">
        <v>10</v>
      </c>
      <c r="J154" s="84">
        <f t="shared" si="23"/>
        <v>10</v>
      </c>
      <c r="K154" s="17" t="s">
        <v>16</v>
      </c>
      <c r="L154" s="18">
        <v>0</v>
      </c>
      <c r="M154" s="101">
        <f t="shared" si="24"/>
        <v>10</v>
      </c>
    </row>
    <row r="155" spans="1:13" ht="25.5" x14ac:dyDescent="0.55000000000000004">
      <c r="A155" s="10">
        <v>151</v>
      </c>
      <c r="B155" s="19" t="s">
        <v>267</v>
      </c>
      <c r="C155" s="79">
        <f>+'11'!G155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+'11'!G156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+'11'!G157</f>
        <v>15</v>
      </c>
      <c r="D157" s="82">
        <v>0</v>
      </c>
      <c r="E157" s="47">
        <f t="shared" si="21"/>
        <v>15</v>
      </c>
      <c r="F157" s="82">
        <v>0</v>
      </c>
      <c r="G157" s="47">
        <f t="shared" si="22"/>
        <v>6</v>
      </c>
      <c r="H157" s="83">
        <v>9</v>
      </c>
      <c r="I157" s="20">
        <v>25</v>
      </c>
      <c r="J157" s="84">
        <f t="shared" si="23"/>
        <v>225</v>
      </c>
      <c r="K157" s="17" t="s">
        <v>16</v>
      </c>
      <c r="L157" s="18">
        <v>0</v>
      </c>
      <c r="M157" s="101">
        <f t="shared" si="24"/>
        <v>225</v>
      </c>
    </row>
    <row r="158" spans="1:13" ht="25.5" x14ac:dyDescent="0.55000000000000004">
      <c r="A158" s="10">
        <v>154</v>
      </c>
      <c r="B158" s="19" t="s">
        <v>285</v>
      </c>
      <c r="C158" s="79">
        <v>18</v>
      </c>
      <c r="D158" s="82">
        <v>0</v>
      </c>
      <c r="E158" s="47">
        <f t="shared" si="21"/>
        <v>18</v>
      </c>
      <c r="F158" s="82">
        <v>0</v>
      </c>
      <c r="G158" s="47">
        <f t="shared" si="22"/>
        <v>10</v>
      </c>
      <c r="H158" s="83">
        <v>8</v>
      </c>
      <c r="I158" s="20">
        <v>25</v>
      </c>
      <c r="J158" s="84">
        <f t="shared" si="23"/>
        <v>200</v>
      </c>
      <c r="K158" s="17" t="s">
        <v>16</v>
      </c>
      <c r="L158" s="18">
        <v>0</v>
      </c>
      <c r="M158" s="101">
        <f t="shared" si="24"/>
        <v>200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+'11'!G159</f>
        <v>7</v>
      </c>
      <c r="D159" s="82">
        <v>0</v>
      </c>
      <c r="E159" s="47">
        <f t="shared" si="21"/>
        <v>7</v>
      </c>
      <c r="F159" s="82">
        <v>0</v>
      </c>
      <c r="G159" s="47">
        <f t="shared" si="22"/>
        <v>5</v>
      </c>
      <c r="H159" s="83">
        <v>2</v>
      </c>
      <c r="I159" s="20">
        <v>55</v>
      </c>
      <c r="J159" s="84">
        <f t="shared" si="23"/>
        <v>110</v>
      </c>
      <c r="K159" s="17" t="s">
        <v>16</v>
      </c>
      <c r="L159" s="18">
        <v>0</v>
      </c>
      <c r="M159" s="101">
        <f t="shared" si="24"/>
        <v>110</v>
      </c>
    </row>
    <row r="160" spans="1:13" ht="25.5" x14ac:dyDescent="0.55000000000000004">
      <c r="A160" s="10">
        <v>156</v>
      </c>
      <c r="B160" s="19" t="s">
        <v>255</v>
      </c>
      <c r="C160" s="79">
        <f>+'11'!G160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+'11'!G161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+'11'!G162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+'11'!G163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+'11'!G164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+'11'!G165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+'11'!G166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+'11'!G167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+'11'!G168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+'11'!G169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+'11'!G170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+'11'!G171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+'11'!G172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+'11'!G173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+'11'!G174</f>
        <v>2</v>
      </c>
      <c r="D174" s="82">
        <v>0</v>
      </c>
      <c r="E174" s="47">
        <f t="shared" si="0"/>
        <v>2</v>
      </c>
      <c r="F174" s="82">
        <v>0</v>
      </c>
      <c r="G174" s="47">
        <f t="shared" ref="G174:G207" si="25">+E174-F174-H174</f>
        <v>2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+'11'!G175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+'11'!G176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+'11'!G177</f>
        <v>124</v>
      </c>
      <c r="D177" s="82">
        <v>0</v>
      </c>
      <c r="E177" s="47">
        <f t="shared" si="27"/>
        <v>124</v>
      </c>
      <c r="F177" s="82">
        <v>0</v>
      </c>
      <c r="G177" s="47">
        <f t="shared" si="28"/>
        <v>121</v>
      </c>
      <c r="H177" s="83">
        <v>3</v>
      </c>
      <c r="I177" s="20">
        <v>20</v>
      </c>
      <c r="J177" s="84">
        <f t="shared" si="29"/>
        <v>60</v>
      </c>
      <c r="K177" s="17" t="s">
        <v>351</v>
      </c>
      <c r="L177" s="18">
        <v>60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+'11'!G178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+'11'!G179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+'11'!G180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+'11'!G181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+'11'!G182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+'11'!G183</f>
        <v>6</v>
      </c>
      <c r="D183" s="82">
        <v>0</v>
      </c>
      <c r="E183" s="47">
        <f t="shared" si="27"/>
        <v>6</v>
      </c>
      <c r="F183" s="82">
        <v>0</v>
      </c>
      <c r="G183" s="47">
        <f t="shared" si="28"/>
        <v>6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+'11'!G184</f>
        <v>8</v>
      </c>
      <c r="D184" s="82">
        <v>0</v>
      </c>
      <c r="E184" s="47">
        <f t="shared" si="27"/>
        <v>8</v>
      </c>
      <c r="F184" s="82">
        <v>0</v>
      </c>
      <c r="G184" s="47">
        <f t="shared" si="28"/>
        <v>8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+'11'!G185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+'11'!G186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+'11'!G187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+'11'!G188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+'11'!G189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+'11'!G190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+'11'!G191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+'11'!G192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+'11'!G193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+'11'!G194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+'11'!G195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+'11'!G196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+'11'!G197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+'11'!G198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+'11'!G199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+'11'!G200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+'11'!G201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+'11'!G202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+'11'!G203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+'11'!G204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+'11'!G205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+'11'!G206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+'11'!G207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+'11'!G208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8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+'11'!G209</f>
        <v>13</v>
      </c>
      <c r="D209" s="82">
        <v>0</v>
      </c>
      <c r="E209" s="47">
        <f t="shared" si="37"/>
        <v>13</v>
      </c>
      <c r="F209" s="82">
        <v>0</v>
      </c>
      <c r="G209" s="47">
        <f t="shared" si="38"/>
        <v>13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+'11'!G210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+'11'!G211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+'11'!G212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+'11'!G213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+'11'!G214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+'11'!G215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+'11'!G216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+'11'!G217</f>
        <v>21</v>
      </c>
      <c r="D217" s="82">
        <v>0</v>
      </c>
      <c r="E217" s="47">
        <f t="shared" si="37"/>
        <v>21</v>
      </c>
      <c r="F217" s="82">
        <v>0</v>
      </c>
      <c r="G217" s="47">
        <f t="shared" si="38"/>
        <v>21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+'11'!G218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+'11'!G219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+'11'!G220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+'11'!G221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+'11'!G222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+'11'!G223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+'11'!G224</f>
        <v>5</v>
      </c>
      <c r="D224" s="82">
        <v>0</v>
      </c>
      <c r="E224" s="47">
        <f t="shared" si="37"/>
        <v>5</v>
      </c>
      <c r="F224" s="82">
        <v>0</v>
      </c>
      <c r="G224" s="47">
        <f t="shared" si="38"/>
        <v>5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+'11'!G225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+'11'!G226</f>
        <v>14</v>
      </c>
      <c r="D226" s="82">
        <v>0</v>
      </c>
      <c r="E226" s="47">
        <f t="shared" si="37"/>
        <v>14</v>
      </c>
      <c r="F226" s="82">
        <v>0</v>
      </c>
      <c r="G226" s="47">
        <f t="shared" si="38"/>
        <v>14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+'11'!G227</f>
        <v>9</v>
      </c>
      <c r="D227" s="82">
        <v>0</v>
      </c>
      <c r="E227" s="47">
        <f t="shared" si="37"/>
        <v>9</v>
      </c>
      <c r="F227" s="82">
        <v>0</v>
      </c>
      <c r="G227" s="47">
        <f t="shared" si="38"/>
        <v>7</v>
      </c>
      <c r="H227" s="83">
        <v>2</v>
      </c>
      <c r="I227" s="20">
        <v>25</v>
      </c>
      <c r="J227" s="84">
        <f t="shared" si="39"/>
        <v>50</v>
      </c>
      <c r="K227" s="17" t="s">
        <v>16</v>
      </c>
      <c r="L227" s="18">
        <v>15</v>
      </c>
      <c r="M227" s="101">
        <f t="shared" si="40"/>
        <v>35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+'11'!G228</f>
        <v>8</v>
      </c>
      <c r="D228" s="82">
        <v>0</v>
      </c>
      <c r="E228" s="47">
        <f t="shared" si="37"/>
        <v>8</v>
      </c>
      <c r="F228" s="82">
        <v>0</v>
      </c>
      <c r="G228" s="47">
        <f t="shared" si="38"/>
        <v>7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8</v>
      </c>
      <c r="M228" s="101">
        <f t="shared" si="40"/>
        <v>17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+'11'!G229</f>
        <v>8</v>
      </c>
      <c r="D229" s="82">
        <v>0</v>
      </c>
      <c r="E229" s="47">
        <f t="shared" si="37"/>
        <v>8</v>
      </c>
      <c r="F229" s="82">
        <v>0</v>
      </c>
      <c r="G229" s="47">
        <f t="shared" si="38"/>
        <v>6</v>
      </c>
      <c r="H229" s="83">
        <v>2</v>
      </c>
      <c r="I229" s="20">
        <v>25</v>
      </c>
      <c r="J229" s="84">
        <f t="shared" si="39"/>
        <v>50</v>
      </c>
      <c r="K229" s="17" t="s">
        <v>16</v>
      </c>
      <c r="L229" s="18">
        <v>15</v>
      </c>
      <c r="M229" s="101">
        <f t="shared" si="40"/>
        <v>35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+'11'!G230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+'11'!G231</f>
        <v>6</v>
      </c>
      <c r="D231" s="82">
        <v>0</v>
      </c>
      <c r="E231" s="47">
        <f t="shared" si="37"/>
        <v>6</v>
      </c>
      <c r="F231" s="82">
        <v>0</v>
      </c>
      <c r="G231" s="47">
        <f t="shared" si="38"/>
        <v>5</v>
      </c>
      <c r="H231" s="83">
        <v>1</v>
      </c>
      <c r="I231" s="20">
        <v>25</v>
      </c>
      <c r="J231" s="84">
        <f t="shared" si="39"/>
        <v>25</v>
      </c>
      <c r="K231" s="17" t="s">
        <v>16</v>
      </c>
      <c r="L231" s="18">
        <v>7</v>
      </c>
      <c r="M231" s="101">
        <f t="shared" si="40"/>
        <v>18</v>
      </c>
    </row>
    <row r="232" spans="1:13" ht="25.5" x14ac:dyDescent="0.55000000000000004">
      <c r="A232" s="10">
        <v>228</v>
      </c>
      <c r="B232" s="19" t="s">
        <v>191</v>
      </c>
      <c r="C232" s="79">
        <f>+'11'!G232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+'11'!G233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+'11'!G234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+'11'!G235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+'11'!G236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+'11'!G237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+'11'!G238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+'11'!G239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+'11'!G240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+'11'!G241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+'11'!G242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+'11'!G243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+'11'!G244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+'11'!G245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+'11'!G246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4190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33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5455</v>
      </c>
    </row>
    <row r="258" spans="1:33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3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2660</v>
      </c>
      <c r="L259" s="2">
        <v>50</v>
      </c>
      <c r="M259" s="2">
        <v>50</v>
      </c>
      <c r="N259" s="2">
        <v>300</v>
      </c>
      <c r="O259" s="2">
        <v>185</v>
      </c>
      <c r="P259" s="2">
        <v>150</v>
      </c>
      <c r="Q259" s="2">
        <v>100</v>
      </c>
      <c r="R259" s="2">
        <v>135</v>
      </c>
      <c r="S259" s="2">
        <v>25</v>
      </c>
      <c r="T259" s="2">
        <v>65</v>
      </c>
      <c r="U259" s="2">
        <v>85</v>
      </c>
      <c r="V259" s="2">
        <v>55</v>
      </c>
      <c r="W259" s="2">
        <v>85</v>
      </c>
      <c r="X259" s="2">
        <v>80</v>
      </c>
      <c r="Y259" s="2">
        <v>240</v>
      </c>
      <c r="Z259" s="2">
        <v>35</v>
      </c>
      <c r="AA259" s="2">
        <v>135</v>
      </c>
      <c r="AB259" s="2">
        <v>195</v>
      </c>
      <c r="AC259" s="2">
        <v>330</v>
      </c>
      <c r="AD259" s="2">
        <v>65</v>
      </c>
      <c r="AE259" s="2">
        <v>145</v>
      </c>
      <c r="AF259" s="2">
        <v>35</v>
      </c>
      <c r="AG259" s="2">
        <v>115</v>
      </c>
    </row>
    <row r="260" spans="1:33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33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140</v>
      </c>
      <c r="L261" s="2" t="s">
        <v>357</v>
      </c>
    </row>
    <row r="262" spans="1:33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1265</v>
      </c>
      <c r="M262" s="87" t="s">
        <v>287</v>
      </c>
      <c r="N262" s="88" t="s">
        <v>288</v>
      </c>
      <c r="O262" s="89" t="s">
        <v>289</v>
      </c>
    </row>
    <row r="263" spans="1:33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1390</v>
      </c>
      <c r="M263" s="90"/>
      <c r="N263" s="90"/>
      <c r="O263" s="90"/>
    </row>
    <row r="264" spans="1:33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1390</v>
      </c>
      <c r="M264" s="90"/>
      <c r="N264" s="90"/>
      <c r="O264" s="90"/>
    </row>
    <row r="265" spans="1:33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33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33" x14ac:dyDescent="0.5">
      <c r="G267" s="2"/>
      <c r="I267" s="2"/>
      <c r="M267" s="91"/>
      <c r="N267" s="91"/>
      <c r="O267" s="91"/>
    </row>
    <row r="268" spans="1:33" ht="25.5" x14ac:dyDescent="0.55000000000000004">
      <c r="G268" s="2"/>
      <c r="I268" s="98" t="s">
        <v>300</v>
      </c>
      <c r="M268" s="92"/>
      <c r="N268" s="92"/>
      <c r="O268" s="92"/>
    </row>
    <row r="269" spans="1:33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33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33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33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5980BF"/>
  </sheetPr>
  <dimension ref="A1:Z341"/>
  <sheetViews>
    <sheetView zoomScaleNormal="100" workbookViewId="0">
      <pane xSplit="7" ySplit="4" topLeftCell="H3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+'12'!G5</f>
        <v>46</v>
      </c>
      <c r="D5" s="82">
        <v>20</v>
      </c>
      <c r="E5" s="47">
        <f t="shared" ref="E5:E207" si="0">C5+D5</f>
        <v>66</v>
      </c>
      <c r="F5" s="82">
        <v>0</v>
      </c>
      <c r="G5" s="47">
        <f>+E5-F5-H5</f>
        <v>64</v>
      </c>
      <c r="H5" s="83">
        <v>2</v>
      </c>
      <c r="I5" s="15">
        <v>50</v>
      </c>
      <c r="J5" s="84">
        <f>+I5*H5</f>
        <v>100</v>
      </c>
      <c r="K5" s="17" t="s">
        <v>16</v>
      </c>
      <c r="L5" s="18">
        <v>0</v>
      </c>
      <c r="M5" s="101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+'12'!G6</f>
        <v>65</v>
      </c>
      <c r="D6" s="82">
        <v>20</v>
      </c>
      <c r="E6" s="47">
        <f t="shared" si="0"/>
        <v>85</v>
      </c>
      <c r="F6" s="82">
        <v>0</v>
      </c>
      <c r="G6" s="47">
        <f t="shared" ref="G6:G142" si="4">+E6-F6-H6</f>
        <v>81</v>
      </c>
      <c r="H6" s="83">
        <v>4</v>
      </c>
      <c r="I6" s="15">
        <v>100</v>
      </c>
      <c r="J6" s="84">
        <f t="shared" ref="J6:J142" si="5">+I6*H6</f>
        <v>400</v>
      </c>
      <c r="K6" s="17" t="s">
        <v>16</v>
      </c>
      <c r="L6" s="18">
        <v>40</v>
      </c>
      <c r="M6" s="101">
        <f t="shared" ref="M6:M139" si="6">SUM(J6-L6)</f>
        <v>360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23</v>
      </c>
      <c r="D12" s="82">
        <v>20</v>
      </c>
      <c r="E12" s="47">
        <f t="shared" si="0"/>
        <v>43</v>
      </c>
      <c r="F12" s="82">
        <v>0</v>
      </c>
      <c r="G12" s="47">
        <f t="shared" si="4"/>
        <v>43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+'12'!G18</f>
        <v>3</v>
      </c>
      <c r="D18" s="82">
        <v>0</v>
      </c>
      <c r="E18" s="47">
        <f t="shared" si="0"/>
        <v>3</v>
      </c>
      <c r="F18" s="82">
        <v>0</v>
      </c>
      <c r="G18" s="47">
        <f t="shared" si="4"/>
        <v>2</v>
      </c>
      <c r="H18" s="83">
        <v>1</v>
      </c>
      <c r="I18" s="15">
        <v>50</v>
      </c>
      <c r="J18" s="84">
        <f t="shared" si="5"/>
        <v>50</v>
      </c>
      <c r="K18" s="17" t="s">
        <v>16</v>
      </c>
      <c r="L18" s="18">
        <v>0</v>
      </c>
      <c r="M18" s="101">
        <f t="shared" si="6"/>
        <v>50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+'12'!G21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+'12'!G22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2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+'12'!G23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1</v>
      </c>
      <c r="H23" s="83">
        <v>1</v>
      </c>
      <c r="I23" s="15">
        <v>85</v>
      </c>
      <c r="J23" s="84">
        <f t="shared" si="5"/>
        <v>85</v>
      </c>
      <c r="K23" s="17" t="s">
        <v>16</v>
      </c>
      <c r="L23" s="18">
        <v>0</v>
      </c>
      <c r="M23" s="101">
        <f t="shared" si="6"/>
        <v>85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+'12'!G24</f>
        <v>34</v>
      </c>
      <c r="D24" s="82">
        <v>0</v>
      </c>
      <c r="E24" s="47">
        <f t="shared" si="0"/>
        <v>34</v>
      </c>
      <c r="F24" s="82">
        <v>0</v>
      </c>
      <c r="G24" s="47">
        <f t="shared" si="4"/>
        <v>32</v>
      </c>
      <c r="H24" s="83">
        <v>2</v>
      </c>
      <c r="I24" s="15">
        <v>100</v>
      </c>
      <c r="J24" s="84">
        <f t="shared" si="5"/>
        <v>200</v>
      </c>
      <c r="K24" s="17" t="s">
        <v>16</v>
      </c>
      <c r="L24" s="18">
        <v>0</v>
      </c>
      <c r="M24" s="101">
        <f t="shared" si="6"/>
        <v>200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+'12'!G27</f>
        <v>5</v>
      </c>
      <c r="D27" s="82">
        <v>0</v>
      </c>
      <c r="E27" s="47">
        <f t="shared" si="0"/>
        <v>5</v>
      </c>
      <c r="F27" s="82">
        <v>0</v>
      </c>
      <c r="G27" s="47">
        <f t="shared" si="4"/>
        <v>4</v>
      </c>
      <c r="H27" s="83">
        <v>1</v>
      </c>
      <c r="I27" s="21">
        <v>100</v>
      </c>
      <c r="J27" s="84">
        <f t="shared" si="5"/>
        <v>100</v>
      </c>
      <c r="K27" s="17" t="s">
        <v>16</v>
      </c>
      <c r="L27" s="18">
        <v>0</v>
      </c>
      <c r="M27" s="101">
        <f t="shared" si="6"/>
        <v>100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+'12'!G30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5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0</v>
      </c>
      <c r="M30" s="101">
        <f t="shared" si="6"/>
        <v>100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+'12'!G33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+'12'!G34</f>
        <v>22</v>
      </c>
      <c r="D34" s="82">
        <v>0</v>
      </c>
      <c r="E34" s="47">
        <f>C34+D34</f>
        <v>22</v>
      </c>
      <c r="F34" s="82">
        <v>0</v>
      </c>
      <c r="G34" s="47">
        <f>+E34-F34-H34</f>
        <v>22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+'12'!G35</f>
        <v>0</v>
      </c>
      <c r="D35" s="82">
        <v>20</v>
      </c>
      <c r="E35" s="47">
        <f>C35+D35</f>
        <v>20</v>
      </c>
      <c r="F35" s="82">
        <v>0</v>
      </c>
      <c r="G35" s="47">
        <f>+E35-F35-H35</f>
        <v>20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+'12'!G36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+'12'!G37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+'12'!G38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+'12'!G39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+'12'!G40</f>
        <v>4</v>
      </c>
      <c r="D40" s="82">
        <v>0</v>
      </c>
      <c r="E40" s="47">
        <f t="shared" si="0"/>
        <v>4</v>
      </c>
      <c r="F40" s="82">
        <v>0</v>
      </c>
      <c r="G40" s="47">
        <f t="shared" si="4"/>
        <v>3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101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+'12'!G41</f>
        <v>5</v>
      </c>
      <c r="D41" s="82">
        <v>0</v>
      </c>
      <c r="E41" s="47">
        <f t="shared" si="0"/>
        <v>5</v>
      </c>
      <c r="F41" s="82">
        <v>0</v>
      </c>
      <c r="G41" s="47">
        <f t="shared" si="4"/>
        <v>5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+'12'!G42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+'12'!G43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+'12'!G44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+'12'!G45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+'12'!G46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+'12'!G47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+'12'!G48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+'12'!G50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+'12'!G52</f>
        <v>6</v>
      </c>
      <c r="D52" s="82">
        <v>0</v>
      </c>
      <c r="E52" s="47">
        <f t="shared" si="0"/>
        <v>6</v>
      </c>
      <c r="F52" s="82">
        <v>0</v>
      </c>
      <c r="G52" s="47">
        <f t="shared" si="4"/>
        <v>5</v>
      </c>
      <c r="H52" s="83">
        <v>1</v>
      </c>
      <c r="I52" s="15">
        <v>50</v>
      </c>
      <c r="J52" s="84">
        <f t="shared" si="5"/>
        <v>50</v>
      </c>
      <c r="K52" s="17" t="s">
        <v>16</v>
      </c>
      <c r="L52" s="18">
        <v>0</v>
      </c>
      <c r="M52" s="101">
        <f>SUM(J52-L52)</f>
        <v>50</v>
      </c>
    </row>
    <row r="53" spans="1:13" ht="25.5" x14ac:dyDescent="0.55000000000000004">
      <c r="A53" s="10">
        <v>49</v>
      </c>
      <c r="B53" s="19" t="s">
        <v>58</v>
      </c>
      <c r="C53" s="79">
        <f>+'12'!G53</f>
        <v>3</v>
      </c>
      <c r="D53" s="82">
        <v>5</v>
      </c>
      <c r="E53" s="47">
        <f t="shared" si="0"/>
        <v>8</v>
      </c>
      <c r="F53" s="82">
        <v>0</v>
      </c>
      <c r="G53" s="47">
        <f t="shared" si="4"/>
        <v>6</v>
      </c>
      <c r="H53" s="83">
        <v>2</v>
      </c>
      <c r="I53" s="15">
        <v>50</v>
      </c>
      <c r="J53" s="84">
        <f t="shared" si="5"/>
        <v>100</v>
      </c>
      <c r="K53" s="17" t="s">
        <v>16</v>
      </c>
      <c r="L53" s="18">
        <v>50</v>
      </c>
      <c r="M53" s="101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+'12'!G54</f>
        <v>4</v>
      </c>
      <c r="D54" s="82">
        <v>0</v>
      </c>
      <c r="E54" s="47">
        <f t="shared" si="0"/>
        <v>4</v>
      </c>
      <c r="F54" s="82">
        <v>0</v>
      </c>
      <c r="G54" s="47">
        <f t="shared" si="4"/>
        <v>4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+'12'!G55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+'12'!G56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+'12'!G57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+'12'!G61</f>
        <v>5</v>
      </c>
      <c r="D61" s="82">
        <v>5</v>
      </c>
      <c r="E61" s="47">
        <f t="shared" si="0"/>
        <v>10</v>
      </c>
      <c r="F61" s="82">
        <v>0</v>
      </c>
      <c r="G61" s="47">
        <f t="shared" si="4"/>
        <v>8</v>
      </c>
      <c r="H61" s="83">
        <v>2</v>
      </c>
      <c r="I61" s="21">
        <v>120</v>
      </c>
      <c r="J61" s="84">
        <f t="shared" si="5"/>
        <v>240</v>
      </c>
      <c r="K61" s="17" t="s">
        <v>16</v>
      </c>
      <c r="L61" s="18">
        <v>0</v>
      </c>
      <c r="M61" s="101">
        <f t="shared" si="6"/>
        <v>240</v>
      </c>
    </row>
    <row r="62" spans="1:13" ht="25.5" x14ac:dyDescent="0.55000000000000004">
      <c r="A62" s="10">
        <v>58</v>
      </c>
      <c r="B62" s="19" t="s">
        <v>67</v>
      </c>
      <c r="C62" s="79">
        <f>+'12'!G62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+'12'!G63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3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+'12'!G65</f>
        <v>1</v>
      </c>
      <c r="D65" s="82">
        <v>0</v>
      </c>
      <c r="E65" s="47">
        <f>C65+D65</f>
        <v>1</v>
      </c>
      <c r="F65" s="82">
        <v>0</v>
      </c>
      <c r="G65" s="47">
        <f>+E65-F65-H65</f>
        <v>1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+'12'!G66</f>
        <v>1</v>
      </c>
      <c r="D66" s="82">
        <v>0</v>
      </c>
      <c r="E66" s="47">
        <f>C66+D66</f>
        <v>1</v>
      </c>
      <c r="F66" s="82">
        <v>0</v>
      </c>
      <c r="G66" s="47">
        <f>+E66-F66-H66</f>
        <v>1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+'12'!G67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+'12'!G68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+'12'!G69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+'12'!G72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+'12'!G73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+'12'!G74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+'12'!G77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15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25</v>
      </c>
      <c r="M77" s="101">
        <f t="shared" si="6"/>
        <v>25</v>
      </c>
    </row>
    <row r="78" spans="1:13" ht="25.5" x14ac:dyDescent="0.55000000000000004">
      <c r="A78" s="10">
        <v>74</v>
      </c>
      <c r="B78" s="19" t="s">
        <v>293</v>
      </c>
      <c r="C78" s="79">
        <f>+'12'!G78</f>
        <v>8</v>
      </c>
      <c r="D78" s="82">
        <v>0</v>
      </c>
      <c r="E78" s="47">
        <f t="shared" ref="E78:E126" si="8">C78+D78</f>
        <v>8</v>
      </c>
      <c r="F78" s="82">
        <v>0</v>
      </c>
      <c r="G78" s="47">
        <f t="shared" ref="G78:G126" si="9">+E78-F78-H78</f>
        <v>8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+'12'!G79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+'12'!G80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+'12'!G81</f>
        <v>14</v>
      </c>
      <c r="D81" s="82">
        <v>5</v>
      </c>
      <c r="E81" s="47">
        <f t="shared" si="8"/>
        <v>19</v>
      </c>
      <c r="F81" s="82">
        <v>0</v>
      </c>
      <c r="G81" s="47">
        <f t="shared" si="9"/>
        <v>19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+'12'!G82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+'12'!G83</f>
        <v>1</v>
      </c>
      <c r="D83" s="82">
        <v>5</v>
      </c>
      <c r="E83" s="47">
        <f t="shared" si="8"/>
        <v>6</v>
      </c>
      <c r="F83" s="82">
        <v>0</v>
      </c>
      <c r="G83" s="47">
        <f t="shared" si="9"/>
        <v>6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+'12'!G84</f>
        <v>10</v>
      </c>
      <c r="D84" s="82">
        <v>0</v>
      </c>
      <c r="E84" s="47">
        <f t="shared" si="8"/>
        <v>10</v>
      </c>
      <c r="F84" s="82">
        <v>0</v>
      </c>
      <c r="G84" s="47">
        <f t="shared" si="9"/>
        <v>10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+'12'!G85</f>
        <v>9</v>
      </c>
      <c r="D85" s="82">
        <v>0</v>
      </c>
      <c r="E85" s="47">
        <f t="shared" si="8"/>
        <v>9</v>
      </c>
      <c r="F85" s="82">
        <v>0</v>
      </c>
      <c r="G85" s="47">
        <f t="shared" si="9"/>
        <v>9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+'12'!G86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+'12'!G87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+'12'!G88</f>
        <v>23</v>
      </c>
      <c r="D88" s="82">
        <v>10</v>
      </c>
      <c r="E88" s="47">
        <f t="shared" si="8"/>
        <v>33</v>
      </c>
      <c r="F88" s="82">
        <v>0</v>
      </c>
      <c r="G88" s="47">
        <f t="shared" si="9"/>
        <v>32</v>
      </c>
      <c r="H88" s="83">
        <v>1</v>
      </c>
      <c r="I88" s="20">
        <v>35</v>
      </c>
      <c r="J88" s="84">
        <f t="shared" si="10"/>
        <v>35</v>
      </c>
      <c r="K88" s="17" t="s">
        <v>16</v>
      </c>
      <c r="L88" s="18">
        <v>0</v>
      </c>
      <c r="M88" s="101">
        <f t="shared" si="11"/>
        <v>35</v>
      </c>
    </row>
    <row r="89" spans="1:13" ht="22.5" customHeight="1" x14ac:dyDescent="0.55000000000000004">
      <c r="A89" s="10">
        <v>85</v>
      </c>
      <c r="B89" s="19" t="s">
        <v>359</v>
      </c>
      <c r="C89" s="79">
        <f>+'12'!G89</f>
        <v>0</v>
      </c>
      <c r="D89" s="82">
        <v>3</v>
      </c>
      <c r="E89" s="47">
        <f t="shared" si="8"/>
        <v>3</v>
      </c>
      <c r="F89" s="82">
        <v>0</v>
      </c>
      <c r="G89" s="47">
        <f t="shared" si="9"/>
        <v>3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+'12'!G90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+'12'!G91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+'12'!G92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+'12'!G93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+'12'!G94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+'12'!G95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+'12'!G96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+'12'!G97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+'12'!G98</f>
        <v>5</v>
      </c>
      <c r="D98" s="82">
        <v>4</v>
      </c>
      <c r="E98" s="47">
        <f t="shared" si="8"/>
        <v>9</v>
      </c>
      <c r="F98" s="82">
        <v>0</v>
      </c>
      <c r="G98" s="47">
        <f t="shared" si="9"/>
        <v>8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101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+'12'!G99</f>
        <v>6</v>
      </c>
      <c r="D99" s="82">
        <v>1</v>
      </c>
      <c r="E99" s="47">
        <f t="shared" si="8"/>
        <v>7</v>
      </c>
      <c r="F99" s="82">
        <v>0</v>
      </c>
      <c r="G99" s="47">
        <f t="shared" si="9"/>
        <v>6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+'12'!G100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+'12'!G101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+'12'!G102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+'12'!G103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+'12'!G104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+'12'!G105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+'12'!G106</f>
        <v>22</v>
      </c>
      <c r="D106" s="82">
        <v>0</v>
      </c>
      <c r="E106" s="47">
        <f t="shared" si="8"/>
        <v>22</v>
      </c>
      <c r="F106" s="82">
        <v>0</v>
      </c>
      <c r="G106" s="47">
        <f t="shared" si="9"/>
        <v>21</v>
      </c>
      <c r="H106" s="83">
        <v>1</v>
      </c>
      <c r="I106" s="22">
        <v>100</v>
      </c>
      <c r="J106" s="84">
        <f t="shared" si="10"/>
        <v>100</v>
      </c>
      <c r="K106" s="17" t="s">
        <v>16</v>
      </c>
      <c r="L106" s="18">
        <v>0</v>
      </c>
      <c r="M106" s="101">
        <f t="shared" si="11"/>
        <v>100</v>
      </c>
    </row>
    <row r="107" spans="1:13" ht="25.5" x14ac:dyDescent="0.55000000000000004">
      <c r="A107" s="10">
        <v>103</v>
      </c>
      <c r="B107" s="19" t="s">
        <v>97</v>
      </c>
      <c r="C107" s="79">
        <f>+'12'!G107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+'12'!G108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+'12'!G109</f>
        <v>11</v>
      </c>
      <c r="D109" s="82">
        <v>0</v>
      </c>
      <c r="E109" s="47">
        <f t="shared" si="8"/>
        <v>11</v>
      </c>
      <c r="F109" s="82">
        <v>0</v>
      </c>
      <c r="G109" s="47">
        <f t="shared" si="9"/>
        <v>11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+'12'!G110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+'12'!G111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4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+'12'!G112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+'12'!G113</f>
        <v>24</v>
      </c>
      <c r="D113" s="82">
        <v>0</v>
      </c>
      <c r="E113" s="47">
        <f t="shared" si="8"/>
        <v>24</v>
      </c>
      <c r="F113" s="82">
        <v>0</v>
      </c>
      <c r="G113" s="47">
        <f t="shared" si="9"/>
        <v>20</v>
      </c>
      <c r="H113" s="83">
        <v>4</v>
      </c>
      <c r="I113" s="20">
        <v>35</v>
      </c>
      <c r="J113" s="84">
        <f t="shared" si="10"/>
        <v>140</v>
      </c>
      <c r="K113" s="17" t="s">
        <v>16</v>
      </c>
      <c r="L113" s="18">
        <v>70</v>
      </c>
      <c r="M113" s="101">
        <f t="shared" si="11"/>
        <v>70</v>
      </c>
    </row>
    <row r="114" spans="1:13" ht="25.5" x14ac:dyDescent="0.55000000000000004">
      <c r="A114" s="10">
        <v>110</v>
      </c>
      <c r="B114" s="19" t="s">
        <v>268</v>
      </c>
      <c r="C114" s="79">
        <f>+'12'!G114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+'12'!G115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+'12'!G116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+'12'!G117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+'12'!G118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+'12'!G119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+'12'!G120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+'12'!G121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+'12'!G122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+'12'!G123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+'12'!G124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+'12'!G125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+'12'!G126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+'12'!G127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5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5</v>
      </c>
      <c r="M127" s="101">
        <f t="shared" ref="M127:M136" si="19">SUM(J127-L127)</f>
        <v>40</v>
      </c>
    </row>
    <row r="128" spans="1:13" ht="25.5" x14ac:dyDescent="0.55000000000000004">
      <c r="A128" s="10">
        <v>124</v>
      </c>
      <c r="B128" s="19" t="s">
        <v>121</v>
      </c>
      <c r="C128" s="79">
        <f>+'12'!G128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+'12'!G129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+'12'!G130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+'12'!G131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+'12'!G132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+'12'!G133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+'12'!G134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4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+'12'!G135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+'12'!G136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+'12'!G137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+'12'!G138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+'12'!G139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+'12'!G140</f>
        <v>9</v>
      </c>
      <c r="D140" s="82">
        <v>10</v>
      </c>
      <c r="E140" s="47">
        <f t="shared" si="0"/>
        <v>19</v>
      </c>
      <c r="F140" s="82">
        <v>0</v>
      </c>
      <c r="G140" s="47">
        <f t="shared" si="4"/>
        <v>19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+'12'!G141</f>
        <v>3</v>
      </c>
      <c r="D141" s="82">
        <v>5</v>
      </c>
      <c r="E141" s="47">
        <f t="shared" si="0"/>
        <v>8</v>
      </c>
      <c r="F141" s="82">
        <v>0</v>
      </c>
      <c r="G141" s="47">
        <f t="shared" si="4"/>
        <v>8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+'12'!G142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+'12'!G143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+'12'!G144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+'12'!G145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+'12'!G146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+'12'!G147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+'12'!G148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+'12'!G149</f>
        <v>8</v>
      </c>
      <c r="D149" s="82">
        <v>0</v>
      </c>
      <c r="E149" s="47">
        <f t="shared" si="21"/>
        <v>8</v>
      </c>
      <c r="F149" s="82">
        <v>0</v>
      </c>
      <c r="G149" s="47">
        <f t="shared" si="22"/>
        <v>7</v>
      </c>
      <c r="H149" s="83">
        <v>1</v>
      </c>
      <c r="I149" s="20">
        <v>50</v>
      </c>
      <c r="J149" s="84">
        <f t="shared" si="23"/>
        <v>50</v>
      </c>
      <c r="K149" s="17" t="s">
        <v>16</v>
      </c>
      <c r="L149" s="18">
        <v>0</v>
      </c>
      <c r="M149" s="101">
        <f t="shared" si="24"/>
        <v>50</v>
      </c>
    </row>
    <row r="150" spans="1:13" ht="25.5" x14ac:dyDescent="0.55000000000000004">
      <c r="A150" s="10">
        <v>146</v>
      </c>
      <c r="B150" s="19" t="s">
        <v>193</v>
      </c>
      <c r="C150" s="79">
        <f>+'12'!G150</f>
        <v>5</v>
      </c>
      <c r="D150" s="82">
        <v>0</v>
      </c>
      <c r="E150" s="47">
        <f t="shared" si="21"/>
        <v>5</v>
      </c>
      <c r="F150" s="82">
        <v>0</v>
      </c>
      <c r="G150" s="47">
        <f t="shared" si="22"/>
        <v>5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+'12'!G151</f>
        <v>6</v>
      </c>
      <c r="D151" s="82">
        <v>0</v>
      </c>
      <c r="E151" s="47">
        <f t="shared" si="21"/>
        <v>6</v>
      </c>
      <c r="F151" s="82">
        <v>0</v>
      </c>
      <c r="G151" s="47">
        <f t="shared" si="22"/>
        <v>6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+'12'!G152</f>
        <v>9</v>
      </c>
      <c r="D152" s="82">
        <v>0</v>
      </c>
      <c r="E152" s="47">
        <f t="shared" si="21"/>
        <v>9</v>
      </c>
      <c r="F152" s="82">
        <v>0</v>
      </c>
      <c r="G152" s="47">
        <f t="shared" si="22"/>
        <v>9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+'12'!G153</f>
        <v>7</v>
      </c>
      <c r="D153" s="82">
        <v>0</v>
      </c>
      <c r="E153" s="47">
        <f t="shared" si="21"/>
        <v>7</v>
      </c>
      <c r="F153" s="82">
        <v>0</v>
      </c>
      <c r="G153" s="47">
        <f t="shared" si="22"/>
        <v>7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+'12'!G154</f>
        <v>8</v>
      </c>
      <c r="D154" s="82">
        <v>0</v>
      </c>
      <c r="E154" s="47">
        <f t="shared" si="21"/>
        <v>8</v>
      </c>
      <c r="F154" s="82">
        <v>0</v>
      </c>
      <c r="G154" s="47">
        <f t="shared" si="22"/>
        <v>8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+'12'!G155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+'12'!G156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+'12'!G157</f>
        <v>6</v>
      </c>
      <c r="D157" s="82">
        <v>0</v>
      </c>
      <c r="E157" s="47">
        <f t="shared" si="21"/>
        <v>6</v>
      </c>
      <c r="F157" s="82">
        <v>0</v>
      </c>
      <c r="G157" s="47">
        <f t="shared" si="22"/>
        <v>3</v>
      </c>
      <c r="H157" s="83">
        <v>3</v>
      </c>
      <c r="I157" s="20">
        <v>25</v>
      </c>
      <c r="J157" s="84">
        <f t="shared" si="23"/>
        <v>75</v>
      </c>
      <c r="K157" s="17" t="s">
        <v>16</v>
      </c>
      <c r="L157" s="18">
        <v>25</v>
      </c>
      <c r="M157" s="101">
        <f t="shared" si="24"/>
        <v>50</v>
      </c>
    </row>
    <row r="158" spans="1:13" ht="25.5" x14ac:dyDescent="0.55000000000000004">
      <c r="A158" s="10">
        <v>154</v>
      </c>
      <c r="B158" s="19" t="s">
        <v>285</v>
      </c>
      <c r="C158" s="79">
        <f>+'12'!G158</f>
        <v>10</v>
      </c>
      <c r="D158" s="82">
        <v>0</v>
      </c>
      <c r="E158" s="47">
        <f t="shared" si="21"/>
        <v>10</v>
      </c>
      <c r="F158" s="82">
        <v>0</v>
      </c>
      <c r="G158" s="47">
        <f t="shared" si="22"/>
        <v>8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25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+'12'!G159</f>
        <v>5</v>
      </c>
      <c r="D159" s="82">
        <v>0</v>
      </c>
      <c r="E159" s="47">
        <f t="shared" si="21"/>
        <v>5</v>
      </c>
      <c r="F159" s="82">
        <v>0</v>
      </c>
      <c r="G159" s="47">
        <f t="shared" si="22"/>
        <v>5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+'12'!G160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+'12'!G161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+'12'!G162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+'12'!G163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+'12'!G164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+'12'!G165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+'12'!G166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+'12'!G167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+'12'!G168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+'12'!G169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+'12'!G170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+'12'!G171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+'12'!G172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+'12'!G173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+'12'!G174</f>
        <v>2</v>
      </c>
      <c r="D174" s="82">
        <v>0</v>
      </c>
      <c r="E174" s="47">
        <f t="shared" si="0"/>
        <v>2</v>
      </c>
      <c r="F174" s="82">
        <v>0</v>
      </c>
      <c r="G174" s="47">
        <f t="shared" ref="G174:G207" si="25">+E174-F174-H174</f>
        <v>2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+'12'!G175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+'12'!G176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+'12'!G177</f>
        <v>121</v>
      </c>
      <c r="D177" s="82">
        <v>0</v>
      </c>
      <c r="E177" s="47">
        <f t="shared" si="27"/>
        <v>121</v>
      </c>
      <c r="F177" s="82">
        <v>0</v>
      </c>
      <c r="G177" s="47">
        <f t="shared" si="28"/>
        <v>113</v>
      </c>
      <c r="H177" s="83">
        <v>8</v>
      </c>
      <c r="I177" s="20">
        <v>20</v>
      </c>
      <c r="J177" s="84">
        <f t="shared" si="29"/>
        <v>160</v>
      </c>
      <c r="K177" s="17" t="s">
        <v>16</v>
      </c>
      <c r="L177" s="18">
        <v>160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+'12'!G178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+'12'!G179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+'12'!G180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+'12'!G181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+'12'!G182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+'12'!G183</f>
        <v>6</v>
      </c>
      <c r="D183" s="82">
        <v>0</v>
      </c>
      <c r="E183" s="47">
        <f t="shared" si="27"/>
        <v>6</v>
      </c>
      <c r="F183" s="82">
        <v>0</v>
      </c>
      <c r="G183" s="47">
        <f t="shared" si="28"/>
        <v>5</v>
      </c>
      <c r="H183" s="83">
        <v>1</v>
      </c>
      <c r="I183" s="20">
        <v>60</v>
      </c>
      <c r="J183" s="84">
        <f t="shared" si="29"/>
        <v>60</v>
      </c>
      <c r="K183" s="17" t="s">
        <v>16</v>
      </c>
      <c r="L183" s="18">
        <v>0</v>
      </c>
      <c r="M183" s="101">
        <f t="shared" si="30"/>
        <v>60</v>
      </c>
    </row>
    <row r="184" spans="1:13" ht="25.5" x14ac:dyDescent="0.55000000000000004">
      <c r="A184" s="10">
        <v>180</v>
      </c>
      <c r="B184" s="19" t="s">
        <v>85</v>
      </c>
      <c r="C184" s="79">
        <f>+'12'!G184</f>
        <v>8</v>
      </c>
      <c r="D184" s="82">
        <v>0</v>
      </c>
      <c r="E184" s="47">
        <f t="shared" si="27"/>
        <v>8</v>
      </c>
      <c r="F184" s="82">
        <v>0</v>
      </c>
      <c r="G184" s="47">
        <f t="shared" si="28"/>
        <v>7</v>
      </c>
      <c r="H184" s="83">
        <v>1</v>
      </c>
      <c r="I184" s="22">
        <v>120</v>
      </c>
      <c r="J184" s="84">
        <f t="shared" si="29"/>
        <v>120</v>
      </c>
      <c r="K184" s="17" t="s">
        <v>16</v>
      </c>
      <c r="L184" s="18">
        <v>0</v>
      </c>
      <c r="M184" s="101">
        <f t="shared" si="30"/>
        <v>120</v>
      </c>
    </row>
    <row r="185" spans="1:13" ht="25.5" x14ac:dyDescent="0.55000000000000004">
      <c r="A185" s="10">
        <v>181</v>
      </c>
      <c r="B185" s="19" t="s">
        <v>86</v>
      </c>
      <c r="C185" s="79">
        <f>+'12'!G185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+'12'!G186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7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+'12'!G187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+'12'!G188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+'12'!G189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+'12'!G190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+'12'!G191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+'12'!G192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+'12'!G193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+'12'!G194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+'12'!G195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+'12'!G196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+'12'!G197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+'12'!G198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+'12'!G199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+'12'!G200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+'12'!G201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+'12'!G202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+'12'!G203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+'12'!G204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+'12'!G205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+'12'!G206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+'12'!G207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+'12'!G208</f>
        <v>8</v>
      </c>
      <c r="D208" s="82">
        <v>0</v>
      </c>
      <c r="E208" s="47">
        <f t="shared" ref="E208:E246" si="37">C208+D208</f>
        <v>8</v>
      </c>
      <c r="F208" s="82">
        <v>0</v>
      </c>
      <c r="G208" s="47">
        <f t="shared" ref="G208:G246" si="38">+E208-F208-H208</f>
        <v>7</v>
      </c>
      <c r="H208" s="83">
        <v>1</v>
      </c>
      <c r="I208" s="20">
        <v>90</v>
      </c>
      <c r="J208" s="84">
        <f t="shared" ref="J208:J246" si="39">+I208*H208</f>
        <v>90</v>
      </c>
      <c r="K208" s="17" t="s">
        <v>16</v>
      </c>
      <c r="L208" s="18">
        <v>0</v>
      </c>
      <c r="M208" s="101">
        <f t="shared" ref="M208:M246" si="40">SUM(J208-L208)</f>
        <v>90</v>
      </c>
    </row>
    <row r="209" spans="1:13" ht="25.5" x14ac:dyDescent="0.55000000000000004">
      <c r="A209" s="10">
        <v>205</v>
      </c>
      <c r="B209" s="19" t="s">
        <v>172</v>
      </c>
      <c r="C209" s="79">
        <f>+'12'!G209</f>
        <v>13</v>
      </c>
      <c r="D209" s="82">
        <v>0</v>
      </c>
      <c r="E209" s="47">
        <f t="shared" si="37"/>
        <v>13</v>
      </c>
      <c r="F209" s="82">
        <v>0</v>
      </c>
      <c r="G209" s="47">
        <f t="shared" si="38"/>
        <v>12</v>
      </c>
      <c r="H209" s="83">
        <v>1</v>
      </c>
      <c r="I209" s="20">
        <v>90</v>
      </c>
      <c r="J209" s="84">
        <f t="shared" si="39"/>
        <v>90</v>
      </c>
      <c r="K209" s="17" t="s">
        <v>16</v>
      </c>
      <c r="L209" s="18">
        <v>0</v>
      </c>
      <c r="M209" s="101">
        <f t="shared" si="40"/>
        <v>90</v>
      </c>
    </row>
    <row r="210" spans="1:13" ht="25.5" x14ac:dyDescent="0.55000000000000004">
      <c r="A210" s="10">
        <v>206</v>
      </c>
      <c r="B210" s="19" t="s">
        <v>173</v>
      </c>
      <c r="C210" s="79">
        <f>+'12'!G210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+'12'!G211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+'12'!G212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+'12'!G213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+'12'!G214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+'12'!G215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+'12'!G216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+'12'!G217</f>
        <v>21</v>
      </c>
      <c r="D217" s="82">
        <v>0</v>
      </c>
      <c r="E217" s="47">
        <f t="shared" si="37"/>
        <v>21</v>
      </c>
      <c r="F217" s="82">
        <v>0</v>
      </c>
      <c r="G217" s="47">
        <f t="shared" si="38"/>
        <v>21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+'12'!G218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+'12'!G219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+'12'!G220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+'12'!G221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+'12'!G222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+'12'!G223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+'12'!G224</f>
        <v>5</v>
      </c>
      <c r="D224" s="82">
        <v>0</v>
      </c>
      <c r="E224" s="47">
        <f t="shared" si="37"/>
        <v>5</v>
      </c>
      <c r="F224" s="82">
        <v>0</v>
      </c>
      <c r="G224" s="47">
        <f t="shared" si="38"/>
        <v>5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+'12'!G225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+'12'!G226</f>
        <v>14</v>
      </c>
      <c r="D226" s="82">
        <v>10</v>
      </c>
      <c r="E226" s="47">
        <f t="shared" si="37"/>
        <v>24</v>
      </c>
      <c r="F226" s="82">
        <v>0</v>
      </c>
      <c r="G226" s="47">
        <f t="shared" si="38"/>
        <v>24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+'12'!G227</f>
        <v>7</v>
      </c>
      <c r="D227" s="82">
        <v>0</v>
      </c>
      <c r="E227" s="47">
        <f t="shared" si="37"/>
        <v>7</v>
      </c>
      <c r="F227" s="82">
        <v>0</v>
      </c>
      <c r="G227" s="47">
        <f t="shared" si="38"/>
        <v>5</v>
      </c>
      <c r="H227" s="83">
        <v>2</v>
      </c>
      <c r="I227" s="20">
        <v>25</v>
      </c>
      <c r="J227" s="84">
        <f t="shared" si="39"/>
        <v>50</v>
      </c>
      <c r="K227" s="17" t="s">
        <v>16</v>
      </c>
      <c r="L227" s="18">
        <v>15</v>
      </c>
      <c r="M227" s="101">
        <f t="shared" si="40"/>
        <v>35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+'12'!G228</f>
        <v>7</v>
      </c>
      <c r="D228" s="82">
        <v>0</v>
      </c>
      <c r="E228" s="47">
        <f t="shared" si="37"/>
        <v>7</v>
      </c>
      <c r="F228" s="82">
        <v>0</v>
      </c>
      <c r="G228" s="47">
        <f t="shared" si="38"/>
        <v>7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+'12'!G229</f>
        <v>6</v>
      </c>
      <c r="D229" s="82">
        <v>0</v>
      </c>
      <c r="E229" s="47">
        <f t="shared" si="37"/>
        <v>6</v>
      </c>
      <c r="F229" s="82">
        <v>0</v>
      </c>
      <c r="G229" s="47">
        <f t="shared" si="38"/>
        <v>4</v>
      </c>
      <c r="H229" s="83">
        <v>2</v>
      </c>
      <c r="I229" s="20">
        <v>25</v>
      </c>
      <c r="J229" s="84">
        <f t="shared" si="39"/>
        <v>50</v>
      </c>
      <c r="K229" s="17" t="s">
        <v>16</v>
      </c>
      <c r="L229" s="18">
        <v>15</v>
      </c>
      <c r="M229" s="101">
        <f t="shared" si="40"/>
        <v>35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+'12'!G230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+'12'!G231</f>
        <v>5</v>
      </c>
      <c r="D231" s="82">
        <v>0</v>
      </c>
      <c r="E231" s="47">
        <f t="shared" si="37"/>
        <v>5</v>
      </c>
      <c r="F231" s="82">
        <v>0</v>
      </c>
      <c r="G231" s="47">
        <f t="shared" si="38"/>
        <v>5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+'12'!G232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+'12'!G233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+'12'!G234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+'12'!G235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+'12'!G236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+'12'!G237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+'12'!G238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+'12'!G239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+'12'!G240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+'12'!G241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+'12'!G242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+'12'!G243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+'12'!G244</f>
        <v>316</v>
      </c>
      <c r="D244" s="82">
        <v>40</v>
      </c>
      <c r="E244" s="47">
        <f t="shared" si="37"/>
        <v>356</v>
      </c>
      <c r="F244" s="82">
        <v>0</v>
      </c>
      <c r="G244" s="47">
        <f t="shared" si="38"/>
        <v>316</v>
      </c>
      <c r="H244" s="83">
        <v>40</v>
      </c>
      <c r="I244" s="15">
        <v>35</v>
      </c>
      <c r="J244" s="84">
        <f t="shared" si="39"/>
        <v>1400</v>
      </c>
      <c r="K244" s="17" t="s">
        <v>360</v>
      </c>
      <c r="L244" s="18">
        <v>-98</v>
      </c>
      <c r="M244" s="101">
        <f t="shared" si="40"/>
        <v>1498</v>
      </c>
    </row>
    <row r="245" spans="1:14" ht="25.5" x14ac:dyDescent="0.55000000000000004">
      <c r="A245" s="10">
        <v>241</v>
      </c>
      <c r="B245" s="19" t="s">
        <v>258</v>
      </c>
      <c r="C245" s="79">
        <f>+'12'!G245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+'12'!G246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4143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4475</v>
      </c>
    </row>
    <row r="258" spans="1:18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  <c r="R258" s="2" t="s">
        <v>358</v>
      </c>
    </row>
    <row r="259" spans="1:1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2268</v>
      </c>
      <c r="L259" s="2">
        <v>155</v>
      </c>
      <c r="M259" s="2">
        <v>40</v>
      </c>
      <c r="N259" s="2">
        <v>250</v>
      </c>
      <c r="O259" s="2">
        <v>35</v>
      </c>
      <c r="P259" s="2">
        <v>125</v>
      </c>
      <c r="Q259" s="2">
        <v>165</v>
      </c>
      <c r="R259" s="2">
        <v>1498</v>
      </c>
    </row>
    <row r="260" spans="1:18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18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332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1875</v>
      </c>
      <c r="M263" s="90"/>
      <c r="N263" s="90"/>
      <c r="O263" s="90"/>
    </row>
    <row r="264" spans="1:18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1875</v>
      </c>
      <c r="M264" s="90"/>
      <c r="N264" s="90"/>
      <c r="O264" s="90"/>
    </row>
    <row r="265" spans="1:18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5980BF"/>
  </sheetPr>
  <dimension ref="A1:Z341"/>
  <sheetViews>
    <sheetView zoomScaleNormal="100" workbookViewId="0">
      <pane xSplit="7" ySplit="4" topLeftCell="H251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+'13'!G5</f>
        <v>64</v>
      </c>
      <c r="D5" s="82">
        <v>0</v>
      </c>
      <c r="E5" s="47">
        <f t="shared" ref="E5:E207" si="0">C5+D5</f>
        <v>64</v>
      </c>
      <c r="F5" s="82">
        <v>0</v>
      </c>
      <c r="G5" s="47">
        <f>+E5-F5-H5</f>
        <v>62</v>
      </c>
      <c r="H5" s="83">
        <v>2</v>
      </c>
      <c r="I5" s="15">
        <v>50</v>
      </c>
      <c r="J5" s="84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+'13'!G6</f>
        <v>81</v>
      </c>
      <c r="D6" s="82">
        <v>0</v>
      </c>
      <c r="E6" s="47">
        <f t="shared" si="0"/>
        <v>81</v>
      </c>
      <c r="F6" s="82">
        <v>5</v>
      </c>
      <c r="G6" s="47">
        <f t="shared" ref="G6:G142" si="4">+E6-F6-H6</f>
        <v>76</v>
      </c>
      <c r="H6" s="83"/>
      <c r="I6" s="15">
        <v>100</v>
      </c>
      <c r="J6" s="84">
        <f t="shared" ref="J6:J142" si="5">+I6*H6</f>
        <v>0</v>
      </c>
      <c r="K6" s="17" t="s">
        <v>16</v>
      </c>
      <c r="L6" s="18">
        <v>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43</v>
      </c>
      <c r="D12" s="82">
        <v>0</v>
      </c>
      <c r="E12" s="47">
        <f t="shared" si="0"/>
        <v>43</v>
      </c>
      <c r="F12" s="82">
        <v>0</v>
      </c>
      <c r="G12" s="47">
        <f t="shared" si="4"/>
        <v>43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+'13'!G18</f>
        <v>2</v>
      </c>
      <c r="D18" s="82">
        <v>0</v>
      </c>
      <c r="E18" s="47">
        <f t="shared" si="0"/>
        <v>2</v>
      </c>
      <c r="F18" s="82">
        <v>0</v>
      </c>
      <c r="G18" s="47">
        <f t="shared" si="4"/>
        <v>2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+'13'!G21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+'13'!G22</f>
        <v>2</v>
      </c>
      <c r="D22" s="82">
        <v>0</v>
      </c>
      <c r="E22" s="47">
        <f>C22+D22</f>
        <v>2</v>
      </c>
      <c r="F22" s="82">
        <v>0</v>
      </c>
      <c r="G22" s="47">
        <f>+E22-F22-H22</f>
        <v>2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+'13'!G23</f>
        <v>1</v>
      </c>
      <c r="D23" s="82">
        <v>0</v>
      </c>
      <c r="E23" s="47">
        <f t="shared" si="0"/>
        <v>1</v>
      </c>
      <c r="F23" s="82">
        <v>0</v>
      </c>
      <c r="G23" s="47">
        <f t="shared" si="4"/>
        <v>1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+'13'!G24</f>
        <v>32</v>
      </c>
      <c r="D24" s="82">
        <v>0</v>
      </c>
      <c r="E24" s="47">
        <f t="shared" si="0"/>
        <v>32</v>
      </c>
      <c r="F24" s="82">
        <v>2</v>
      </c>
      <c r="G24" s="47">
        <f t="shared" si="4"/>
        <v>29</v>
      </c>
      <c r="H24" s="83">
        <v>1</v>
      </c>
      <c r="I24" s="15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+'13'!G27</f>
        <v>4</v>
      </c>
      <c r="D27" s="82">
        <v>0</v>
      </c>
      <c r="E27" s="47">
        <f t="shared" si="0"/>
        <v>4</v>
      </c>
      <c r="F27" s="82">
        <v>0</v>
      </c>
      <c r="G27" s="47">
        <f t="shared" si="4"/>
        <v>4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+'13'!G30</f>
        <v>5</v>
      </c>
      <c r="D30" s="82">
        <v>0</v>
      </c>
      <c r="E30" s="47">
        <f t="shared" si="0"/>
        <v>5</v>
      </c>
      <c r="F30" s="82">
        <v>0</v>
      </c>
      <c r="G30" s="47">
        <f t="shared" si="4"/>
        <v>5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+'13'!G33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+'13'!G34</f>
        <v>22</v>
      </c>
      <c r="D34" s="82">
        <v>0</v>
      </c>
      <c r="E34" s="47">
        <f>C34+D34</f>
        <v>22</v>
      </c>
      <c r="F34" s="82">
        <v>0</v>
      </c>
      <c r="G34" s="47">
        <f>+E34-F34-H34</f>
        <v>20</v>
      </c>
      <c r="H34" s="83">
        <v>2</v>
      </c>
      <c r="I34" s="15">
        <v>100</v>
      </c>
      <c r="J34" s="84">
        <f>+I34*H34</f>
        <v>200</v>
      </c>
      <c r="K34" s="17" t="s">
        <v>16</v>
      </c>
      <c r="L34" s="18">
        <v>0</v>
      </c>
      <c r="M34" s="23">
        <f>SUM(J34-L34)</f>
        <v>200</v>
      </c>
    </row>
    <row r="35" spans="1:24" ht="25.5" x14ac:dyDescent="0.55000000000000004">
      <c r="A35" s="10">
        <v>31</v>
      </c>
      <c r="B35" s="19" t="s">
        <v>45</v>
      </c>
      <c r="C35" s="79">
        <f>+'13'!G35</f>
        <v>20</v>
      </c>
      <c r="D35" s="82">
        <v>0</v>
      </c>
      <c r="E35" s="47">
        <f>C35+D35</f>
        <v>20</v>
      </c>
      <c r="F35" s="82">
        <v>0</v>
      </c>
      <c r="G35" s="47">
        <f>+E35-F35-H35</f>
        <v>20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+'13'!G36</f>
        <v>0</v>
      </c>
      <c r="D36" s="82">
        <v>0</v>
      </c>
      <c r="E36" s="47">
        <f>C36+D36</f>
        <v>0</v>
      </c>
      <c r="F36" s="82">
        <v>0</v>
      </c>
      <c r="G36" s="47">
        <f>+E36-F36-H36</f>
        <v>0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+'13'!G37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+'13'!G38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+'13'!G39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+'13'!G40</f>
        <v>3</v>
      </c>
      <c r="D40" s="82">
        <v>0</v>
      </c>
      <c r="E40" s="47">
        <f t="shared" si="0"/>
        <v>3</v>
      </c>
      <c r="F40" s="82">
        <v>0</v>
      </c>
      <c r="G40" s="47">
        <f t="shared" si="4"/>
        <v>2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+'13'!G41</f>
        <v>5</v>
      </c>
      <c r="D41" s="82">
        <v>0</v>
      </c>
      <c r="E41" s="47">
        <f t="shared" si="0"/>
        <v>5</v>
      </c>
      <c r="F41" s="82">
        <v>0</v>
      </c>
      <c r="G41" s="47">
        <f t="shared" si="4"/>
        <v>4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+'13'!G42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2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4" ht="25.5" x14ac:dyDescent="0.55000000000000004">
      <c r="A43" s="10">
        <v>39</v>
      </c>
      <c r="B43" s="19" t="s">
        <v>286</v>
      </c>
      <c r="C43" s="79">
        <f>+'13'!G43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+'13'!G44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+'13'!G45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+'13'!G46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+'13'!G47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+'13'!G48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+'13'!G50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+'13'!G52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5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+'13'!G53</f>
        <v>6</v>
      </c>
      <c r="D53" s="82">
        <v>0</v>
      </c>
      <c r="E53" s="47">
        <f t="shared" si="0"/>
        <v>6</v>
      </c>
      <c r="F53" s="82">
        <v>1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+'13'!G54</f>
        <v>4</v>
      </c>
      <c r="D54" s="82">
        <v>0</v>
      </c>
      <c r="E54" s="47">
        <f t="shared" si="0"/>
        <v>4</v>
      </c>
      <c r="F54" s="82">
        <v>0</v>
      </c>
      <c r="G54" s="47">
        <f t="shared" si="4"/>
        <v>3</v>
      </c>
      <c r="H54" s="83">
        <v>1</v>
      </c>
      <c r="I54" s="15">
        <v>50</v>
      </c>
      <c r="J54" s="84">
        <f t="shared" si="5"/>
        <v>50</v>
      </c>
      <c r="K54" s="17" t="s">
        <v>16</v>
      </c>
      <c r="L54" s="18">
        <v>0</v>
      </c>
      <c r="M54" s="23">
        <f t="shared" si="6"/>
        <v>50</v>
      </c>
    </row>
    <row r="55" spans="1:13" ht="25.5" x14ac:dyDescent="0.55000000000000004">
      <c r="A55" s="10">
        <v>51</v>
      </c>
      <c r="B55" s="19" t="s">
        <v>60</v>
      </c>
      <c r="C55" s="79">
        <f>+'13'!G55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9</v>
      </c>
      <c r="H55" s="83">
        <v>1</v>
      </c>
      <c r="I55" s="15">
        <v>50</v>
      </c>
      <c r="J55" s="84">
        <f t="shared" si="5"/>
        <v>50</v>
      </c>
      <c r="K55" s="17" t="s">
        <v>16</v>
      </c>
      <c r="L55" s="18">
        <v>0</v>
      </c>
      <c r="M55" s="23">
        <f t="shared" si="6"/>
        <v>50</v>
      </c>
    </row>
    <row r="56" spans="1:13" ht="25.5" x14ac:dyDescent="0.55000000000000004">
      <c r="A56" s="10">
        <v>52</v>
      </c>
      <c r="B56" s="19" t="s">
        <v>61</v>
      </c>
      <c r="C56" s="79">
        <f>+'13'!G56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+'13'!G57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1</v>
      </c>
      <c r="H57" s="83">
        <v>2</v>
      </c>
      <c r="I57" s="15">
        <v>120</v>
      </c>
      <c r="J57" s="84">
        <f t="shared" si="5"/>
        <v>240</v>
      </c>
      <c r="K57" s="17" t="s">
        <v>16</v>
      </c>
      <c r="L57" s="18">
        <v>40</v>
      </c>
      <c r="M57" s="23">
        <f t="shared" si="6"/>
        <v>200</v>
      </c>
    </row>
    <row r="58" spans="1:13" ht="25.5" x14ac:dyDescent="0.55000000000000004">
      <c r="A58" s="10">
        <v>54</v>
      </c>
      <c r="B58" s="19" t="s">
        <v>63</v>
      </c>
      <c r="C58" s="79">
        <f>+'13'!G58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+'13'!G61</f>
        <v>8</v>
      </c>
      <c r="D61" s="82">
        <v>0</v>
      </c>
      <c r="E61" s="47">
        <f t="shared" si="0"/>
        <v>8</v>
      </c>
      <c r="F61" s="82">
        <v>0</v>
      </c>
      <c r="G61" s="47">
        <f t="shared" si="4"/>
        <v>7</v>
      </c>
      <c r="H61" s="83">
        <v>1</v>
      </c>
      <c r="I61" s="21">
        <v>120</v>
      </c>
      <c r="J61" s="84">
        <f t="shared" si="5"/>
        <v>120</v>
      </c>
      <c r="K61" s="17" t="s">
        <v>16</v>
      </c>
      <c r="L61" s="18">
        <v>0</v>
      </c>
      <c r="M61" s="23">
        <f t="shared" si="6"/>
        <v>120</v>
      </c>
    </row>
    <row r="62" spans="1:13" ht="25.5" x14ac:dyDescent="0.55000000000000004">
      <c r="A62" s="10">
        <v>58</v>
      </c>
      <c r="B62" s="19" t="s">
        <v>67</v>
      </c>
      <c r="C62" s="79">
        <f>+'13'!G62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+'13'!G63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2</v>
      </c>
      <c r="H63" s="83">
        <v>1</v>
      </c>
      <c r="I63" s="21">
        <v>120</v>
      </c>
      <c r="J63" s="84">
        <f t="shared" si="5"/>
        <v>120</v>
      </c>
      <c r="K63" s="17" t="s">
        <v>16</v>
      </c>
      <c r="L63" s="18">
        <v>20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69</v>
      </c>
      <c r="C64" s="79">
        <f>+'13'!G64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+'13'!G65</f>
        <v>1</v>
      </c>
      <c r="D65" s="82">
        <v>0</v>
      </c>
      <c r="E65" s="47">
        <f>C65+D65</f>
        <v>1</v>
      </c>
      <c r="F65" s="82">
        <v>0</v>
      </c>
      <c r="G65" s="47">
        <f>+E65-F65-H65</f>
        <v>0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0</v>
      </c>
      <c r="M65" s="23">
        <f>SUM(J65-L65)</f>
        <v>50</v>
      </c>
    </row>
    <row r="66" spans="1:13" ht="25.5" x14ac:dyDescent="0.55000000000000004">
      <c r="A66" s="10">
        <v>62</v>
      </c>
      <c r="B66" s="19" t="s">
        <v>73</v>
      </c>
      <c r="C66" s="79">
        <f>+'13'!G66</f>
        <v>1</v>
      </c>
      <c r="D66" s="82">
        <v>0</v>
      </c>
      <c r="E66" s="47">
        <f>C66+D66</f>
        <v>1</v>
      </c>
      <c r="F66" s="82">
        <v>0</v>
      </c>
      <c r="G66" s="47">
        <f>+E66-F66-H66</f>
        <v>1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+'13'!G67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+'13'!G68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+'13'!G69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+'13'!G72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+'13'!G73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+'13'!G74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+'13'!G77</f>
        <v>15</v>
      </c>
      <c r="D77" s="82">
        <v>0</v>
      </c>
      <c r="E77" s="47">
        <f t="shared" si="0"/>
        <v>15</v>
      </c>
      <c r="F77" s="82">
        <v>0</v>
      </c>
      <c r="G77" s="47">
        <f t="shared" si="4"/>
        <v>15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+'13'!G78</f>
        <v>8</v>
      </c>
      <c r="D78" s="82">
        <v>0</v>
      </c>
      <c r="E78" s="47">
        <f t="shared" ref="E78:E126" si="8">C78+D78</f>
        <v>8</v>
      </c>
      <c r="F78" s="82">
        <v>0</v>
      </c>
      <c r="G78" s="47">
        <f t="shared" ref="G78:G126" si="9">+E78-F78-H78</f>
        <v>8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+'13'!G79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+'13'!G80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+'13'!G81</f>
        <v>19</v>
      </c>
      <c r="D81" s="82">
        <v>0</v>
      </c>
      <c r="E81" s="47">
        <f t="shared" si="8"/>
        <v>19</v>
      </c>
      <c r="F81" s="82">
        <v>0</v>
      </c>
      <c r="G81" s="47">
        <f t="shared" si="9"/>
        <v>19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+'13'!G82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+'13'!G83</f>
        <v>6</v>
      </c>
      <c r="D83" s="82">
        <v>0</v>
      </c>
      <c r="E83" s="47">
        <f t="shared" si="8"/>
        <v>6</v>
      </c>
      <c r="F83" s="82">
        <v>0</v>
      </c>
      <c r="G83" s="47">
        <f t="shared" si="9"/>
        <v>6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+'13'!G84</f>
        <v>10</v>
      </c>
      <c r="D84" s="82">
        <v>5</v>
      </c>
      <c r="E84" s="47">
        <f t="shared" si="8"/>
        <v>15</v>
      </c>
      <c r="F84" s="82">
        <v>0</v>
      </c>
      <c r="G84" s="47">
        <f t="shared" si="9"/>
        <v>15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+'13'!G85</f>
        <v>9</v>
      </c>
      <c r="D85" s="82">
        <v>5</v>
      </c>
      <c r="E85" s="47">
        <f t="shared" si="8"/>
        <v>14</v>
      </c>
      <c r="F85" s="82">
        <v>0</v>
      </c>
      <c r="G85" s="47">
        <f t="shared" si="9"/>
        <v>13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0</v>
      </c>
      <c r="M85" s="23">
        <f t="shared" si="11"/>
        <v>55</v>
      </c>
    </row>
    <row r="86" spans="1:13" ht="25.15" customHeight="1" x14ac:dyDescent="0.55000000000000004">
      <c r="A86" s="10">
        <v>82</v>
      </c>
      <c r="B86" s="19" t="s">
        <v>94</v>
      </c>
      <c r="C86" s="79">
        <f>+'13'!G86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+'13'!G87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+'13'!G88</f>
        <v>32</v>
      </c>
      <c r="D88" s="82">
        <v>0</v>
      </c>
      <c r="E88" s="47">
        <f t="shared" si="8"/>
        <v>32</v>
      </c>
      <c r="F88" s="82">
        <v>0</v>
      </c>
      <c r="G88" s="47">
        <f t="shared" si="9"/>
        <v>21</v>
      </c>
      <c r="H88" s="83">
        <v>11</v>
      </c>
      <c r="I88" s="20">
        <v>35</v>
      </c>
      <c r="J88" s="84">
        <f t="shared" si="10"/>
        <v>385</v>
      </c>
      <c r="K88" s="17" t="s">
        <v>16</v>
      </c>
      <c r="L88" s="18">
        <f>385-245</f>
        <v>140</v>
      </c>
      <c r="M88" s="23">
        <f t="shared" si="11"/>
        <v>245</v>
      </c>
    </row>
    <row r="89" spans="1:13" ht="22.5" customHeight="1" x14ac:dyDescent="0.55000000000000004">
      <c r="A89" s="10">
        <v>85</v>
      </c>
      <c r="B89" s="19" t="s">
        <v>359</v>
      </c>
      <c r="C89" s="79">
        <f>+'13'!G89</f>
        <v>3</v>
      </c>
      <c r="D89" s="82">
        <v>0</v>
      </c>
      <c r="E89" s="47">
        <f t="shared" si="8"/>
        <v>3</v>
      </c>
      <c r="F89" s="82">
        <v>0</v>
      </c>
      <c r="G89" s="47">
        <f t="shared" si="9"/>
        <v>0</v>
      </c>
      <c r="H89" s="83">
        <v>3</v>
      </c>
      <c r="I89" s="20">
        <v>120</v>
      </c>
      <c r="J89" s="84">
        <f t="shared" si="10"/>
        <v>360</v>
      </c>
      <c r="K89" s="17" t="s">
        <v>16</v>
      </c>
      <c r="L89" s="18">
        <v>0</v>
      </c>
      <c r="M89" s="23">
        <f t="shared" si="11"/>
        <v>360</v>
      </c>
    </row>
    <row r="90" spans="1:13" ht="25.5" x14ac:dyDescent="0.55000000000000004">
      <c r="A90" s="10">
        <v>86</v>
      </c>
      <c r="B90" s="19" t="s">
        <v>246</v>
      </c>
      <c r="C90" s="79">
        <f>+'13'!G90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+'13'!G91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+'13'!G92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+'13'!G93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+'13'!G94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+'13'!G95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+'13'!G96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+'13'!G97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+'13'!G98</f>
        <v>8</v>
      </c>
      <c r="D98" s="82">
        <v>0</v>
      </c>
      <c r="E98" s="47">
        <f t="shared" si="8"/>
        <v>8</v>
      </c>
      <c r="F98" s="82">
        <v>0</v>
      </c>
      <c r="G98" s="47">
        <f t="shared" si="9"/>
        <v>6</v>
      </c>
      <c r="H98" s="83">
        <v>2</v>
      </c>
      <c r="I98" s="22">
        <v>120</v>
      </c>
      <c r="J98" s="84">
        <f t="shared" si="10"/>
        <v>240</v>
      </c>
      <c r="K98" s="17" t="s">
        <v>16</v>
      </c>
      <c r="L98" s="18">
        <v>0</v>
      </c>
      <c r="M98" s="23">
        <f t="shared" si="11"/>
        <v>240</v>
      </c>
    </row>
    <row r="99" spans="1:13" ht="25.5" x14ac:dyDescent="0.55000000000000004">
      <c r="A99" s="10">
        <v>95</v>
      </c>
      <c r="B99" s="19" t="s">
        <v>104</v>
      </c>
      <c r="C99" s="79">
        <f>+'13'!G99</f>
        <v>6</v>
      </c>
      <c r="D99" s="82">
        <v>0</v>
      </c>
      <c r="E99" s="47">
        <f t="shared" si="8"/>
        <v>6</v>
      </c>
      <c r="F99" s="82">
        <v>0</v>
      </c>
      <c r="G99" s="47">
        <f t="shared" si="9"/>
        <v>5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23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+'13'!G100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+'13'!G101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+'13'!G102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+'13'!G103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+'13'!G104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+'13'!G105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+'13'!G106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20</v>
      </c>
      <c r="H106" s="83">
        <v>1</v>
      </c>
      <c r="I106" s="22">
        <v>100</v>
      </c>
      <c r="J106" s="84">
        <f t="shared" si="10"/>
        <v>100</v>
      </c>
      <c r="K106" s="17" t="s">
        <v>16</v>
      </c>
      <c r="L106" s="18">
        <v>0</v>
      </c>
      <c r="M106" s="23">
        <f t="shared" si="11"/>
        <v>100</v>
      </c>
    </row>
    <row r="107" spans="1:13" ht="25.5" x14ac:dyDescent="0.55000000000000004">
      <c r="A107" s="10">
        <v>103</v>
      </c>
      <c r="B107" s="19" t="s">
        <v>97</v>
      </c>
      <c r="C107" s="79">
        <f>+'13'!G107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+'13'!G108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+'13'!G109</f>
        <v>11</v>
      </c>
      <c r="D109" s="82">
        <v>0</v>
      </c>
      <c r="E109" s="47">
        <f t="shared" si="8"/>
        <v>11</v>
      </c>
      <c r="F109" s="82">
        <v>0</v>
      </c>
      <c r="G109" s="47">
        <f t="shared" si="9"/>
        <v>11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+'13'!G110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+'13'!G111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4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+'13'!G112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+'13'!G113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+'13'!G114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+'13'!G115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+'13'!G116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+'13'!G117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+'13'!G118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+'13'!G119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+'13'!G120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+'13'!G121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+'13'!G122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+'13'!G123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+'13'!G124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+'13'!G125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+'13'!G126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+'13'!G127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5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5</v>
      </c>
      <c r="M127" s="23">
        <f t="shared" ref="M127:M136" si="19">SUM(J127-L127)</f>
        <v>-5</v>
      </c>
    </row>
    <row r="128" spans="1:13" ht="25.5" x14ac:dyDescent="0.55000000000000004">
      <c r="A128" s="10">
        <v>124</v>
      </c>
      <c r="B128" s="19" t="s">
        <v>121</v>
      </c>
      <c r="C128" s="79">
        <f>+'13'!G128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+'13'!G129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+'13'!G130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+'13'!G131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+'13'!G132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+'13'!G133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+'13'!G134</f>
        <v>4</v>
      </c>
      <c r="D134" s="82">
        <v>0</v>
      </c>
      <c r="E134" s="47">
        <f t="shared" si="16"/>
        <v>4</v>
      </c>
      <c r="F134" s="82">
        <v>0</v>
      </c>
      <c r="G134" s="47">
        <f t="shared" si="17"/>
        <v>3</v>
      </c>
      <c r="H134" s="83">
        <v>1</v>
      </c>
      <c r="I134" s="20">
        <v>50</v>
      </c>
      <c r="J134" s="84">
        <f t="shared" si="18"/>
        <v>50</v>
      </c>
      <c r="K134" s="17" t="s">
        <v>16</v>
      </c>
      <c r="L134" s="18">
        <v>0</v>
      </c>
      <c r="M134" s="23">
        <f t="shared" si="19"/>
        <v>50</v>
      </c>
    </row>
    <row r="135" spans="1:13" ht="25.5" x14ac:dyDescent="0.55000000000000004">
      <c r="A135" s="10">
        <v>131</v>
      </c>
      <c r="B135" s="19" t="s">
        <v>114</v>
      </c>
      <c r="C135" s="79">
        <f>+'13'!G135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+'13'!G136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+'13'!G137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+'13'!G138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+'13'!G139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+'13'!G140</f>
        <v>19</v>
      </c>
      <c r="D140" s="82">
        <v>0</v>
      </c>
      <c r="E140" s="47">
        <f t="shared" si="0"/>
        <v>19</v>
      </c>
      <c r="F140" s="82">
        <v>0</v>
      </c>
      <c r="G140" s="47">
        <f t="shared" si="4"/>
        <v>18</v>
      </c>
      <c r="H140" s="83">
        <v>1</v>
      </c>
      <c r="I140" s="20">
        <v>50</v>
      </c>
      <c r="J140" s="84">
        <f t="shared" si="5"/>
        <v>50</v>
      </c>
      <c r="K140" s="17" t="s">
        <v>16</v>
      </c>
      <c r="L140" s="18">
        <v>0</v>
      </c>
      <c r="M140" s="23">
        <f t="shared" ref="M140:M207" si="20">SUM(J140-L140)</f>
        <v>50</v>
      </c>
    </row>
    <row r="141" spans="1:13" ht="25.5" x14ac:dyDescent="0.55000000000000004">
      <c r="A141" s="10">
        <v>137</v>
      </c>
      <c r="B141" s="19" t="s">
        <v>82</v>
      </c>
      <c r="C141" s="79">
        <f>+'13'!G141</f>
        <v>8</v>
      </c>
      <c r="D141" s="82">
        <v>0</v>
      </c>
      <c r="E141" s="47">
        <f t="shared" si="0"/>
        <v>8</v>
      </c>
      <c r="F141" s="82">
        <v>0</v>
      </c>
      <c r="G141" s="47">
        <f t="shared" si="4"/>
        <v>8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+'13'!G142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+'13'!G143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+'13'!G144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+'13'!G145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+'13'!G146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+'13'!G147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+'13'!G148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+'13'!G149</f>
        <v>7</v>
      </c>
      <c r="D149" s="82">
        <v>0</v>
      </c>
      <c r="E149" s="47">
        <f t="shared" si="21"/>
        <v>7</v>
      </c>
      <c r="F149" s="82">
        <v>0</v>
      </c>
      <c r="G149" s="47">
        <f t="shared" si="22"/>
        <v>7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+'13'!G150</f>
        <v>5</v>
      </c>
      <c r="D150" s="82">
        <v>0</v>
      </c>
      <c r="E150" s="47">
        <f t="shared" si="21"/>
        <v>5</v>
      </c>
      <c r="F150" s="82">
        <v>5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+'13'!G151</f>
        <v>6</v>
      </c>
      <c r="D151" s="82">
        <v>0</v>
      </c>
      <c r="E151" s="47">
        <f t="shared" si="21"/>
        <v>6</v>
      </c>
      <c r="F151" s="82">
        <v>5</v>
      </c>
      <c r="G151" s="47">
        <f t="shared" si="22"/>
        <v>0</v>
      </c>
      <c r="H151" s="83">
        <v>1</v>
      </c>
      <c r="I151" s="20">
        <v>10</v>
      </c>
      <c r="J151" s="84">
        <f t="shared" si="23"/>
        <v>10</v>
      </c>
      <c r="K151" s="17" t="s">
        <v>16</v>
      </c>
      <c r="L151" s="18">
        <v>0</v>
      </c>
      <c r="M151" s="23">
        <f t="shared" si="24"/>
        <v>10</v>
      </c>
    </row>
    <row r="152" spans="1:13" ht="25.5" x14ac:dyDescent="0.55000000000000004">
      <c r="A152" s="10">
        <v>148</v>
      </c>
      <c r="B152" s="19" t="s">
        <v>195</v>
      </c>
      <c r="C152" s="79">
        <f>+'13'!G152</f>
        <v>9</v>
      </c>
      <c r="D152" s="82">
        <v>0</v>
      </c>
      <c r="E152" s="47">
        <f t="shared" si="21"/>
        <v>9</v>
      </c>
      <c r="F152" s="82">
        <v>5</v>
      </c>
      <c r="G152" s="47">
        <f t="shared" si="22"/>
        <v>0</v>
      </c>
      <c r="H152" s="83">
        <v>4</v>
      </c>
      <c r="I152" s="20">
        <v>10</v>
      </c>
      <c r="J152" s="84">
        <f t="shared" si="23"/>
        <v>40</v>
      </c>
      <c r="K152" s="17" t="s">
        <v>16</v>
      </c>
      <c r="L152" s="18">
        <v>0</v>
      </c>
      <c r="M152" s="23">
        <f t="shared" si="24"/>
        <v>40</v>
      </c>
    </row>
    <row r="153" spans="1:13" ht="27" customHeight="1" x14ac:dyDescent="0.55000000000000004">
      <c r="A153" s="10">
        <v>149</v>
      </c>
      <c r="B153" s="19" t="s">
        <v>196</v>
      </c>
      <c r="C153" s="79">
        <v>6</v>
      </c>
      <c r="D153" s="82">
        <v>0</v>
      </c>
      <c r="E153" s="47">
        <f t="shared" si="21"/>
        <v>6</v>
      </c>
      <c r="F153" s="82">
        <v>5</v>
      </c>
      <c r="G153" s="47">
        <f t="shared" si="22"/>
        <v>1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+'13'!G154</f>
        <v>8</v>
      </c>
      <c r="D154" s="82">
        <v>0</v>
      </c>
      <c r="E154" s="47">
        <f t="shared" si="21"/>
        <v>8</v>
      </c>
      <c r="F154" s="82">
        <v>0</v>
      </c>
      <c r="G154" s="47">
        <f t="shared" si="22"/>
        <v>6</v>
      </c>
      <c r="H154" s="83">
        <v>2</v>
      </c>
      <c r="I154" s="20">
        <v>10</v>
      </c>
      <c r="J154" s="84">
        <f t="shared" si="23"/>
        <v>20</v>
      </c>
      <c r="K154" s="17" t="s">
        <v>16</v>
      </c>
      <c r="L154" s="18">
        <v>0</v>
      </c>
      <c r="M154" s="23">
        <f t="shared" si="24"/>
        <v>20</v>
      </c>
    </row>
    <row r="155" spans="1:13" ht="25.5" x14ac:dyDescent="0.55000000000000004">
      <c r="A155" s="10">
        <v>151</v>
      </c>
      <c r="B155" s="19" t="s">
        <v>267</v>
      </c>
      <c r="C155" s="79">
        <f>+'13'!G155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+'13'!G156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+'13'!G157</f>
        <v>3</v>
      </c>
      <c r="D157" s="82">
        <v>0</v>
      </c>
      <c r="E157" s="47">
        <f t="shared" si="21"/>
        <v>3</v>
      </c>
      <c r="F157" s="82">
        <v>0</v>
      </c>
      <c r="G157" s="47">
        <f t="shared" si="22"/>
        <v>3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+'13'!G158</f>
        <v>8</v>
      </c>
      <c r="D158" s="82">
        <v>0</v>
      </c>
      <c r="E158" s="47">
        <f t="shared" si="21"/>
        <v>8</v>
      </c>
      <c r="F158" s="82">
        <v>0</v>
      </c>
      <c r="G158" s="47">
        <f t="shared" si="22"/>
        <v>6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25</v>
      </c>
      <c r="M158" s="23">
        <f t="shared" si="24"/>
        <v>25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+'13'!G159</f>
        <v>5</v>
      </c>
      <c r="D159" s="82">
        <v>0</v>
      </c>
      <c r="E159" s="47">
        <f t="shared" si="21"/>
        <v>5</v>
      </c>
      <c r="F159" s="82">
        <v>0</v>
      </c>
      <c r="G159" s="47">
        <f t="shared" si="22"/>
        <v>4</v>
      </c>
      <c r="H159" s="83">
        <v>1</v>
      </c>
      <c r="I159" s="20">
        <v>55</v>
      </c>
      <c r="J159" s="84">
        <f t="shared" si="23"/>
        <v>55</v>
      </c>
      <c r="K159" s="17" t="s">
        <v>16</v>
      </c>
      <c r="L159" s="18">
        <v>0</v>
      </c>
      <c r="M159" s="23">
        <f t="shared" si="24"/>
        <v>55</v>
      </c>
    </row>
    <row r="160" spans="1:13" ht="25.5" x14ac:dyDescent="0.55000000000000004">
      <c r="A160" s="10">
        <v>156</v>
      </c>
      <c r="B160" s="19" t="s">
        <v>255</v>
      </c>
      <c r="C160" s="79">
        <f>+'13'!G160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+'13'!G161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+'13'!G162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+'13'!G163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+'13'!G164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+'13'!G165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+'13'!G166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+'13'!G167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+'13'!G168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+'13'!G169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+'13'!G170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+'13'!G171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+'13'!G172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+'13'!G173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+'13'!G174</f>
        <v>2</v>
      </c>
      <c r="D174" s="82">
        <v>0</v>
      </c>
      <c r="E174" s="47">
        <f t="shared" si="0"/>
        <v>2</v>
      </c>
      <c r="F174" s="82">
        <v>0</v>
      </c>
      <c r="G174" s="47">
        <f t="shared" ref="G174:G207" si="25">+E174-F174-H174</f>
        <v>1</v>
      </c>
      <c r="H174" s="83">
        <v>1</v>
      </c>
      <c r="I174" s="20">
        <v>55</v>
      </c>
      <c r="J174" s="84">
        <f t="shared" ref="J174:J207" si="26">+I174*H174</f>
        <v>55</v>
      </c>
      <c r="K174" s="17" t="s">
        <v>16</v>
      </c>
      <c r="L174" s="18">
        <v>0</v>
      </c>
      <c r="M174" s="23">
        <f t="shared" si="20"/>
        <v>55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+'13'!G175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+'13'!G176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+'13'!G177</f>
        <v>113</v>
      </c>
      <c r="D177" s="82">
        <v>0</v>
      </c>
      <c r="E177" s="47">
        <f t="shared" si="27"/>
        <v>113</v>
      </c>
      <c r="F177" s="82">
        <v>0</v>
      </c>
      <c r="G177" s="47">
        <f t="shared" si="28"/>
        <v>113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+'13'!G178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+'13'!G179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+'13'!G180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+'13'!G181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+'13'!G182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+'13'!G183</f>
        <v>5</v>
      </c>
      <c r="D183" s="82">
        <v>0</v>
      </c>
      <c r="E183" s="47">
        <f t="shared" si="27"/>
        <v>5</v>
      </c>
      <c r="F183" s="82">
        <v>0</v>
      </c>
      <c r="G183" s="47">
        <f t="shared" si="28"/>
        <v>4</v>
      </c>
      <c r="H183" s="83">
        <v>1</v>
      </c>
      <c r="I183" s="20">
        <v>60</v>
      </c>
      <c r="J183" s="84">
        <f t="shared" si="29"/>
        <v>60</v>
      </c>
      <c r="K183" s="17" t="s">
        <v>16</v>
      </c>
      <c r="L183" s="18">
        <v>0</v>
      </c>
      <c r="M183" s="23">
        <f t="shared" si="30"/>
        <v>60</v>
      </c>
    </row>
    <row r="184" spans="1:13" ht="25.5" x14ac:dyDescent="0.55000000000000004">
      <c r="A184" s="10">
        <v>180</v>
      </c>
      <c r="B184" s="19" t="s">
        <v>85</v>
      </c>
      <c r="C184" s="79">
        <f>+'13'!G184</f>
        <v>7</v>
      </c>
      <c r="D184" s="82">
        <v>0</v>
      </c>
      <c r="E184" s="47">
        <f t="shared" si="27"/>
        <v>7</v>
      </c>
      <c r="F184" s="82">
        <v>0</v>
      </c>
      <c r="G184" s="47">
        <f t="shared" si="28"/>
        <v>7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+'13'!G185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+'13'!G186</f>
        <v>7</v>
      </c>
      <c r="D186" s="82">
        <v>0</v>
      </c>
      <c r="E186" s="47">
        <f t="shared" si="27"/>
        <v>7</v>
      </c>
      <c r="F186" s="82">
        <v>0</v>
      </c>
      <c r="G186" s="47">
        <f t="shared" si="28"/>
        <v>6</v>
      </c>
      <c r="H186" s="83">
        <v>1</v>
      </c>
      <c r="I186" s="22">
        <v>120</v>
      </c>
      <c r="J186" s="84">
        <f t="shared" si="29"/>
        <v>120</v>
      </c>
      <c r="K186" s="17" t="s">
        <v>16</v>
      </c>
      <c r="L186" s="18">
        <v>0</v>
      </c>
      <c r="M186" s="23">
        <f t="shared" si="30"/>
        <v>120</v>
      </c>
    </row>
    <row r="187" spans="1:13" ht="25.5" x14ac:dyDescent="0.55000000000000004">
      <c r="A187" s="10">
        <v>183</v>
      </c>
      <c r="B187" s="19" t="s">
        <v>109</v>
      </c>
      <c r="C187" s="79">
        <f>+'13'!G187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+'13'!G188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+'13'!G189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+'13'!G190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+'13'!G191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+'13'!G192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+'13'!G193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+'13'!G194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+'13'!G195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+'13'!G196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+'13'!G197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+'13'!G198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+'13'!G199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+'13'!G200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+'13'!G201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+'13'!G202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+'13'!G203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+'13'!G204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+'13'!G205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+'13'!G206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+'13'!G207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+'13'!G208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+'13'!G209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+'13'!G210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+'13'!G211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+'13'!G212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+'13'!G213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+'13'!G214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+'13'!G215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+'13'!G216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+'13'!G217</f>
        <v>21</v>
      </c>
      <c r="D217" s="82">
        <v>0</v>
      </c>
      <c r="E217" s="47">
        <f t="shared" si="37"/>
        <v>21</v>
      </c>
      <c r="F217" s="82">
        <v>0</v>
      </c>
      <c r="G217" s="47">
        <f t="shared" si="38"/>
        <v>21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+'13'!G218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+'13'!G219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+'13'!G220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+'13'!G221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+'13'!G222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+'13'!G223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+'13'!G224</f>
        <v>5</v>
      </c>
      <c r="D224" s="82">
        <v>0</v>
      </c>
      <c r="E224" s="47">
        <f t="shared" si="37"/>
        <v>5</v>
      </c>
      <c r="F224" s="82">
        <v>0</v>
      </c>
      <c r="G224" s="47">
        <f t="shared" si="38"/>
        <v>4</v>
      </c>
      <c r="H224" s="83">
        <v>1</v>
      </c>
      <c r="I224" s="20">
        <v>50</v>
      </c>
      <c r="J224" s="84">
        <f t="shared" si="39"/>
        <v>50</v>
      </c>
      <c r="K224" s="17" t="s">
        <v>16</v>
      </c>
      <c r="L224" s="18">
        <v>0</v>
      </c>
      <c r="M224" s="23">
        <f t="shared" si="40"/>
        <v>50</v>
      </c>
    </row>
    <row r="225" spans="1:13" ht="25.5" x14ac:dyDescent="0.55000000000000004">
      <c r="A225" s="10">
        <v>221</v>
      </c>
      <c r="B225" s="19" t="s">
        <v>189</v>
      </c>
      <c r="C225" s="79">
        <f>+'13'!G225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+'13'!G226</f>
        <v>24</v>
      </c>
      <c r="D226" s="82">
        <v>0</v>
      </c>
      <c r="E226" s="47">
        <f t="shared" si="37"/>
        <v>24</v>
      </c>
      <c r="F226" s="82">
        <v>0</v>
      </c>
      <c r="G226" s="47">
        <f t="shared" si="38"/>
        <v>23</v>
      </c>
      <c r="H226" s="83">
        <v>1</v>
      </c>
      <c r="I226" s="20">
        <v>120</v>
      </c>
      <c r="J226" s="84">
        <f t="shared" si="39"/>
        <v>120</v>
      </c>
      <c r="K226" s="17" t="s">
        <v>16</v>
      </c>
      <c r="L226" s="18">
        <v>0</v>
      </c>
      <c r="M226" s="23">
        <f t="shared" si="40"/>
        <v>120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+'13'!G227</f>
        <v>5</v>
      </c>
      <c r="D227" s="82">
        <v>0</v>
      </c>
      <c r="E227" s="47">
        <f t="shared" si="37"/>
        <v>5</v>
      </c>
      <c r="F227" s="82">
        <v>0</v>
      </c>
      <c r="G227" s="47">
        <f t="shared" si="38"/>
        <v>4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>
        <v>7</v>
      </c>
      <c r="M227" s="23">
        <f t="shared" si="40"/>
        <v>18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+'13'!G228</f>
        <v>7</v>
      </c>
      <c r="D228" s="82">
        <v>0</v>
      </c>
      <c r="E228" s="47">
        <f t="shared" si="37"/>
        <v>7</v>
      </c>
      <c r="F228" s="82">
        <v>0</v>
      </c>
      <c r="G228" s="47">
        <f t="shared" si="38"/>
        <v>5</v>
      </c>
      <c r="H228" s="83">
        <v>2</v>
      </c>
      <c r="I228" s="20">
        <v>25</v>
      </c>
      <c r="J228" s="84">
        <f t="shared" si="39"/>
        <v>50</v>
      </c>
      <c r="K228" s="17" t="s">
        <v>16</v>
      </c>
      <c r="L228" s="18">
        <v>15</v>
      </c>
      <c r="M228" s="23">
        <f t="shared" si="40"/>
        <v>35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+'13'!G229</f>
        <v>4</v>
      </c>
      <c r="D229" s="82">
        <v>0</v>
      </c>
      <c r="E229" s="47">
        <f t="shared" si="37"/>
        <v>4</v>
      </c>
      <c r="F229" s="82">
        <v>0</v>
      </c>
      <c r="G229" s="47">
        <f t="shared" si="38"/>
        <v>2</v>
      </c>
      <c r="H229" s="83">
        <v>2</v>
      </c>
      <c r="I229" s="20">
        <v>25</v>
      </c>
      <c r="J229" s="84">
        <f t="shared" si="39"/>
        <v>50</v>
      </c>
      <c r="K229" s="17" t="s">
        <v>16</v>
      </c>
      <c r="L229" s="18">
        <v>15</v>
      </c>
      <c r="M229" s="23">
        <f t="shared" si="40"/>
        <v>35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+'13'!G230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+'13'!G231</f>
        <v>5</v>
      </c>
      <c r="D231" s="82">
        <v>0</v>
      </c>
      <c r="E231" s="47">
        <f t="shared" si="37"/>
        <v>5</v>
      </c>
      <c r="F231" s="82">
        <v>0</v>
      </c>
      <c r="G231" s="47">
        <f t="shared" si="38"/>
        <v>4</v>
      </c>
      <c r="H231" s="83">
        <v>1</v>
      </c>
      <c r="I231" s="20">
        <v>25</v>
      </c>
      <c r="J231" s="84">
        <f t="shared" si="39"/>
        <v>25</v>
      </c>
      <c r="K231" s="17" t="s">
        <v>16</v>
      </c>
      <c r="L231" s="18">
        <v>8</v>
      </c>
      <c r="M231" s="23">
        <f t="shared" si="40"/>
        <v>17</v>
      </c>
    </row>
    <row r="232" spans="1:13" ht="25.5" x14ac:dyDescent="0.55000000000000004">
      <c r="A232" s="10">
        <v>228</v>
      </c>
      <c r="B232" s="19" t="s">
        <v>191</v>
      </c>
      <c r="C232" s="79">
        <f>+'13'!G232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+'13'!G233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+'13'!G234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+'13'!G235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+'13'!G236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+'13'!G237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+'13'!G238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+'13'!G239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+'13'!G240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+'13'!G241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+'13'!G242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+'13'!G243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+'13'!G244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+'13'!G245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+'13'!G246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3125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2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3400</v>
      </c>
    </row>
    <row r="258" spans="1:22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2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1890</v>
      </c>
      <c r="L259" s="2">
        <v>900</v>
      </c>
      <c r="M259" s="2">
        <v>40</v>
      </c>
      <c r="N259" s="2">
        <v>50</v>
      </c>
      <c r="O259" s="2">
        <v>240</v>
      </c>
      <c r="P259" s="2">
        <v>170</v>
      </c>
      <c r="Q259" s="2">
        <v>70</v>
      </c>
      <c r="R259" s="2">
        <v>100</v>
      </c>
      <c r="S259" s="2">
        <v>35</v>
      </c>
      <c r="T259" s="2">
        <v>150</v>
      </c>
      <c r="U259" s="2">
        <v>100</v>
      </c>
      <c r="V259" s="2">
        <v>35</v>
      </c>
    </row>
    <row r="260" spans="1:22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22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50</v>
      </c>
      <c r="L261" s="2" t="s">
        <v>352</v>
      </c>
    </row>
    <row r="262" spans="1:22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275</v>
      </c>
      <c r="M262" s="87" t="s">
        <v>287</v>
      </c>
      <c r="N262" s="88" t="s">
        <v>288</v>
      </c>
      <c r="O262" s="89" t="s">
        <v>289</v>
      </c>
    </row>
    <row r="263" spans="1:22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1185</v>
      </c>
      <c r="M263" s="90"/>
      <c r="N263" s="90"/>
      <c r="O263" s="90"/>
    </row>
    <row r="264" spans="1:22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1185</v>
      </c>
      <c r="M264" s="90"/>
      <c r="N264" s="90"/>
      <c r="O264" s="90"/>
    </row>
    <row r="265" spans="1:22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2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2" x14ac:dyDescent="0.5">
      <c r="G267" s="2"/>
      <c r="I267" s="2"/>
      <c r="M267" s="91"/>
      <c r="N267" s="91"/>
      <c r="O267" s="91"/>
    </row>
    <row r="268" spans="1:22" ht="25.5" x14ac:dyDescent="0.55000000000000004">
      <c r="G268" s="2"/>
      <c r="I268" s="98" t="s">
        <v>300</v>
      </c>
      <c r="M268" s="92"/>
      <c r="N268" s="92"/>
      <c r="O268" s="92"/>
    </row>
    <row r="269" spans="1:22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2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2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2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5980BF"/>
  </sheetPr>
  <dimension ref="A1:Z341"/>
  <sheetViews>
    <sheetView zoomScaleNormal="100" workbookViewId="0">
      <pane xSplit="7" ySplit="4" topLeftCell="H257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v>63</v>
      </c>
      <c r="D5" s="82">
        <v>40</v>
      </c>
      <c r="E5" s="47">
        <f t="shared" ref="E5:E207" si="0">C5+D5</f>
        <v>103</v>
      </c>
      <c r="F5" s="82">
        <v>0</v>
      </c>
      <c r="G5" s="47">
        <f>+E5-F5-H5</f>
        <v>102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1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v>78</v>
      </c>
      <c r="D6" s="82">
        <v>40</v>
      </c>
      <c r="E6" s="47">
        <f t="shared" si="0"/>
        <v>118</v>
      </c>
      <c r="F6" s="82">
        <v>0</v>
      </c>
      <c r="G6" s="47">
        <f t="shared" ref="G6:G142" si="4">+E6-F6-H6</f>
        <v>111</v>
      </c>
      <c r="H6" s="83">
        <v>7</v>
      </c>
      <c r="I6" s="15">
        <v>100</v>
      </c>
      <c r="J6" s="84">
        <f t="shared" ref="J6:J142" si="5">+I6*H6</f>
        <v>700</v>
      </c>
      <c r="K6" s="17" t="s">
        <v>16</v>
      </c>
      <c r="L6" s="18">
        <v>0</v>
      </c>
      <c r="M6" s="101">
        <f t="shared" ref="M6:M139" si="6">SUM(J6-L6)</f>
        <v>700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43</v>
      </c>
      <c r="D12" s="82">
        <v>30</v>
      </c>
      <c r="E12" s="47">
        <f t="shared" si="0"/>
        <v>73</v>
      </c>
      <c r="F12" s="82">
        <v>0</v>
      </c>
      <c r="G12" s="47">
        <f t="shared" si="4"/>
        <v>73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+'14'!G18</f>
        <v>2</v>
      </c>
      <c r="D18" s="82">
        <v>3</v>
      </c>
      <c r="E18" s="47">
        <f t="shared" si="0"/>
        <v>5</v>
      </c>
      <c r="F18" s="82">
        <v>0</v>
      </c>
      <c r="G18" s="47">
        <f t="shared" si="4"/>
        <v>5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+'14'!G21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+'14'!G22</f>
        <v>2</v>
      </c>
      <c r="D22" s="82">
        <v>5</v>
      </c>
      <c r="E22" s="47">
        <f>C22+D22</f>
        <v>7</v>
      </c>
      <c r="F22" s="82">
        <v>0</v>
      </c>
      <c r="G22" s="47">
        <f>+E22-F22-H22</f>
        <v>5</v>
      </c>
      <c r="H22" s="83">
        <v>2</v>
      </c>
      <c r="I22" s="20">
        <v>65</v>
      </c>
      <c r="J22" s="84">
        <f>+I22*H22</f>
        <v>130</v>
      </c>
      <c r="K22" s="17" t="s">
        <v>16</v>
      </c>
      <c r="L22" s="18">
        <v>0</v>
      </c>
      <c r="M22" s="101">
        <f>SUM(J22-L22)</f>
        <v>130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+'14'!G23</f>
        <v>1</v>
      </c>
      <c r="D23" s="82">
        <v>0</v>
      </c>
      <c r="E23" s="47">
        <f t="shared" si="0"/>
        <v>1</v>
      </c>
      <c r="F23" s="82">
        <v>0</v>
      </c>
      <c r="G23" s="47">
        <f t="shared" si="4"/>
        <v>0</v>
      </c>
      <c r="H23" s="83">
        <v>1</v>
      </c>
      <c r="I23" s="15">
        <v>85</v>
      </c>
      <c r="J23" s="84">
        <f t="shared" si="5"/>
        <v>85</v>
      </c>
      <c r="K23" s="17" t="s">
        <v>16</v>
      </c>
      <c r="L23" s="18">
        <v>0</v>
      </c>
      <c r="M23" s="101">
        <f t="shared" si="6"/>
        <v>85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+'14'!G24</f>
        <v>29</v>
      </c>
      <c r="D24" s="82">
        <v>30</v>
      </c>
      <c r="E24" s="47">
        <f t="shared" si="0"/>
        <v>59</v>
      </c>
      <c r="F24" s="82">
        <v>0</v>
      </c>
      <c r="G24" s="47">
        <f t="shared" si="4"/>
        <v>55</v>
      </c>
      <c r="H24" s="83">
        <v>4</v>
      </c>
      <c r="I24" s="15">
        <v>100</v>
      </c>
      <c r="J24" s="84">
        <f t="shared" si="5"/>
        <v>400</v>
      </c>
      <c r="K24" s="17" t="s">
        <v>16</v>
      </c>
      <c r="L24" s="18">
        <v>0</v>
      </c>
      <c r="M24" s="101">
        <f t="shared" si="6"/>
        <v>400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+'14'!G27</f>
        <v>4</v>
      </c>
      <c r="D27" s="82">
        <v>0</v>
      </c>
      <c r="E27" s="47">
        <f t="shared" si="0"/>
        <v>4</v>
      </c>
      <c r="F27" s="82">
        <v>0</v>
      </c>
      <c r="G27" s="47">
        <f t="shared" si="4"/>
        <v>4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+'14'!G30</f>
        <v>5</v>
      </c>
      <c r="D30" s="82">
        <v>3</v>
      </c>
      <c r="E30" s="47">
        <f t="shared" si="0"/>
        <v>8</v>
      </c>
      <c r="F30" s="82">
        <v>0</v>
      </c>
      <c r="G30" s="47">
        <f t="shared" si="4"/>
        <v>6</v>
      </c>
      <c r="H30" s="83">
        <v>2</v>
      </c>
      <c r="I30" s="15">
        <v>100</v>
      </c>
      <c r="J30" s="84">
        <f t="shared" si="5"/>
        <v>200</v>
      </c>
      <c r="K30" s="17" t="s">
        <v>16</v>
      </c>
      <c r="L30" s="18">
        <v>0</v>
      </c>
      <c r="M30" s="101">
        <f t="shared" si="6"/>
        <v>200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+'14'!G31</f>
        <v>0</v>
      </c>
      <c r="D31" s="82">
        <v>3</v>
      </c>
      <c r="E31" s="47">
        <f t="shared" si="0"/>
        <v>3</v>
      </c>
      <c r="F31" s="82">
        <v>0</v>
      </c>
      <c r="G31" s="47">
        <f t="shared" si="4"/>
        <v>3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+'14'!G33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+'14'!G34</f>
        <v>20</v>
      </c>
      <c r="D34" s="82">
        <v>20</v>
      </c>
      <c r="E34" s="47">
        <f>C34+D34</f>
        <v>40</v>
      </c>
      <c r="F34" s="82">
        <v>0</v>
      </c>
      <c r="G34" s="47">
        <f>+E34-F34-H34</f>
        <v>37</v>
      </c>
      <c r="H34" s="83">
        <v>3</v>
      </c>
      <c r="I34" s="15">
        <v>100</v>
      </c>
      <c r="J34" s="84">
        <f>+I34*H34</f>
        <v>300</v>
      </c>
      <c r="K34" s="17" t="s">
        <v>16</v>
      </c>
      <c r="L34" s="18">
        <v>0</v>
      </c>
      <c r="M34" s="101">
        <f>SUM(J34-L34)</f>
        <v>300</v>
      </c>
    </row>
    <row r="35" spans="1:24" ht="25.5" x14ac:dyDescent="0.55000000000000004">
      <c r="A35" s="10">
        <v>31</v>
      </c>
      <c r="B35" s="19" t="s">
        <v>45</v>
      </c>
      <c r="C35" s="79">
        <f>+'14'!G35</f>
        <v>20</v>
      </c>
      <c r="D35" s="82">
        <v>0</v>
      </c>
      <c r="E35" s="47">
        <f>C35+D35</f>
        <v>20</v>
      </c>
      <c r="F35" s="82">
        <v>0</v>
      </c>
      <c r="G35" s="47">
        <f>+E35-F35-H35</f>
        <v>16</v>
      </c>
      <c r="H35" s="83">
        <v>4</v>
      </c>
      <c r="I35" s="15">
        <v>130</v>
      </c>
      <c r="J35" s="84">
        <f>+I35*H35</f>
        <v>520</v>
      </c>
      <c r="K35" s="17" t="s">
        <v>16</v>
      </c>
      <c r="L35" s="18">
        <v>0</v>
      </c>
      <c r="M35" s="101">
        <f>SUM(J35-L35)</f>
        <v>520</v>
      </c>
    </row>
    <row r="36" spans="1:24" ht="25.5" x14ac:dyDescent="0.55000000000000004">
      <c r="A36" s="10">
        <v>32</v>
      </c>
      <c r="B36" s="19" t="s">
        <v>46</v>
      </c>
      <c r="C36" s="79">
        <f>+'14'!G36</f>
        <v>0</v>
      </c>
      <c r="D36" s="82">
        <v>5</v>
      </c>
      <c r="E36" s="47">
        <f>C36+D36</f>
        <v>5</v>
      </c>
      <c r="F36" s="82">
        <v>0</v>
      </c>
      <c r="G36" s="47">
        <f>+E36-F36-H36</f>
        <v>5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+'14'!G37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+'14'!G38</f>
        <v>5</v>
      </c>
      <c r="D38" s="82">
        <v>5</v>
      </c>
      <c r="E38" s="47">
        <f t="shared" si="0"/>
        <v>10</v>
      </c>
      <c r="F38" s="82">
        <v>0</v>
      </c>
      <c r="G38" s="47">
        <f t="shared" si="4"/>
        <v>9</v>
      </c>
      <c r="H38" s="83">
        <v>1</v>
      </c>
      <c r="I38" s="15">
        <v>130</v>
      </c>
      <c r="J38" s="84">
        <f t="shared" si="5"/>
        <v>130</v>
      </c>
      <c r="K38" s="17" t="s">
        <v>16</v>
      </c>
      <c r="L38" s="18">
        <v>0</v>
      </c>
      <c r="M38" s="101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+'14'!G39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+'14'!G40</f>
        <v>2</v>
      </c>
      <c r="D40" s="82">
        <v>0</v>
      </c>
      <c r="E40" s="47">
        <f t="shared" si="0"/>
        <v>2</v>
      </c>
      <c r="F40" s="82">
        <v>0</v>
      </c>
      <c r="G40" s="47">
        <f t="shared" si="4"/>
        <v>0</v>
      </c>
      <c r="H40" s="83">
        <v>2</v>
      </c>
      <c r="I40" s="15">
        <v>50</v>
      </c>
      <c r="J40" s="84">
        <f t="shared" si="5"/>
        <v>100</v>
      </c>
      <c r="K40" s="17" t="s">
        <v>16</v>
      </c>
      <c r="L40" s="18">
        <v>0</v>
      </c>
      <c r="M40" s="101">
        <f t="shared" si="6"/>
        <v>100</v>
      </c>
    </row>
    <row r="41" spans="1:24" ht="25.5" x14ac:dyDescent="0.55000000000000004">
      <c r="A41" s="10">
        <v>37</v>
      </c>
      <c r="B41" s="19" t="s">
        <v>50</v>
      </c>
      <c r="C41" s="79">
        <f>+'14'!G41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+'14'!G42</f>
        <v>2</v>
      </c>
      <c r="D42" s="82">
        <v>0</v>
      </c>
      <c r="E42" s="47">
        <f t="shared" si="0"/>
        <v>2</v>
      </c>
      <c r="F42" s="82">
        <v>0</v>
      </c>
      <c r="G42" s="47">
        <f t="shared" si="4"/>
        <v>2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+'14'!G43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+'14'!G44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+'14'!G45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+'14'!G46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+'14'!G47</f>
        <v>1</v>
      </c>
      <c r="D47" s="82">
        <v>5</v>
      </c>
      <c r="E47" s="47">
        <f t="shared" si="0"/>
        <v>6</v>
      </c>
      <c r="F47" s="82">
        <v>0</v>
      </c>
      <c r="G47" s="47">
        <f t="shared" si="4"/>
        <v>6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+'14'!G48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+'14'!G50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4</v>
      </c>
      <c r="H50" s="83">
        <v>1</v>
      </c>
      <c r="I50" s="15">
        <v>50</v>
      </c>
      <c r="J50" s="84">
        <f t="shared" si="5"/>
        <v>50</v>
      </c>
      <c r="K50" s="17" t="s">
        <v>16</v>
      </c>
      <c r="L50" s="18">
        <v>0</v>
      </c>
      <c r="M50" s="101">
        <f t="shared" si="6"/>
        <v>50</v>
      </c>
    </row>
    <row r="51" spans="1:13" ht="25.5" x14ac:dyDescent="0.55000000000000004">
      <c r="A51" s="10">
        <v>47</v>
      </c>
      <c r="B51" s="19" t="s">
        <v>56</v>
      </c>
      <c r="C51" s="79">
        <f>+'14'!G51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+'14'!G52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5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+'14'!G53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+'14'!G54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+'14'!G55</f>
        <v>9</v>
      </c>
      <c r="D55" s="82">
        <v>0</v>
      </c>
      <c r="E55" s="47">
        <f t="shared" si="0"/>
        <v>9</v>
      </c>
      <c r="F55" s="82">
        <v>0</v>
      </c>
      <c r="G55" s="47">
        <f t="shared" si="4"/>
        <v>9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+'14'!G56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+'14'!G57</f>
        <v>1</v>
      </c>
      <c r="D57" s="82">
        <v>0</v>
      </c>
      <c r="E57" s="47">
        <f t="shared" si="0"/>
        <v>1</v>
      </c>
      <c r="F57" s="82">
        <v>0</v>
      </c>
      <c r="G57" s="47">
        <f t="shared" si="4"/>
        <v>1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+'14'!G61</f>
        <v>7</v>
      </c>
      <c r="D61" s="82">
        <v>0</v>
      </c>
      <c r="E61" s="47">
        <f t="shared" si="0"/>
        <v>7</v>
      </c>
      <c r="F61" s="82">
        <v>0</v>
      </c>
      <c r="G61" s="47">
        <f t="shared" si="4"/>
        <v>7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+'14'!G63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+'14'!G65</f>
        <v>0</v>
      </c>
      <c r="D65" s="82">
        <v>3</v>
      </c>
      <c r="E65" s="47">
        <f>C65+D65</f>
        <v>3</v>
      </c>
      <c r="F65" s="82">
        <v>0</v>
      </c>
      <c r="G65" s="47">
        <f>+E65-F65-H65</f>
        <v>2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0</v>
      </c>
      <c r="M65" s="101">
        <f>SUM(J65-L65)</f>
        <v>50</v>
      </c>
    </row>
    <row r="66" spans="1:13" ht="25.5" x14ac:dyDescent="0.55000000000000004">
      <c r="A66" s="10">
        <v>62</v>
      </c>
      <c r="B66" s="19" t="s">
        <v>73</v>
      </c>
      <c r="C66" s="79">
        <f>+'14'!G66</f>
        <v>1</v>
      </c>
      <c r="D66" s="82">
        <v>3</v>
      </c>
      <c r="E66" s="47">
        <f>C66+D66</f>
        <v>4</v>
      </c>
      <c r="F66" s="82">
        <v>0</v>
      </c>
      <c r="G66" s="47">
        <f>+E66-F66-H66</f>
        <v>2</v>
      </c>
      <c r="H66" s="83">
        <v>2</v>
      </c>
      <c r="I66" s="20">
        <v>50</v>
      </c>
      <c r="J66" s="84">
        <f>+I66*H66</f>
        <v>100</v>
      </c>
      <c r="K66" s="17" t="s">
        <v>16</v>
      </c>
      <c r="L66" s="18">
        <v>0</v>
      </c>
      <c r="M66" s="101">
        <f>SUM(J66-L66)</f>
        <v>100</v>
      </c>
    </row>
    <row r="67" spans="1:13" ht="25.5" x14ac:dyDescent="0.55000000000000004">
      <c r="A67" s="10">
        <v>63</v>
      </c>
      <c r="B67" s="19" t="s">
        <v>74</v>
      </c>
      <c r="C67" s="79">
        <f>+'14'!G67</f>
        <v>0</v>
      </c>
      <c r="D67" s="82">
        <v>3</v>
      </c>
      <c r="E67" s="47">
        <f>C67+D67</f>
        <v>3</v>
      </c>
      <c r="F67" s="82">
        <v>0</v>
      </c>
      <c r="G67" s="47">
        <f>+E67-F67-H67</f>
        <v>3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+'14'!G68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+'14'!G69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+'14'!G72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+'14'!G73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+'14'!G74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+'14'!G77</f>
        <v>15</v>
      </c>
      <c r="D77" s="82">
        <v>0</v>
      </c>
      <c r="E77" s="47">
        <f t="shared" si="0"/>
        <v>15</v>
      </c>
      <c r="F77" s="82">
        <v>0</v>
      </c>
      <c r="G77" s="47">
        <f t="shared" si="4"/>
        <v>14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0</v>
      </c>
      <c r="M77" s="101">
        <f t="shared" si="6"/>
        <v>50</v>
      </c>
    </row>
    <row r="78" spans="1:13" ht="25.5" x14ac:dyDescent="0.55000000000000004">
      <c r="A78" s="10">
        <v>74</v>
      </c>
      <c r="B78" s="19" t="s">
        <v>293</v>
      </c>
      <c r="C78" s="79">
        <f>+'14'!G78</f>
        <v>8</v>
      </c>
      <c r="D78" s="82">
        <v>0</v>
      </c>
      <c r="E78" s="47">
        <f t="shared" ref="E78:E126" si="8">C78+D78</f>
        <v>8</v>
      </c>
      <c r="F78" s="82">
        <v>0</v>
      </c>
      <c r="G78" s="47">
        <f t="shared" ref="G78:G126" si="9">+E78-F78-H78</f>
        <v>7</v>
      </c>
      <c r="H78" s="83">
        <v>1</v>
      </c>
      <c r="I78" s="20">
        <v>50</v>
      </c>
      <c r="J78" s="84">
        <f t="shared" ref="J78:J126" si="10">+I78*H78</f>
        <v>50</v>
      </c>
      <c r="K78" s="17" t="s">
        <v>16</v>
      </c>
      <c r="L78" s="18">
        <v>50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+'14'!G79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+'14'!G80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+'14'!G81</f>
        <v>19</v>
      </c>
      <c r="D81" s="82">
        <v>5</v>
      </c>
      <c r="E81" s="47">
        <f t="shared" si="8"/>
        <v>24</v>
      </c>
      <c r="F81" s="82">
        <v>0</v>
      </c>
      <c r="G81" s="47">
        <f t="shared" si="9"/>
        <v>22</v>
      </c>
      <c r="H81" s="83">
        <v>2</v>
      </c>
      <c r="I81" s="22">
        <v>50</v>
      </c>
      <c r="J81" s="84">
        <f t="shared" si="10"/>
        <v>100</v>
      </c>
      <c r="K81" s="17" t="s">
        <v>16</v>
      </c>
      <c r="L81" s="18">
        <v>100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+'14'!G82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+'14'!G83</f>
        <v>6</v>
      </c>
      <c r="D83" s="82">
        <v>0</v>
      </c>
      <c r="E83" s="47">
        <f t="shared" si="8"/>
        <v>6</v>
      </c>
      <c r="F83" s="82">
        <v>0</v>
      </c>
      <c r="G83" s="47">
        <f t="shared" si="9"/>
        <v>6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+'14'!G84</f>
        <v>15</v>
      </c>
      <c r="D84" s="82">
        <v>0</v>
      </c>
      <c r="E84" s="47">
        <f t="shared" si="8"/>
        <v>15</v>
      </c>
      <c r="F84" s="82">
        <v>0</v>
      </c>
      <c r="G84" s="47">
        <f t="shared" si="9"/>
        <v>15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+'14'!G85</f>
        <v>13</v>
      </c>
      <c r="D85" s="82">
        <v>0</v>
      </c>
      <c r="E85" s="47">
        <f t="shared" si="8"/>
        <v>13</v>
      </c>
      <c r="F85" s="82">
        <v>0</v>
      </c>
      <c r="G85" s="47">
        <f t="shared" si="9"/>
        <v>13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+'14'!G86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+'14'!G87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+'14'!G88</f>
        <v>21</v>
      </c>
      <c r="D88" s="82">
        <v>0</v>
      </c>
      <c r="E88" s="47">
        <f t="shared" si="8"/>
        <v>21</v>
      </c>
      <c r="F88" s="82">
        <v>0</v>
      </c>
      <c r="G88" s="47">
        <f t="shared" si="9"/>
        <v>11</v>
      </c>
      <c r="H88" s="83">
        <v>10</v>
      </c>
      <c r="I88" s="20">
        <v>35</v>
      </c>
      <c r="J88" s="84">
        <f t="shared" si="10"/>
        <v>350</v>
      </c>
      <c r="K88" s="17" t="s">
        <v>16</v>
      </c>
      <c r="L88" s="18">
        <f>350-250</f>
        <v>100</v>
      </c>
      <c r="M88" s="101">
        <f t="shared" si="11"/>
        <v>250</v>
      </c>
    </row>
    <row r="89" spans="1:13" ht="22.5" customHeight="1" x14ac:dyDescent="0.55000000000000004">
      <c r="A89" s="10">
        <v>85</v>
      </c>
      <c r="B89" s="19" t="s">
        <v>359</v>
      </c>
      <c r="C89" s="79">
        <f>+'14'!G89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9" t="s">
        <v>246</v>
      </c>
      <c r="C90" s="79">
        <f>+'14'!G90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+'14'!G91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+'14'!G92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+'14'!G93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+'14'!G94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+'14'!G95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+'14'!G96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+'14'!G97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+'14'!G98</f>
        <v>6</v>
      </c>
      <c r="D98" s="82">
        <v>10</v>
      </c>
      <c r="E98" s="47">
        <f t="shared" si="8"/>
        <v>16</v>
      </c>
      <c r="F98" s="82">
        <v>0</v>
      </c>
      <c r="G98" s="47">
        <f t="shared" si="9"/>
        <v>15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101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+'14'!G99</f>
        <v>5</v>
      </c>
      <c r="D99" s="82">
        <v>7</v>
      </c>
      <c r="E99" s="47">
        <f t="shared" si="8"/>
        <v>12</v>
      </c>
      <c r="F99" s="82">
        <v>0</v>
      </c>
      <c r="G99" s="47">
        <f t="shared" si="9"/>
        <v>12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+'14'!G100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+'14'!G101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+'14'!G102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+'14'!G103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+'14'!G104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+'14'!G105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+'14'!G106</f>
        <v>20</v>
      </c>
      <c r="D106" s="82">
        <v>0</v>
      </c>
      <c r="E106" s="47">
        <f t="shared" si="8"/>
        <v>20</v>
      </c>
      <c r="F106" s="82">
        <v>0</v>
      </c>
      <c r="G106" s="47">
        <f t="shared" si="9"/>
        <v>20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+'14'!G107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+'14'!G108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+'14'!G109</f>
        <v>11</v>
      </c>
      <c r="D109" s="82">
        <v>0</v>
      </c>
      <c r="E109" s="47">
        <f t="shared" si="8"/>
        <v>11</v>
      </c>
      <c r="F109" s="82">
        <v>0</v>
      </c>
      <c r="G109" s="47">
        <f t="shared" si="9"/>
        <v>10</v>
      </c>
      <c r="H109" s="83">
        <v>1</v>
      </c>
      <c r="I109" s="20">
        <v>100</v>
      </c>
      <c r="J109" s="84">
        <f t="shared" si="10"/>
        <v>100</v>
      </c>
      <c r="K109" s="17" t="s">
        <v>16</v>
      </c>
      <c r="L109" s="18">
        <v>0</v>
      </c>
      <c r="M109" s="101">
        <f t="shared" si="11"/>
        <v>100</v>
      </c>
    </row>
    <row r="110" spans="1:13" ht="25.5" x14ac:dyDescent="0.55000000000000004">
      <c r="A110" s="10">
        <v>106</v>
      </c>
      <c r="B110" s="19" t="s">
        <v>100</v>
      </c>
      <c r="C110" s="79">
        <f>+'14'!G110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+'14'!G111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4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+'14'!G112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+'14'!G113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+'14'!G114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+'14'!G115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+'14'!G116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+'14'!G117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+'14'!G118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+'14'!G119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+'14'!G120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+'14'!G121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+'14'!G122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+'14'!G123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+'14'!G124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+'14'!G125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+'14'!G126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+'14'!G127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4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5</v>
      </c>
      <c r="M127" s="101">
        <f t="shared" ref="M127:M136" si="19">SUM(J127-L127)</f>
        <v>40</v>
      </c>
    </row>
    <row r="128" spans="1:13" ht="25.5" x14ac:dyDescent="0.55000000000000004">
      <c r="A128" s="10">
        <v>124</v>
      </c>
      <c r="B128" s="19" t="s">
        <v>121</v>
      </c>
      <c r="C128" s="79">
        <f>+'14'!G128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+'14'!G129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+'14'!G130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+'14'!G131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+'14'!G132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+'14'!G133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+'14'!G134</f>
        <v>3</v>
      </c>
      <c r="D134" s="82">
        <v>0</v>
      </c>
      <c r="E134" s="47">
        <f t="shared" si="16"/>
        <v>3</v>
      </c>
      <c r="F134" s="82">
        <v>0</v>
      </c>
      <c r="G134" s="47">
        <f t="shared" si="17"/>
        <v>3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+'14'!G135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+'14'!G136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+'14'!G137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+'14'!G138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+'14'!G139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+'14'!G140</f>
        <v>18</v>
      </c>
      <c r="D140" s="82">
        <v>6</v>
      </c>
      <c r="E140" s="47">
        <f t="shared" si="0"/>
        <v>24</v>
      </c>
      <c r="F140" s="82">
        <v>0</v>
      </c>
      <c r="G140" s="47">
        <f t="shared" si="4"/>
        <v>24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+'14'!G141</f>
        <v>8</v>
      </c>
      <c r="D141" s="82">
        <v>0</v>
      </c>
      <c r="E141" s="47">
        <f t="shared" si="0"/>
        <v>8</v>
      </c>
      <c r="F141" s="82">
        <v>0</v>
      </c>
      <c r="G141" s="47">
        <f t="shared" si="4"/>
        <v>7</v>
      </c>
      <c r="H141" s="83">
        <v>1</v>
      </c>
      <c r="I141" s="20">
        <v>60</v>
      </c>
      <c r="J141" s="84">
        <f t="shared" si="5"/>
        <v>60</v>
      </c>
      <c r="K141" s="17" t="s">
        <v>16</v>
      </c>
      <c r="L141" s="18">
        <v>20</v>
      </c>
      <c r="M141" s="101">
        <f t="shared" si="20"/>
        <v>40</v>
      </c>
    </row>
    <row r="142" spans="1:13" ht="25.5" x14ac:dyDescent="0.55000000000000004">
      <c r="A142" s="10">
        <v>138</v>
      </c>
      <c r="B142" s="19" t="s">
        <v>83</v>
      </c>
      <c r="C142" s="79">
        <f>+'14'!G142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+'14'!G143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+'14'!G144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+'14'!G145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+'14'!G146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+'14'!G147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+'14'!G148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+'14'!G149</f>
        <v>7</v>
      </c>
      <c r="D149" s="82">
        <v>0</v>
      </c>
      <c r="E149" s="47">
        <f t="shared" si="21"/>
        <v>7</v>
      </c>
      <c r="F149" s="82">
        <v>0</v>
      </c>
      <c r="G149" s="47">
        <f t="shared" si="22"/>
        <v>6</v>
      </c>
      <c r="H149" s="83">
        <v>1</v>
      </c>
      <c r="I149" s="20">
        <v>50</v>
      </c>
      <c r="J149" s="84">
        <f t="shared" si="23"/>
        <v>50</v>
      </c>
      <c r="K149" s="17" t="s">
        <v>16</v>
      </c>
      <c r="L149" s="18">
        <v>10</v>
      </c>
      <c r="M149" s="101">
        <f t="shared" si="24"/>
        <v>40</v>
      </c>
    </row>
    <row r="150" spans="1:13" ht="25.5" x14ac:dyDescent="0.55000000000000004">
      <c r="A150" s="10">
        <v>146</v>
      </c>
      <c r="B150" s="19" t="s">
        <v>193</v>
      </c>
      <c r="C150" s="79">
        <f>+'14'!G150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+'14'!G151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+'14'!G152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+'14'!G153</f>
        <v>1</v>
      </c>
      <c r="D153" s="82">
        <v>0</v>
      </c>
      <c r="E153" s="47">
        <f t="shared" si="21"/>
        <v>1</v>
      </c>
      <c r="F153" s="82">
        <v>0</v>
      </c>
      <c r="G153" s="47">
        <f t="shared" si="22"/>
        <v>1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+'14'!G154</f>
        <v>6</v>
      </c>
      <c r="D154" s="82">
        <v>0</v>
      </c>
      <c r="E154" s="47">
        <f t="shared" si="21"/>
        <v>6</v>
      </c>
      <c r="F154" s="82">
        <v>0</v>
      </c>
      <c r="G154" s="47">
        <f t="shared" si="22"/>
        <v>6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+'14'!G155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+'14'!G156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+'14'!G157</f>
        <v>3</v>
      </c>
      <c r="D157" s="82">
        <v>0</v>
      </c>
      <c r="E157" s="47">
        <f t="shared" si="21"/>
        <v>3</v>
      </c>
      <c r="F157" s="82">
        <v>0</v>
      </c>
      <c r="G157" s="47">
        <f t="shared" si="22"/>
        <v>1</v>
      </c>
      <c r="H157" s="83">
        <v>2</v>
      </c>
      <c r="I157" s="20">
        <v>25</v>
      </c>
      <c r="J157" s="84">
        <f t="shared" si="23"/>
        <v>50</v>
      </c>
      <c r="K157" s="17" t="s">
        <v>16</v>
      </c>
      <c r="L157" s="18">
        <v>25</v>
      </c>
      <c r="M157" s="101">
        <f t="shared" si="24"/>
        <v>25</v>
      </c>
    </row>
    <row r="158" spans="1:13" ht="25.5" x14ac:dyDescent="0.55000000000000004">
      <c r="A158" s="10">
        <v>154</v>
      </c>
      <c r="B158" s="19" t="s">
        <v>285</v>
      </c>
      <c r="C158" s="79">
        <f>+'14'!G158</f>
        <v>6</v>
      </c>
      <c r="D158" s="82">
        <v>0</v>
      </c>
      <c r="E158" s="47">
        <f t="shared" si="21"/>
        <v>6</v>
      </c>
      <c r="F158" s="82">
        <v>0</v>
      </c>
      <c r="G158" s="47">
        <f t="shared" si="22"/>
        <v>0</v>
      </c>
      <c r="H158" s="83">
        <v>6</v>
      </c>
      <c r="I158" s="20">
        <v>25</v>
      </c>
      <c r="J158" s="84">
        <f t="shared" si="23"/>
        <v>150</v>
      </c>
      <c r="K158" s="17" t="s">
        <v>16</v>
      </c>
      <c r="L158" s="18">
        <v>75</v>
      </c>
      <c r="M158" s="101">
        <f t="shared" si="24"/>
        <v>75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+'14'!G159</f>
        <v>4</v>
      </c>
      <c r="D159" s="82">
        <v>0</v>
      </c>
      <c r="E159" s="47">
        <f t="shared" si="21"/>
        <v>4</v>
      </c>
      <c r="F159" s="82">
        <v>0</v>
      </c>
      <c r="G159" s="47">
        <f t="shared" si="22"/>
        <v>4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+'14'!G160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+'14'!G161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+'14'!G162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+'14'!G163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+'14'!G164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+'14'!G165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+'14'!G166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+'14'!G167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+'14'!G168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+'14'!G169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+'14'!G170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+'14'!G171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+'14'!G172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+'14'!G173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+'14'!G174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+'14'!G175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+'14'!G176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+'14'!G177</f>
        <v>113</v>
      </c>
      <c r="D177" s="82">
        <v>0</v>
      </c>
      <c r="E177" s="47">
        <f t="shared" si="27"/>
        <v>113</v>
      </c>
      <c r="F177" s="82">
        <v>0</v>
      </c>
      <c r="G177" s="47">
        <f t="shared" si="28"/>
        <v>113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+'14'!G178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+'14'!G179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+'14'!G180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+'14'!G181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+'14'!G182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+'14'!G183</f>
        <v>4</v>
      </c>
      <c r="D183" s="82">
        <v>0</v>
      </c>
      <c r="E183" s="47">
        <f t="shared" si="27"/>
        <v>4</v>
      </c>
      <c r="F183" s="82">
        <v>0</v>
      </c>
      <c r="G183" s="47">
        <f t="shared" si="28"/>
        <v>4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+'14'!G184</f>
        <v>7</v>
      </c>
      <c r="D184" s="82">
        <v>0</v>
      </c>
      <c r="E184" s="47">
        <f t="shared" si="27"/>
        <v>7</v>
      </c>
      <c r="F184" s="82">
        <v>0</v>
      </c>
      <c r="G184" s="47">
        <f t="shared" si="28"/>
        <v>7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+'14'!G185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+'14'!G186</f>
        <v>6</v>
      </c>
      <c r="D186" s="82">
        <v>0</v>
      </c>
      <c r="E186" s="47">
        <f t="shared" si="27"/>
        <v>6</v>
      </c>
      <c r="F186" s="82">
        <v>0</v>
      </c>
      <c r="G186" s="47">
        <f t="shared" si="28"/>
        <v>6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+'14'!G187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+'14'!G188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+'14'!G189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+'14'!G190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+'14'!G191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+'14'!G192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+'14'!G193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+'14'!G194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+'14'!G195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+'14'!G196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+'14'!G197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+'14'!G198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+'14'!G199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+'14'!G200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+'14'!G201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+'14'!G202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+'14'!G203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+'14'!G204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+'14'!G205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+'14'!G206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+'14'!G207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+'14'!G208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+'14'!G209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+'14'!G210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+'14'!G211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+'14'!G212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+'14'!G213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+'14'!G214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+'14'!G215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+'14'!G216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+'14'!G217</f>
        <v>21</v>
      </c>
      <c r="D217" s="82">
        <v>0</v>
      </c>
      <c r="E217" s="47">
        <f t="shared" si="37"/>
        <v>21</v>
      </c>
      <c r="F217" s="82">
        <v>0</v>
      </c>
      <c r="G217" s="47">
        <f t="shared" si="38"/>
        <v>20</v>
      </c>
      <c r="H217" s="83">
        <v>1</v>
      </c>
      <c r="I217" s="20">
        <v>55</v>
      </c>
      <c r="J217" s="84">
        <f t="shared" si="39"/>
        <v>55</v>
      </c>
      <c r="K217" s="17" t="s">
        <v>16</v>
      </c>
      <c r="L217" s="18"/>
      <c r="M217" s="101">
        <f t="shared" si="40"/>
        <v>55</v>
      </c>
    </row>
    <row r="218" spans="1:13" ht="25.5" x14ac:dyDescent="0.55000000000000004">
      <c r="A218" s="10">
        <v>214</v>
      </c>
      <c r="B218" s="19" t="s">
        <v>181</v>
      </c>
      <c r="C218" s="79">
        <f>+'14'!G218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+'14'!G219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+'14'!G220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+'14'!G221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+'14'!G222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+'14'!G223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+'14'!G224</f>
        <v>4</v>
      </c>
      <c r="D224" s="82">
        <v>0</v>
      </c>
      <c r="E224" s="47">
        <f t="shared" si="37"/>
        <v>4</v>
      </c>
      <c r="F224" s="82">
        <v>0</v>
      </c>
      <c r="G224" s="47">
        <f t="shared" si="38"/>
        <v>2</v>
      </c>
      <c r="H224" s="83">
        <v>2</v>
      </c>
      <c r="I224" s="20">
        <v>50</v>
      </c>
      <c r="J224" s="84">
        <f t="shared" si="39"/>
        <v>100</v>
      </c>
      <c r="K224" s="17" t="s">
        <v>16</v>
      </c>
      <c r="L224" s="18">
        <v>0</v>
      </c>
      <c r="M224" s="101">
        <f t="shared" si="40"/>
        <v>100</v>
      </c>
    </row>
    <row r="225" spans="1:13" ht="25.5" x14ac:dyDescent="0.55000000000000004">
      <c r="A225" s="10">
        <v>221</v>
      </c>
      <c r="B225" s="19" t="s">
        <v>189</v>
      </c>
      <c r="C225" s="79">
        <f>+'14'!G225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+'14'!G226</f>
        <v>23</v>
      </c>
      <c r="D226" s="82">
        <v>0</v>
      </c>
      <c r="E226" s="47">
        <f t="shared" si="37"/>
        <v>23</v>
      </c>
      <c r="F226" s="82">
        <v>0</v>
      </c>
      <c r="G226" s="47">
        <f t="shared" si="38"/>
        <v>23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+'14'!G227</f>
        <v>4</v>
      </c>
      <c r="D227" s="82">
        <v>0</v>
      </c>
      <c r="E227" s="47">
        <f t="shared" si="37"/>
        <v>4</v>
      </c>
      <c r="F227" s="82">
        <v>0</v>
      </c>
      <c r="G227" s="47">
        <f t="shared" si="38"/>
        <v>3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>
        <v>0</v>
      </c>
      <c r="M227" s="101">
        <f t="shared" si="40"/>
        <v>25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+'14'!G228</f>
        <v>5</v>
      </c>
      <c r="D228" s="82">
        <v>0</v>
      </c>
      <c r="E228" s="47">
        <f t="shared" si="37"/>
        <v>5</v>
      </c>
      <c r="F228" s="82">
        <v>0</v>
      </c>
      <c r="G228" s="47">
        <f t="shared" si="38"/>
        <v>5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+'14'!G229</f>
        <v>2</v>
      </c>
      <c r="D229" s="82">
        <v>0</v>
      </c>
      <c r="E229" s="47">
        <f t="shared" si="37"/>
        <v>2</v>
      </c>
      <c r="F229" s="82">
        <v>0</v>
      </c>
      <c r="G229" s="47">
        <f t="shared" si="38"/>
        <v>1</v>
      </c>
      <c r="H229" s="83">
        <v>1</v>
      </c>
      <c r="I229" s="20">
        <v>25</v>
      </c>
      <c r="J229" s="84">
        <f t="shared" si="39"/>
        <v>25</v>
      </c>
      <c r="K229" s="17" t="s">
        <v>16</v>
      </c>
      <c r="L229" s="18">
        <v>0</v>
      </c>
      <c r="M229" s="101">
        <f t="shared" si="40"/>
        <v>25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+'14'!G230</f>
        <v>0</v>
      </c>
      <c r="D230" s="82">
        <v>0</v>
      </c>
      <c r="E230" s="47">
        <f t="shared" si="37"/>
        <v>0</v>
      </c>
      <c r="F230" s="82">
        <v>0</v>
      </c>
      <c r="G230" s="47">
        <f t="shared" si="38"/>
        <v>0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+'14'!G231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4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+'14'!G232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+'14'!G233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+'14'!G234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+'14'!G235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+'14'!G236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+'14'!G237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+'14'!G238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+'14'!G239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+'14'!G240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+'14'!G241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+'14'!G242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+'14'!G243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+'14'!G244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+'14'!G245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+'14'!G246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3760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C257" s="31"/>
      <c r="E257" s="31"/>
      <c r="G257" s="31"/>
      <c r="H257" s="32"/>
      <c r="I257" s="172" t="s">
        <v>202</v>
      </c>
      <c r="J257" s="172"/>
      <c r="K257" s="33">
        <f>SUM(J5:J256)</f>
        <v>4145</v>
      </c>
    </row>
    <row r="258" spans="1:18" ht="25.5" x14ac:dyDescent="0.55000000000000004">
      <c r="A258" s="1"/>
      <c r="C258" s="31"/>
      <c r="E258" s="31"/>
      <c r="G258" s="31"/>
      <c r="I258" s="162" t="s">
        <v>203</v>
      </c>
      <c r="J258" s="163"/>
      <c r="K258" s="36"/>
    </row>
    <row r="259" spans="1:1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2410</v>
      </c>
      <c r="L259" s="2">
        <v>25</v>
      </c>
      <c r="M259" s="2">
        <v>1000</v>
      </c>
      <c r="N259" s="2">
        <v>135</v>
      </c>
      <c r="O259" s="2">
        <v>100</v>
      </c>
      <c r="P259" s="2">
        <v>230</v>
      </c>
      <c r="Q259" s="2">
        <v>525</v>
      </c>
      <c r="R259" s="2">
        <v>395</v>
      </c>
    </row>
    <row r="260" spans="1:18" ht="25.5" x14ac:dyDescent="0.55000000000000004">
      <c r="A260" s="1"/>
      <c r="C260" s="3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C261" s="31"/>
      <c r="E261" s="31"/>
      <c r="G261" s="31"/>
      <c r="I261" s="162" t="s">
        <v>206</v>
      </c>
      <c r="J261" s="163"/>
      <c r="K261" s="36">
        <v>0</v>
      </c>
    </row>
    <row r="262" spans="1:18" ht="25.5" x14ac:dyDescent="0.55000000000000004">
      <c r="A262" s="1"/>
      <c r="C262" s="31"/>
      <c r="E262" s="31"/>
      <c r="G262" s="31"/>
      <c r="I262" s="162" t="s">
        <v>207</v>
      </c>
      <c r="J262" s="163"/>
      <c r="K262" s="37">
        <f>SUM(L5:L255)</f>
        <v>385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C263" s="31"/>
      <c r="E263" s="31"/>
      <c r="G263" s="31"/>
      <c r="I263" s="162" t="s">
        <v>208</v>
      </c>
      <c r="J263" s="163"/>
      <c r="K263" s="33">
        <f>K257-K258-K259-K261-K262</f>
        <v>1350</v>
      </c>
      <c r="M263" s="90"/>
      <c r="N263" s="90"/>
      <c r="O263" s="90"/>
    </row>
    <row r="264" spans="1:18" ht="25.5" x14ac:dyDescent="0.55000000000000004">
      <c r="A264" s="1"/>
      <c r="C264" s="31"/>
      <c r="E264" s="31"/>
      <c r="G264" s="31"/>
      <c r="I264" s="162" t="s">
        <v>209</v>
      </c>
      <c r="J264" s="163"/>
      <c r="K264" s="37">
        <v>1350</v>
      </c>
      <c r="M264" s="90"/>
      <c r="N264" s="90"/>
      <c r="O264" s="90"/>
    </row>
    <row r="265" spans="1:18" ht="25.5" x14ac:dyDescent="0.55000000000000004">
      <c r="A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5980BF"/>
  </sheetPr>
  <dimension ref="A1:Z341"/>
  <sheetViews>
    <sheetView zoomScaleNormal="100" workbookViewId="0">
      <pane xSplit="7" ySplit="4" topLeftCell="H248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+'15'!G5</f>
        <v>102</v>
      </c>
      <c r="D5" s="82">
        <v>0</v>
      </c>
      <c r="E5" s="47">
        <f t="shared" ref="E5:E207" si="0">C5+D5</f>
        <v>102</v>
      </c>
      <c r="F5" s="82">
        <v>0</v>
      </c>
      <c r="G5" s="47">
        <f>+E5-F5-H5</f>
        <v>102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+'15'!G6</f>
        <v>111</v>
      </c>
      <c r="D6" s="82">
        <v>0</v>
      </c>
      <c r="E6" s="47">
        <f t="shared" si="0"/>
        <v>111</v>
      </c>
      <c r="F6" s="82">
        <v>0</v>
      </c>
      <c r="G6" s="47">
        <f t="shared" ref="G6:G142" si="4">+E6-F6-H6</f>
        <v>103</v>
      </c>
      <c r="H6" s="83">
        <v>8</v>
      </c>
      <c r="I6" s="15">
        <v>100</v>
      </c>
      <c r="J6" s="84">
        <f t="shared" ref="J6:J142" si="5">+I6*H6</f>
        <v>800</v>
      </c>
      <c r="K6" s="17" t="s">
        <v>16</v>
      </c>
      <c r="L6" s="18">
        <v>60</v>
      </c>
      <c r="M6" s="23">
        <f t="shared" ref="M6:M139" si="6">SUM(J6-L6)</f>
        <v>740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73</v>
      </c>
      <c r="D12" s="82">
        <v>0</v>
      </c>
      <c r="E12" s="47">
        <f t="shared" si="0"/>
        <v>73</v>
      </c>
      <c r="F12" s="82">
        <v>0</v>
      </c>
      <c r="G12" s="47">
        <f t="shared" si="4"/>
        <v>73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+'15'!G18</f>
        <v>5</v>
      </c>
      <c r="D18" s="82">
        <v>0</v>
      </c>
      <c r="E18" s="47">
        <f t="shared" si="0"/>
        <v>5</v>
      </c>
      <c r="F18" s="82">
        <v>0</v>
      </c>
      <c r="G18" s="47">
        <f t="shared" si="4"/>
        <v>5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+'15'!G21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+'15'!G22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5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+'15'!G24</f>
        <v>55</v>
      </c>
      <c r="D24" s="82">
        <v>0</v>
      </c>
      <c r="E24" s="47">
        <f t="shared" si="0"/>
        <v>55</v>
      </c>
      <c r="F24" s="82">
        <v>0</v>
      </c>
      <c r="G24" s="47">
        <f t="shared" si="4"/>
        <v>45</v>
      </c>
      <c r="H24" s="83">
        <v>10</v>
      </c>
      <c r="I24" s="15">
        <v>100</v>
      </c>
      <c r="J24" s="84">
        <f t="shared" si="5"/>
        <v>1000</v>
      </c>
      <c r="K24" s="17" t="s">
        <v>16</v>
      </c>
      <c r="L24" s="18">
        <v>160</v>
      </c>
      <c r="M24" s="23">
        <f t="shared" si="6"/>
        <v>840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+'15'!G27</f>
        <v>4</v>
      </c>
      <c r="D27" s="82">
        <v>0</v>
      </c>
      <c r="E27" s="47">
        <f t="shared" si="0"/>
        <v>4</v>
      </c>
      <c r="F27" s="82">
        <v>0</v>
      </c>
      <c r="G27" s="47">
        <f t="shared" si="4"/>
        <v>3</v>
      </c>
      <c r="H27" s="83">
        <v>1</v>
      </c>
      <c r="I27" s="21">
        <v>100</v>
      </c>
      <c r="J27" s="84">
        <f t="shared" si="5"/>
        <v>100</v>
      </c>
      <c r="K27" s="17" t="s">
        <v>361</v>
      </c>
      <c r="L27" s="18">
        <v>100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+'15'!G30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+'15'!G31</f>
        <v>3</v>
      </c>
      <c r="D31" s="82">
        <v>0</v>
      </c>
      <c r="E31" s="47">
        <f t="shared" si="0"/>
        <v>3</v>
      </c>
      <c r="F31" s="82">
        <v>0</v>
      </c>
      <c r="G31" s="47">
        <f t="shared" si="4"/>
        <v>3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+'15'!G33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+'15'!G34</f>
        <v>37</v>
      </c>
      <c r="D34" s="82">
        <v>0</v>
      </c>
      <c r="E34" s="47">
        <f>C34+D34</f>
        <v>37</v>
      </c>
      <c r="F34" s="82">
        <v>0</v>
      </c>
      <c r="G34" s="47">
        <f>+E34-F34-H34</f>
        <v>37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+'15'!G35</f>
        <v>16</v>
      </c>
      <c r="D35" s="82">
        <v>0</v>
      </c>
      <c r="E35" s="47">
        <f>C35+D35</f>
        <v>16</v>
      </c>
      <c r="F35" s="82">
        <v>0</v>
      </c>
      <c r="G35" s="47">
        <f>+E35-F35-H35</f>
        <v>16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+'15'!G36</f>
        <v>5</v>
      </c>
      <c r="D36" s="82">
        <v>0</v>
      </c>
      <c r="E36" s="47">
        <f>C36+D36</f>
        <v>5</v>
      </c>
      <c r="F36" s="82">
        <v>1</v>
      </c>
      <c r="G36" s="47">
        <f>+E36-F36-H36</f>
        <v>4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+'15'!G37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+'15'!G38</f>
        <v>9</v>
      </c>
      <c r="D38" s="82">
        <v>0</v>
      </c>
      <c r="E38" s="47">
        <f t="shared" si="0"/>
        <v>9</v>
      </c>
      <c r="F38" s="82">
        <v>2</v>
      </c>
      <c r="G38" s="47">
        <f t="shared" si="4"/>
        <v>7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+'15'!G39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+'15'!G41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+'15'!G42</f>
        <v>2</v>
      </c>
      <c r="D42" s="82">
        <v>0</v>
      </c>
      <c r="E42" s="47">
        <f t="shared" si="0"/>
        <v>2</v>
      </c>
      <c r="F42" s="82">
        <v>0</v>
      </c>
      <c r="G42" s="47">
        <f t="shared" si="4"/>
        <v>2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+'15'!G43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+'15'!G44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+'15'!G45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+'15'!G46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+'15'!G47</f>
        <v>6</v>
      </c>
      <c r="D47" s="82">
        <v>0</v>
      </c>
      <c r="E47" s="47">
        <f t="shared" si="0"/>
        <v>6</v>
      </c>
      <c r="F47" s="82">
        <v>0</v>
      </c>
      <c r="G47" s="47">
        <f t="shared" si="4"/>
        <v>6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+'15'!G48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+'15'!G50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+'15'!G52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5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+'15'!G53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+'15'!G54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1</v>
      </c>
      <c r="H54" s="83">
        <v>2</v>
      </c>
      <c r="I54" s="15">
        <v>50</v>
      </c>
      <c r="J54" s="84">
        <f t="shared" si="5"/>
        <v>100</v>
      </c>
      <c r="K54" s="17" t="s">
        <v>16</v>
      </c>
      <c r="L54" s="18">
        <v>50</v>
      </c>
      <c r="M54" s="23">
        <f t="shared" si="6"/>
        <v>50</v>
      </c>
    </row>
    <row r="55" spans="1:13" ht="25.5" x14ac:dyDescent="0.55000000000000004">
      <c r="A55" s="10">
        <v>51</v>
      </c>
      <c r="B55" s="19" t="s">
        <v>60</v>
      </c>
      <c r="C55" s="79">
        <f>+'15'!G55</f>
        <v>9</v>
      </c>
      <c r="D55" s="82">
        <v>0</v>
      </c>
      <c r="E55" s="47">
        <f t="shared" si="0"/>
        <v>9</v>
      </c>
      <c r="F55" s="82">
        <v>0</v>
      </c>
      <c r="G55" s="47">
        <f t="shared" si="4"/>
        <v>9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+'15'!G56</f>
        <v>2</v>
      </c>
      <c r="D56" s="82">
        <v>0</v>
      </c>
      <c r="E56" s="47">
        <f t="shared" si="0"/>
        <v>2</v>
      </c>
      <c r="F56" s="82">
        <v>0</v>
      </c>
      <c r="G56" s="47">
        <f t="shared" si="4"/>
        <v>2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+'15'!G57</f>
        <v>1</v>
      </c>
      <c r="D57" s="82">
        <v>0</v>
      </c>
      <c r="E57" s="47">
        <f t="shared" si="0"/>
        <v>1</v>
      </c>
      <c r="F57" s="82">
        <v>0</v>
      </c>
      <c r="G57" s="47">
        <f t="shared" si="4"/>
        <v>1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+'15'!G61</f>
        <v>7</v>
      </c>
      <c r="D61" s="82">
        <v>0</v>
      </c>
      <c r="E61" s="47">
        <f t="shared" si="0"/>
        <v>7</v>
      </c>
      <c r="F61" s="82">
        <v>0</v>
      </c>
      <c r="G61" s="47">
        <f t="shared" si="4"/>
        <v>7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+'15'!G63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+'15'!G65</f>
        <v>2</v>
      </c>
      <c r="D65" s="82">
        <v>0</v>
      </c>
      <c r="E65" s="47">
        <f>C65+D65</f>
        <v>2</v>
      </c>
      <c r="F65" s="82">
        <v>0</v>
      </c>
      <c r="G65" s="47">
        <f>+E65-F65-H65</f>
        <v>2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+'15'!G66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1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18">
        <v>10</v>
      </c>
      <c r="M66" s="23">
        <f>SUM(J66-L66)</f>
        <v>40</v>
      </c>
    </row>
    <row r="67" spans="1:13" ht="25.5" x14ac:dyDescent="0.55000000000000004">
      <c r="A67" s="10">
        <v>63</v>
      </c>
      <c r="B67" s="19" t="s">
        <v>74</v>
      </c>
      <c r="C67" s="79">
        <f>+'15'!G67</f>
        <v>3</v>
      </c>
      <c r="D67" s="82">
        <v>0</v>
      </c>
      <c r="E67" s="47">
        <f>C67+D67</f>
        <v>3</v>
      </c>
      <c r="F67" s="82">
        <v>0</v>
      </c>
      <c r="G67" s="47">
        <f>+E67-F67-H67</f>
        <v>2</v>
      </c>
      <c r="H67" s="83">
        <v>1</v>
      </c>
      <c r="I67" s="20">
        <v>50</v>
      </c>
      <c r="J67" s="84">
        <f>+I67*H67</f>
        <v>50</v>
      </c>
      <c r="K67" s="17" t="s">
        <v>16</v>
      </c>
      <c r="L67" s="18">
        <v>10</v>
      </c>
      <c r="M67" s="23">
        <f>SUM(J67-L67)</f>
        <v>40</v>
      </c>
    </row>
    <row r="68" spans="1:13" ht="25.5" x14ac:dyDescent="0.55000000000000004">
      <c r="A68" s="10">
        <v>64</v>
      </c>
      <c r="B68" s="11" t="s">
        <v>269</v>
      </c>
      <c r="C68" s="79">
        <f>+'15'!G68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+'15'!G69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+'15'!G72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+'15'!G73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+'15'!G74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+'15'!G77</f>
        <v>14</v>
      </c>
      <c r="D77" s="82">
        <v>0</v>
      </c>
      <c r="E77" s="47">
        <f t="shared" si="0"/>
        <v>14</v>
      </c>
      <c r="F77" s="82">
        <v>0</v>
      </c>
      <c r="G77" s="47">
        <f t="shared" si="4"/>
        <v>13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50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+'15'!G78</f>
        <v>7</v>
      </c>
      <c r="D78" s="82">
        <v>0</v>
      </c>
      <c r="E78" s="47">
        <f t="shared" ref="E78:E126" si="8">C78+D78</f>
        <v>7</v>
      </c>
      <c r="F78" s="82">
        <v>0</v>
      </c>
      <c r="G78" s="47">
        <f t="shared" ref="G78:G126" si="9">+E78-F78-H78</f>
        <v>5</v>
      </c>
      <c r="H78" s="83">
        <v>2</v>
      </c>
      <c r="I78" s="20">
        <v>50</v>
      </c>
      <c r="J78" s="84">
        <f t="shared" ref="J78:J126" si="10">+I78*H78</f>
        <v>100</v>
      </c>
      <c r="K78" s="17" t="s">
        <v>16</v>
      </c>
      <c r="L78" s="18">
        <v>50</v>
      </c>
      <c r="M78" s="23">
        <f t="shared" ref="M78:M126" si="11">SUM(J78-L78)</f>
        <v>50</v>
      </c>
    </row>
    <row r="79" spans="1:13" ht="25.5" x14ac:dyDescent="0.55000000000000004">
      <c r="A79" s="10">
        <v>75</v>
      </c>
      <c r="B79" s="19" t="s">
        <v>294</v>
      </c>
      <c r="C79" s="79">
        <f>+'15'!G79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+'15'!G80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+'15'!G81</f>
        <v>22</v>
      </c>
      <c r="D81" s="82">
        <v>0</v>
      </c>
      <c r="E81" s="47">
        <f t="shared" si="8"/>
        <v>22</v>
      </c>
      <c r="F81" s="82">
        <v>0</v>
      </c>
      <c r="G81" s="47">
        <f t="shared" si="9"/>
        <v>21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23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+'15'!G82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+'15'!G83</f>
        <v>6</v>
      </c>
      <c r="D83" s="82">
        <v>0</v>
      </c>
      <c r="E83" s="47">
        <f t="shared" si="8"/>
        <v>6</v>
      </c>
      <c r="F83" s="82">
        <v>0</v>
      </c>
      <c r="G83" s="47">
        <f t="shared" si="9"/>
        <v>6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+'15'!G84</f>
        <v>15</v>
      </c>
      <c r="D84" s="82">
        <v>0</v>
      </c>
      <c r="E84" s="47">
        <f t="shared" si="8"/>
        <v>15</v>
      </c>
      <c r="F84" s="82">
        <v>0</v>
      </c>
      <c r="G84" s="47">
        <f t="shared" si="9"/>
        <v>15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+'15'!G85</f>
        <v>13</v>
      </c>
      <c r="D85" s="82">
        <v>0</v>
      </c>
      <c r="E85" s="47">
        <f t="shared" si="8"/>
        <v>13</v>
      </c>
      <c r="F85" s="82">
        <v>0</v>
      </c>
      <c r="G85" s="47">
        <f t="shared" si="9"/>
        <v>13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+'15'!G86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+'15'!G87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+'15'!G88</f>
        <v>11</v>
      </c>
      <c r="D88" s="82">
        <v>0</v>
      </c>
      <c r="E88" s="47">
        <f t="shared" si="8"/>
        <v>11</v>
      </c>
      <c r="F88" s="82">
        <v>0</v>
      </c>
      <c r="G88" s="47">
        <f t="shared" si="9"/>
        <v>11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9" t="s">
        <v>359</v>
      </c>
      <c r="C89" s="79">
        <v>3</v>
      </c>
      <c r="D89" s="82">
        <v>5</v>
      </c>
      <c r="E89" s="47">
        <f t="shared" si="8"/>
        <v>8</v>
      </c>
      <c r="F89" s="82">
        <v>0</v>
      </c>
      <c r="G89" s="47">
        <f t="shared" si="9"/>
        <v>7</v>
      </c>
      <c r="H89" s="83">
        <v>1</v>
      </c>
      <c r="I89" s="20">
        <v>120</v>
      </c>
      <c r="J89" s="84">
        <f t="shared" si="10"/>
        <v>120</v>
      </c>
      <c r="K89" s="17" t="s">
        <v>16</v>
      </c>
      <c r="L89" s="18">
        <v>0</v>
      </c>
      <c r="M89" s="23">
        <f t="shared" si="11"/>
        <v>120</v>
      </c>
    </row>
    <row r="90" spans="1:13" ht="25.5" x14ac:dyDescent="0.55000000000000004">
      <c r="A90" s="10">
        <v>86</v>
      </c>
      <c r="B90" s="11" t="s">
        <v>246</v>
      </c>
      <c r="C90" s="79">
        <f>+'15'!G90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+'15'!G91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+'15'!G92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+'15'!G93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+'15'!G94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+'15'!G95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+'15'!G96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+'15'!G97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+'15'!G98</f>
        <v>15</v>
      </c>
      <c r="D98" s="82">
        <v>0</v>
      </c>
      <c r="E98" s="47">
        <f t="shared" si="8"/>
        <v>15</v>
      </c>
      <c r="F98" s="82">
        <v>0</v>
      </c>
      <c r="G98" s="47">
        <f t="shared" si="9"/>
        <v>15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+'15'!G99</f>
        <v>12</v>
      </c>
      <c r="D99" s="82">
        <v>0</v>
      </c>
      <c r="E99" s="47">
        <f t="shared" si="8"/>
        <v>12</v>
      </c>
      <c r="F99" s="82">
        <v>0</v>
      </c>
      <c r="G99" s="47">
        <f t="shared" si="9"/>
        <v>12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+'15'!G100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+'15'!G101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+'15'!G102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+'15'!G103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+'15'!G104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+'15'!G105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+'15'!G106</f>
        <v>20</v>
      </c>
      <c r="D106" s="82">
        <v>0</v>
      </c>
      <c r="E106" s="47">
        <f t="shared" si="8"/>
        <v>20</v>
      </c>
      <c r="F106" s="82">
        <v>0</v>
      </c>
      <c r="G106" s="47">
        <f t="shared" si="9"/>
        <v>20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+'15'!G107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+'15'!G108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+'15'!G109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10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+'15'!G110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+'15'!G111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4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+'15'!G112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+'15'!G113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+'15'!G114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+'15'!G115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+'15'!G116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+'15'!G117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+'15'!G118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+'15'!G119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+'15'!G120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+'15'!G121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+'15'!G122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+'15'!G123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+'15'!G124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+'15'!G125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+'15'!G126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+'15'!G127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3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5</v>
      </c>
      <c r="M127" s="23">
        <f t="shared" ref="M127:M136" si="19">SUM(J127-L127)</f>
        <v>40</v>
      </c>
    </row>
    <row r="128" spans="1:13" ht="25.5" x14ac:dyDescent="0.55000000000000004">
      <c r="A128" s="10">
        <v>124</v>
      </c>
      <c r="B128" s="19" t="s">
        <v>121</v>
      </c>
      <c r="C128" s="79">
        <f>+'15'!G128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+'15'!G129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+'15'!G130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+'15'!G131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+'15'!G132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+'15'!G133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+'15'!G134</f>
        <v>3</v>
      </c>
      <c r="D134" s="82">
        <v>0</v>
      </c>
      <c r="E134" s="47">
        <f t="shared" si="16"/>
        <v>3</v>
      </c>
      <c r="F134" s="82">
        <v>0</v>
      </c>
      <c r="G134" s="47">
        <f t="shared" si="17"/>
        <v>3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+'15'!G135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+'15'!G136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+'15'!G137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+'15'!G138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+'15'!G139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+'15'!G140</f>
        <v>24</v>
      </c>
      <c r="D140" s="82">
        <v>0</v>
      </c>
      <c r="E140" s="47">
        <f t="shared" si="0"/>
        <v>24</v>
      </c>
      <c r="F140" s="82">
        <v>0</v>
      </c>
      <c r="G140" s="47">
        <f t="shared" si="4"/>
        <v>24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+'15'!G141</f>
        <v>7</v>
      </c>
      <c r="D141" s="82">
        <v>0</v>
      </c>
      <c r="E141" s="47">
        <f t="shared" si="0"/>
        <v>7</v>
      </c>
      <c r="F141" s="82">
        <v>0</v>
      </c>
      <c r="G141" s="47">
        <f t="shared" si="4"/>
        <v>7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+'15'!G142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+'15'!G143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+'15'!G144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+'15'!G145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+'15'!G146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+'15'!G147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+'15'!G148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+'15'!G149</f>
        <v>6</v>
      </c>
      <c r="D149" s="82">
        <v>0</v>
      </c>
      <c r="E149" s="47">
        <f t="shared" si="21"/>
        <v>6</v>
      </c>
      <c r="F149" s="82">
        <v>0</v>
      </c>
      <c r="G149" s="47">
        <f t="shared" si="22"/>
        <v>6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+'15'!G150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+'15'!G151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+'15'!G152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+'15'!G153</f>
        <v>1</v>
      </c>
      <c r="D153" s="82">
        <v>0</v>
      </c>
      <c r="E153" s="47">
        <f t="shared" si="21"/>
        <v>1</v>
      </c>
      <c r="F153" s="82">
        <v>0</v>
      </c>
      <c r="G153" s="47">
        <f t="shared" si="22"/>
        <v>0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18">
        <v>5</v>
      </c>
      <c r="M153" s="23">
        <f t="shared" si="24"/>
        <v>5</v>
      </c>
    </row>
    <row r="154" spans="1:13" ht="25.5" x14ac:dyDescent="0.55000000000000004">
      <c r="A154" s="10">
        <v>150</v>
      </c>
      <c r="B154" s="19" t="s">
        <v>197</v>
      </c>
      <c r="C154" s="79">
        <f>+'15'!G154</f>
        <v>6</v>
      </c>
      <c r="D154" s="82">
        <v>0</v>
      </c>
      <c r="E154" s="47">
        <f t="shared" si="21"/>
        <v>6</v>
      </c>
      <c r="F154" s="82">
        <v>0</v>
      </c>
      <c r="G154" s="47">
        <f t="shared" si="22"/>
        <v>5</v>
      </c>
      <c r="H154" s="83">
        <v>1</v>
      </c>
      <c r="I154" s="20">
        <v>10</v>
      </c>
      <c r="J154" s="84">
        <f t="shared" si="23"/>
        <v>10</v>
      </c>
      <c r="K154" s="17" t="s">
        <v>16</v>
      </c>
      <c r="L154" s="18">
        <v>5</v>
      </c>
      <c r="M154" s="23">
        <f t="shared" si="24"/>
        <v>5</v>
      </c>
    </row>
    <row r="155" spans="1:13" ht="25.5" x14ac:dyDescent="0.55000000000000004">
      <c r="A155" s="10">
        <v>151</v>
      </c>
      <c r="B155" s="11" t="s">
        <v>267</v>
      </c>
      <c r="C155" s="79">
        <f>+'15'!G155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+'15'!G156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+'15'!G157</f>
        <v>1</v>
      </c>
      <c r="D157" s="82">
        <v>0</v>
      </c>
      <c r="E157" s="47">
        <f t="shared" si="21"/>
        <v>1</v>
      </c>
      <c r="F157" s="82">
        <v>0</v>
      </c>
      <c r="G157" s="47">
        <f t="shared" si="22"/>
        <v>0</v>
      </c>
      <c r="H157" s="83">
        <v>1</v>
      </c>
      <c r="I157" s="20">
        <v>25</v>
      </c>
      <c r="J157" s="84">
        <f t="shared" si="23"/>
        <v>25</v>
      </c>
      <c r="K157" s="17" t="s">
        <v>16</v>
      </c>
      <c r="L157" s="18">
        <v>10</v>
      </c>
      <c r="M157" s="23">
        <f t="shared" si="24"/>
        <v>15</v>
      </c>
    </row>
    <row r="158" spans="1:13" ht="25.5" x14ac:dyDescent="0.55000000000000004">
      <c r="A158" s="10">
        <v>154</v>
      </c>
      <c r="B158" s="11" t="s">
        <v>285</v>
      </c>
      <c r="C158" s="79">
        <f>+'15'!G158</f>
        <v>0</v>
      </c>
      <c r="D158" s="82">
        <v>0</v>
      </c>
      <c r="E158" s="47">
        <f t="shared" si="21"/>
        <v>0</v>
      </c>
      <c r="F158" s="82">
        <v>0</v>
      </c>
      <c r="G158" s="47">
        <f t="shared" si="22"/>
        <v>0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+'15'!G159</f>
        <v>4</v>
      </c>
      <c r="D159" s="82">
        <v>0</v>
      </c>
      <c r="E159" s="47">
        <f t="shared" si="21"/>
        <v>4</v>
      </c>
      <c r="F159" s="82">
        <v>0</v>
      </c>
      <c r="G159" s="47">
        <f t="shared" si="22"/>
        <v>4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+'15'!G160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+'15'!G161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+'15'!G162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+'15'!G163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+'15'!G164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+'15'!G165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+'15'!G166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+'15'!G167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+'15'!G168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+'15'!G169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+'15'!G170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+'15'!G171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+'15'!G172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+'15'!G173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9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+'15'!G174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+'15'!G175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+'15'!G176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+'15'!G177</f>
        <v>113</v>
      </c>
      <c r="D177" s="82">
        <v>0</v>
      </c>
      <c r="E177" s="47">
        <f t="shared" si="27"/>
        <v>113</v>
      </c>
      <c r="F177" s="82">
        <v>0</v>
      </c>
      <c r="G177" s="47">
        <f t="shared" si="28"/>
        <v>112</v>
      </c>
      <c r="H177" s="83">
        <v>1</v>
      </c>
      <c r="I177" s="20">
        <v>20</v>
      </c>
      <c r="J177" s="84">
        <f t="shared" si="29"/>
        <v>20</v>
      </c>
      <c r="K177" s="17" t="s">
        <v>16</v>
      </c>
      <c r="L177" s="18">
        <v>20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+'15'!G178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+'15'!G179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+'15'!G180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+'15'!G181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+'15'!G182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+'15'!G183</f>
        <v>4</v>
      </c>
      <c r="D183" s="82">
        <v>0</v>
      </c>
      <c r="E183" s="47">
        <f t="shared" si="27"/>
        <v>4</v>
      </c>
      <c r="F183" s="82">
        <v>0</v>
      </c>
      <c r="G183" s="47">
        <f t="shared" si="28"/>
        <v>4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+'15'!G184</f>
        <v>7</v>
      </c>
      <c r="D184" s="82">
        <v>0</v>
      </c>
      <c r="E184" s="47">
        <f t="shared" si="27"/>
        <v>7</v>
      </c>
      <c r="F184" s="82">
        <v>0</v>
      </c>
      <c r="G184" s="47">
        <f t="shared" si="28"/>
        <v>5</v>
      </c>
      <c r="H184" s="83">
        <v>2</v>
      </c>
      <c r="I184" s="22">
        <v>120</v>
      </c>
      <c r="J184" s="84">
        <f t="shared" si="29"/>
        <v>240</v>
      </c>
      <c r="K184" s="17" t="s">
        <v>16</v>
      </c>
      <c r="L184" s="18">
        <v>0</v>
      </c>
      <c r="M184" s="23">
        <f t="shared" si="30"/>
        <v>240</v>
      </c>
    </row>
    <row r="185" spans="1:13" ht="25.5" x14ac:dyDescent="0.55000000000000004">
      <c r="A185" s="10">
        <v>181</v>
      </c>
      <c r="B185" s="19" t="s">
        <v>86</v>
      </c>
      <c r="C185" s="79">
        <f>+'15'!G185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+'15'!G186</f>
        <v>6</v>
      </c>
      <c r="D186" s="82">
        <v>0</v>
      </c>
      <c r="E186" s="47">
        <f t="shared" si="27"/>
        <v>6</v>
      </c>
      <c r="F186" s="82">
        <v>0</v>
      </c>
      <c r="G186" s="47">
        <f t="shared" si="28"/>
        <v>6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+'15'!G187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+'15'!G188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+'15'!G189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+'15'!G190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+'15'!G191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+'15'!G192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+'15'!G193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+'15'!G194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+'15'!G195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+'15'!G196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+'15'!G197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+'15'!G198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+'15'!G199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+'15'!G200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0</v>
      </c>
      <c r="H200" s="83">
        <v>2</v>
      </c>
      <c r="I200" s="20">
        <v>150</v>
      </c>
      <c r="J200" s="84">
        <f t="shared" si="35"/>
        <v>300</v>
      </c>
      <c r="K200" s="17" t="s">
        <v>16</v>
      </c>
      <c r="L200" s="18">
        <v>0</v>
      </c>
      <c r="M200" s="23">
        <f t="shared" si="36"/>
        <v>300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+'15'!G201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+'15'!G202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+'15'!G203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+'15'!G204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+'15'!G205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+'15'!G206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+'15'!G207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+'15'!G208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+'15'!G209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+'15'!G210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+'15'!G211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+'15'!G212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+'15'!G213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+'15'!G214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+'15'!G215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+'15'!G216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+'15'!G217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+'15'!G218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+'15'!G219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+'15'!G220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+'15'!G221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+'15'!G222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+'15'!G223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+'15'!G224</f>
        <v>2</v>
      </c>
      <c r="D224" s="82">
        <v>0</v>
      </c>
      <c r="E224" s="47">
        <f t="shared" si="37"/>
        <v>2</v>
      </c>
      <c r="F224" s="82">
        <v>0</v>
      </c>
      <c r="G224" s="47">
        <f t="shared" si="38"/>
        <v>2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+'15'!G225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+'15'!G226</f>
        <v>23</v>
      </c>
      <c r="D226" s="82">
        <v>0</v>
      </c>
      <c r="E226" s="47">
        <f t="shared" si="37"/>
        <v>23</v>
      </c>
      <c r="F226" s="82">
        <v>0</v>
      </c>
      <c r="G226" s="47">
        <f t="shared" si="38"/>
        <v>23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+'15'!G227</f>
        <v>3</v>
      </c>
      <c r="D227" s="82">
        <v>10</v>
      </c>
      <c r="E227" s="47">
        <f t="shared" si="37"/>
        <v>13</v>
      </c>
      <c r="F227" s="82">
        <v>0</v>
      </c>
      <c r="G227" s="47">
        <f t="shared" si="38"/>
        <v>13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+'15'!G228</f>
        <v>5</v>
      </c>
      <c r="D228" s="82">
        <v>10</v>
      </c>
      <c r="E228" s="47">
        <f t="shared" si="37"/>
        <v>15</v>
      </c>
      <c r="F228" s="82">
        <v>0</v>
      </c>
      <c r="G228" s="47">
        <f t="shared" si="38"/>
        <v>15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+'15'!G229</f>
        <v>1</v>
      </c>
      <c r="D229" s="82">
        <v>5</v>
      </c>
      <c r="E229" s="47">
        <f t="shared" si="37"/>
        <v>6</v>
      </c>
      <c r="F229" s="82">
        <v>0</v>
      </c>
      <c r="G229" s="47">
        <f t="shared" si="38"/>
        <v>6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+'15'!G230</f>
        <v>0</v>
      </c>
      <c r="D230" s="82">
        <v>5</v>
      </c>
      <c r="E230" s="47">
        <f t="shared" si="37"/>
        <v>5</v>
      </c>
      <c r="F230" s="82">
        <v>0</v>
      </c>
      <c r="G230" s="47">
        <f t="shared" si="38"/>
        <v>5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+'15'!G231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4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+'15'!G232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+'15'!G233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+'15'!G234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+'15'!G235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+'15'!G236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+'15'!G237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+'15'!G238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+'15'!G239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+'15'!G240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+'15'!G241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+'15'!G242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+'15'!G243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+'15'!G244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+'15'!G245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+'15'!G246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2535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7" ht="25.5" x14ac:dyDescent="0.55000000000000004">
      <c r="A257" s="1"/>
      <c r="B257" s="1"/>
      <c r="C257" s="31"/>
      <c r="E257" s="31"/>
      <c r="G257" s="31"/>
      <c r="H257" s="32"/>
      <c r="I257" s="172" t="s">
        <v>202</v>
      </c>
      <c r="J257" s="172"/>
      <c r="K257" s="33">
        <f>SUM(J5:J256)</f>
        <v>3070</v>
      </c>
    </row>
    <row r="258" spans="1:17" ht="25.5" x14ac:dyDescent="0.55000000000000004">
      <c r="A258" s="1"/>
      <c r="B258" s="1"/>
      <c r="C258" s="31"/>
      <c r="E258" s="31"/>
      <c r="G258" s="31"/>
      <c r="I258" s="162" t="s">
        <v>203</v>
      </c>
      <c r="J258" s="163"/>
      <c r="K258" s="36"/>
    </row>
    <row r="259" spans="1:17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1390</v>
      </c>
      <c r="L259" s="2">
        <v>320</v>
      </c>
      <c r="M259" s="2">
        <v>120</v>
      </c>
      <c r="N259" s="2">
        <v>160</v>
      </c>
      <c r="O259" s="2">
        <v>240</v>
      </c>
      <c r="P259" s="2">
        <v>250</v>
      </c>
      <c r="Q259" s="2">
        <v>300</v>
      </c>
    </row>
    <row r="260" spans="1:17" ht="25.5" x14ac:dyDescent="0.55000000000000004">
      <c r="A260" s="1"/>
      <c r="B260" s="1"/>
      <c r="C260" s="31"/>
      <c r="E260" s="31"/>
      <c r="G260" s="31"/>
      <c r="I260" s="162" t="s">
        <v>205</v>
      </c>
      <c r="J260" s="163"/>
      <c r="K260" s="36">
        <v>0</v>
      </c>
    </row>
    <row r="261" spans="1:17" ht="25.5" x14ac:dyDescent="0.55000000000000004">
      <c r="A261" s="1"/>
      <c r="B261" s="1"/>
      <c r="C261" s="31"/>
      <c r="E261" s="31"/>
      <c r="G261" s="31"/>
      <c r="I261" s="162" t="s">
        <v>206</v>
      </c>
      <c r="J261" s="163"/>
      <c r="K261" s="36">
        <v>50</v>
      </c>
      <c r="L261" s="2" t="s">
        <v>352</v>
      </c>
    </row>
    <row r="262" spans="1:17" ht="25.5" x14ac:dyDescent="0.55000000000000004">
      <c r="A262" s="1"/>
      <c r="B262" s="1"/>
      <c r="C262" s="31"/>
      <c r="E262" s="31"/>
      <c r="G262" s="31"/>
      <c r="I262" s="162" t="s">
        <v>207</v>
      </c>
      <c r="J262" s="163"/>
      <c r="K262" s="37">
        <f>SUM(L5:L255)</f>
        <v>535</v>
      </c>
      <c r="M262" s="87" t="s">
        <v>287</v>
      </c>
      <c r="N262" s="88" t="s">
        <v>288</v>
      </c>
      <c r="O262" s="89" t="s">
        <v>289</v>
      </c>
    </row>
    <row r="263" spans="1:17" ht="25.5" x14ac:dyDescent="0.55000000000000004">
      <c r="A263" s="1"/>
      <c r="B263" s="1"/>
      <c r="C263" s="31"/>
      <c r="E263" s="31"/>
      <c r="G263" s="31"/>
      <c r="I263" s="162" t="s">
        <v>208</v>
      </c>
      <c r="J263" s="163"/>
      <c r="K263" s="33">
        <f>K257-K258-K259-K261-K262</f>
        <v>1095</v>
      </c>
      <c r="M263" s="90"/>
      <c r="N263" s="90">
        <v>100</v>
      </c>
      <c r="O263" s="90"/>
    </row>
    <row r="264" spans="1:17" ht="25.5" x14ac:dyDescent="0.55000000000000004">
      <c r="A264" s="1"/>
      <c r="B264" s="1"/>
      <c r="C264" s="31"/>
      <c r="E264" s="31"/>
      <c r="G264" s="31"/>
      <c r="I264" s="162" t="s">
        <v>209</v>
      </c>
      <c r="J264" s="163"/>
      <c r="K264" s="37">
        <v>1095</v>
      </c>
      <c r="M264" s="90"/>
      <c r="N264" s="90"/>
      <c r="O264" s="90"/>
    </row>
    <row r="265" spans="1:17" ht="25.5" x14ac:dyDescent="0.55000000000000004">
      <c r="A265" s="1"/>
      <c r="B265" s="1"/>
      <c r="C265" s="3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7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7" x14ac:dyDescent="0.5">
      <c r="G267" s="2"/>
      <c r="I267" s="2"/>
      <c r="M267" s="91"/>
      <c r="N267" s="91"/>
      <c r="O267" s="91"/>
    </row>
    <row r="268" spans="1:17" ht="25.5" x14ac:dyDescent="0.55000000000000004">
      <c r="G268" s="2"/>
      <c r="I268" s="98" t="s">
        <v>300</v>
      </c>
      <c r="M268" s="92"/>
      <c r="N268" s="92"/>
      <c r="O268" s="92"/>
    </row>
    <row r="269" spans="1:17" x14ac:dyDescent="0.5">
      <c r="G269" s="2"/>
      <c r="I269" s="2"/>
      <c r="M269" s="93">
        <f>SUM(M263:M268)</f>
        <v>0</v>
      </c>
      <c r="N269" s="93">
        <f>SUM(N263:N268)</f>
        <v>100</v>
      </c>
      <c r="O269" s="93">
        <f>SUM(O263:O268)</f>
        <v>0</v>
      </c>
    </row>
    <row r="270" spans="1:17" x14ac:dyDescent="0.5">
      <c r="G270" s="2"/>
      <c r="I270" s="2"/>
      <c r="M270" s="94" t="s">
        <v>290</v>
      </c>
      <c r="N270" s="95">
        <f>N269*30/100</f>
        <v>30</v>
      </c>
      <c r="O270" s="95">
        <f>O269*30/100</f>
        <v>0</v>
      </c>
    </row>
    <row r="271" spans="1:17" x14ac:dyDescent="0.5">
      <c r="G271" s="2"/>
      <c r="I271" s="2"/>
      <c r="M271" s="94" t="s">
        <v>291</v>
      </c>
      <c r="N271" s="95">
        <f>N270*7/100</f>
        <v>2.1</v>
      </c>
      <c r="O271" s="95">
        <f>O270*7/100</f>
        <v>0</v>
      </c>
    </row>
    <row r="272" spans="1:17" x14ac:dyDescent="0.5">
      <c r="G272" s="2"/>
      <c r="I272" s="2"/>
      <c r="M272" s="96" t="s">
        <v>5</v>
      </c>
      <c r="N272" s="97">
        <f>N269-N270-N271</f>
        <v>67.900000000000006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5980BF"/>
  </sheetPr>
  <dimension ref="A1:Z341"/>
  <sheetViews>
    <sheetView zoomScaleNormal="100" workbookViewId="0">
      <pane xSplit="7" ySplit="4" topLeftCell="H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+'16'!G5</f>
        <v>102</v>
      </c>
      <c r="D5" s="82">
        <v>0</v>
      </c>
      <c r="E5" s="47">
        <f t="shared" ref="E5:E207" si="0">C5+D5</f>
        <v>102</v>
      </c>
      <c r="F5" s="82">
        <v>0</v>
      </c>
      <c r="G5" s="47">
        <f>+E5-F5-H5</f>
        <v>101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+'16'!G6</f>
        <v>103</v>
      </c>
      <c r="D6" s="82">
        <v>0</v>
      </c>
      <c r="E6" s="47">
        <f t="shared" si="0"/>
        <v>103</v>
      </c>
      <c r="F6" s="82">
        <v>10</v>
      </c>
      <c r="G6" s="47">
        <f t="shared" ref="G6:G142" si="4">+E6-F6-H6</f>
        <v>84</v>
      </c>
      <c r="H6" s="83">
        <v>9</v>
      </c>
      <c r="I6" s="15">
        <v>100</v>
      </c>
      <c r="J6" s="84">
        <f t="shared" ref="J6:J142" si="5">+I6*H6</f>
        <v>900</v>
      </c>
      <c r="K6" s="17" t="s">
        <v>362</v>
      </c>
      <c r="L6" s="18">
        <v>0</v>
      </c>
      <c r="M6" s="23">
        <f t="shared" ref="M6:M139" si="6">SUM(J6-L6)</f>
        <v>900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73</v>
      </c>
      <c r="D12" s="82">
        <v>3</v>
      </c>
      <c r="E12" s="47">
        <f t="shared" si="0"/>
        <v>76</v>
      </c>
      <c r="F12" s="82">
        <v>0</v>
      </c>
      <c r="G12" s="47">
        <f t="shared" si="4"/>
        <v>76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+'16'!G18</f>
        <v>5</v>
      </c>
      <c r="D18" s="82">
        <v>0</v>
      </c>
      <c r="E18" s="47">
        <f t="shared" si="0"/>
        <v>5</v>
      </c>
      <c r="F18" s="82">
        <v>0</v>
      </c>
      <c r="G18" s="47">
        <f t="shared" si="4"/>
        <v>5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+'16'!G21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+'16'!G22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5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+'16'!G24</f>
        <v>45</v>
      </c>
      <c r="D24" s="82">
        <v>1</v>
      </c>
      <c r="E24" s="47">
        <f t="shared" si="0"/>
        <v>46</v>
      </c>
      <c r="F24" s="82">
        <v>0</v>
      </c>
      <c r="G24" s="47">
        <f t="shared" si="4"/>
        <v>32</v>
      </c>
      <c r="H24" s="83">
        <v>14</v>
      </c>
      <c r="I24" s="15">
        <v>100</v>
      </c>
      <c r="J24" s="84">
        <f t="shared" si="5"/>
        <v>1400</v>
      </c>
      <c r="K24" s="17" t="s">
        <v>16</v>
      </c>
      <c r="L24" s="18">
        <v>100</v>
      </c>
      <c r="M24" s="23">
        <f t="shared" si="6"/>
        <v>1300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v>3</v>
      </c>
      <c r="D25" s="82">
        <v>1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+'16'!G27</f>
        <v>3</v>
      </c>
      <c r="D27" s="82">
        <v>0</v>
      </c>
      <c r="E27" s="47">
        <f t="shared" si="0"/>
        <v>3</v>
      </c>
      <c r="F27" s="82">
        <v>0</v>
      </c>
      <c r="G27" s="47">
        <f t="shared" si="4"/>
        <v>2</v>
      </c>
      <c r="H27" s="83">
        <v>1</v>
      </c>
      <c r="I27" s="21">
        <v>100</v>
      </c>
      <c r="J27" s="84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+'16'!G30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+'16'!G31</f>
        <v>3</v>
      </c>
      <c r="D31" s="82">
        <v>0</v>
      </c>
      <c r="E31" s="47">
        <f t="shared" si="0"/>
        <v>3</v>
      </c>
      <c r="F31" s="82">
        <v>0</v>
      </c>
      <c r="G31" s="47">
        <f t="shared" si="4"/>
        <v>3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+'16'!G33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+'16'!G34</f>
        <v>37</v>
      </c>
      <c r="D34" s="82">
        <v>1</v>
      </c>
      <c r="E34" s="47">
        <f>C34+D34</f>
        <v>38</v>
      </c>
      <c r="F34" s="82">
        <v>0</v>
      </c>
      <c r="G34" s="47">
        <f>+E34-F34-H34</f>
        <v>37</v>
      </c>
      <c r="H34" s="83">
        <v>1</v>
      </c>
      <c r="I34" s="15">
        <v>100</v>
      </c>
      <c r="J34" s="84">
        <f>+I34*H34</f>
        <v>100</v>
      </c>
      <c r="K34" s="17" t="s">
        <v>16</v>
      </c>
      <c r="L34" s="18">
        <v>0</v>
      </c>
      <c r="M34" s="23">
        <f>SUM(J34-L34)</f>
        <v>100</v>
      </c>
    </row>
    <row r="35" spans="1:24" ht="25.5" x14ac:dyDescent="0.55000000000000004">
      <c r="A35" s="10">
        <v>31</v>
      </c>
      <c r="B35" s="19" t="s">
        <v>45</v>
      </c>
      <c r="C35" s="79">
        <f>+'16'!G35</f>
        <v>16</v>
      </c>
      <c r="D35" s="82">
        <v>0</v>
      </c>
      <c r="E35" s="47">
        <f>C35+D35</f>
        <v>16</v>
      </c>
      <c r="F35" s="82">
        <v>0</v>
      </c>
      <c r="G35" s="47">
        <f>+E35-F35-H35</f>
        <v>16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+'16'!G36</f>
        <v>4</v>
      </c>
      <c r="D36" s="82">
        <v>0</v>
      </c>
      <c r="E36" s="47">
        <f>C36+D36</f>
        <v>4</v>
      </c>
      <c r="F36" s="82">
        <v>0</v>
      </c>
      <c r="G36" s="47">
        <f>+E36-F36-H36</f>
        <v>4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+'16'!G37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9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+'16'!G38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7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+'16'!G39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+'16'!G40</f>
        <v>0</v>
      </c>
      <c r="D40" s="82">
        <v>1</v>
      </c>
      <c r="E40" s="47">
        <f t="shared" si="0"/>
        <v>1</v>
      </c>
      <c r="F40" s="82">
        <v>0</v>
      </c>
      <c r="G40" s="47">
        <f t="shared" si="4"/>
        <v>1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+'16'!G41</f>
        <v>4</v>
      </c>
      <c r="D41" s="82">
        <v>3</v>
      </c>
      <c r="E41" s="47">
        <f t="shared" si="0"/>
        <v>7</v>
      </c>
      <c r="F41" s="82">
        <v>0</v>
      </c>
      <c r="G41" s="47">
        <f t="shared" si="4"/>
        <v>7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+'16'!G42</f>
        <v>2</v>
      </c>
      <c r="D42" s="82">
        <v>1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+'16'!G43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+'16'!G44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+'16'!G45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+'16'!G46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v>5</v>
      </c>
      <c r="D47" s="82">
        <v>0</v>
      </c>
      <c r="E47" s="47">
        <f t="shared" si="0"/>
        <v>5</v>
      </c>
      <c r="F47" s="82">
        <v>0</v>
      </c>
      <c r="G47" s="47">
        <f t="shared" si="4"/>
        <v>2</v>
      </c>
      <c r="H47" s="83">
        <v>3</v>
      </c>
      <c r="I47" s="15">
        <v>50</v>
      </c>
      <c r="J47" s="84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24" ht="25.5" x14ac:dyDescent="0.55000000000000004">
      <c r="A48" s="10">
        <v>44</v>
      </c>
      <c r="B48" s="19" t="s">
        <v>53</v>
      </c>
      <c r="C48" s="79">
        <f>+'16'!G48</f>
        <v>0</v>
      </c>
      <c r="D48" s="82">
        <v>0</v>
      </c>
      <c r="E48" s="47">
        <f t="shared" si="0"/>
        <v>0</v>
      </c>
      <c r="F48" s="82">
        <v>0</v>
      </c>
      <c r="G48" s="47">
        <f t="shared" si="4"/>
        <v>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+'16'!G50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+'16'!G52</f>
        <v>5</v>
      </c>
      <c r="D52" s="82">
        <v>0</v>
      </c>
      <c r="E52" s="47">
        <f t="shared" si="0"/>
        <v>5</v>
      </c>
      <c r="F52" s="82">
        <v>0</v>
      </c>
      <c r="G52" s="47">
        <f t="shared" si="4"/>
        <v>4</v>
      </c>
      <c r="H52" s="83">
        <v>1</v>
      </c>
      <c r="I52" s="15">
        <v>50</v>
      </c>
      <c r="J52" s="84">
        <f t="shared" si="5"/>
        <v>50</v>
      </c>
      <c r="K52" s="17" t="s">
        <v>16</v>
      </c>
      <c r="L52" s="18">
        <v>0</v>
      </c>
      <c r="M52" s="23">
        <f t="shared" si="6"/>
        <v>50</v>
      </c>
    </row>
    <row r="53" spans="1:13" ht="25.5" x14ac:dyDescent="0.55000000000000004">
      <c r="A53" s="10">
        <v>49</v>
      </c>
      <c r="B53" s="19" t="s">
        <v>58</v>
      </c>
      <c r="C53" s="79">
        <f>+'16'!G53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+'16'!G54</f>
        <v>1</v>
      </c>
      <c r="D54" s="82">
        <v>0</v>
      </c>
      <c r="E54" s="47">
        <f t="shared" si="0"/>
        <v>1</v>
      </c>
      <c r="F54" s="82">
        <v>1</v>
      </c>
      <c r="G54" s="47">
        <f t="shared" si="4"/>
        <v>0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+'16'!G55</f>
        <v>9</v>
      </c>
      <c r="D55" s="82">
        <v>0</v>
      </c>
      <c r="E55" s="47">
        <f t="shared" si="0"/>
        <v>9</v>
      </c>
      <c r="F55" s="82">
        <v>0</v>
      </c>
      <c r="G55" s="47">
        <f t="shared" si="4"/>
        <v>7</v>
      </c>
      <c r="H55" s="83">
        <v>2</v>
      </c>
      <c r="I55" s="15">
        <v>50</v>
      </c>
      <c r="J55" s="84">
        <f t="shared" si="5"/>
        <v>100</v>
      </c>
      <c r="K55" s="17" t="s">
        <v>16</v>
      </c>
      <c r="L55" s="18">
        <v>0</v>
      </c>
      <c r="M55" s="23">
        <f t="shared" si="6"/>
        <v>100</v>
      </c>
    </row>
    <row r="56" spans="1:13" ht="25.5" x14ac:dyDescent="0.55000000000000004">
      <c r="A56" s="10">
        <v>52</v>
      </c>
      <c r="B56" s="19" t="s">
        <v>61</v>
      </c>
      <c r="C56" s="79">
        <v>1</v>
      </c>
      <c r="D56" s="82">
        <v>2</v>
      </c>
      <c r="E56" s="47">
        <f t="shared" si="0"/>
        <v>3</v>
      </c>
      <c r="F56" s="82">
        <v>0</v>
      </c>
      <c r="G56" s="47">
        <f t="shared" si="4"/>
        <v>3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+'16'!G57</f>
        <v>1</v>
      </c>
      <c r="D57" s="82">
        <v>4</v>
      </c>
      <c r="E57" s="47">
        <f t="shared" si="0"/>
        <v>5</v>
      </c>
      <c r="F57" s="82">
        <v>0</v>
      </c>
      <c r="G57" s="47">
        <f t="shared" si="4"/>
        <v>5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+'16'!G60</f>
        <v>0</v>
      </c>
      <c r="D60" s="82">
        <v>2</v>
      </c>
      <c r="E60" s="47">
        <f t="shared" si="0"/>
        <v>2</v>
      </c>
      <c r="F60" s="82">
        <v>0</v>
      </c>
      <c r="G60" s="47">
        <f t="shared" si="4"/>
        <v>2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+'16'!G61</f>
        <v>7</v>
      </c>
      <c r="D61" s="82">
        <v>1</v>
      </c>
      <c r="E61" s="47">
        <f t="shared" si="0"/>
        <v>8</v>
      </c>
      <c r="F61" s="82">
        <v>0</v>
      </c>
      <c r="G61" s="47">
        <f t="shared" si="4"/>
        <v>8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+'16'!G63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+'16'!G65</f>
        <v>2</v>
      </c>
      <c r="D65" s="82">
        <v>2</v>
      </c>
      <c r="E65" s="47">
        <f>C65+D65</f>
        <v>4</v>
      </c>
      <c r="F65" s="82">
        <v>0</v>
      </c>
      <c r="G65" s="47">
        <f>+E65-F65-H65</f>
        <v>4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+'16'!G66</f>
        <v>1</v>
      </c>
      <c r="D66" s="82">
        <v>2</v>
      </c>
      <c r="E66" s="47">
        <f>C66+D66</f>
        <v>3</v>
      </c>
      <c r="F66" s="82">
        <v>0</v>
      </c>
      <c r="G66" s="47">
        <f>+E66-F66-H66</f>
        <v>3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+'16'!G67</f>
        <v>2</v>
      </c>
      <c r="D67" s="82">
        <v>2</v>
      </c>
      <c r="E67" s="47">
        <f>C67+D67</f>
        <v>4</v>
      </c>
      <c r="F67" s="82">
        <v>0</v>
      </c>
      <c r="G67" s="47">
        <f>+E67-F67-H67</f>
        <v>4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+'16'!G68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+'16'!G69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+'16'!G72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+'16'!G73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+'16'!G74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+'16'!G77</f>
        <v>13</v>
      </c>
      <c r="D77" s="82">
        <v>0</v>
      </c>
      <c r="E77" s="47">
        <f t="shared" si="0"/>
        <v>13</v>
      </c>
      <c r="F77" s="82">
        <v>0</v>
      </c>
      <c r="G77" s="47">
        <f t="shared" si="4"/>
        <v>11</v>
      </c>
      <c r="H77" s="83">
        <v>2</v>
      </c>
      <c r="I77" s="15">
        <v>50</v>
      </c>
      <c r="J77" s="84">
        <f t="shared" si="5"/>
        <v>100</v>
      </c>
      <c r="K77" s="17" t="s">
        <v>16</v>
      </c>
      <c r="L77" s="18">
        <v>10</v>
      </c>
      <c r="M77" s="23">
        <f t="shared" si="6"/>
        <v>90</v>
      </c>
    </row>
    <row r="78" spans="1:13" ht="25.5" x14ac:dyDescent="0.55000000000000004">
      <c r="A78" s="10">
        <v>74</v>
      </c>
      <c r="B78" s="19" t="s">
        <v>293</v>
      </c>
      <c r="C78" s="79">
        <v>4</v>
      </c>
      <c r="D78" s="82">
        <v>3</v>
      </c>
      <c r="E78" s="47">
        <f t="shared" ref="E78:E126" si="8">C78+D78</f>
        <v>7</v>
      </c>
      <c r="F78" s="82">
        <v>0</v>
      </c>
      <c r="G78" s="47">
        <f t="shared" ref="G78:G126" si="9">+E78-F78-H78</f>
        <v>7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+'16'!G79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+'16'!G80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+'16'!G81</f>
        <v>21</v>
      </c>
      <c r="D81" s="82">
        <v>2</v>
      </c>
      <c r="E81" s="47">
        <f t="shared" si="8"/>
        <v>23</v>
      </c>
      <c r="F81" s="82">
        <v>0</v>
      </c>
      <c r="G81" s="47">
        <f t="shared" si="9"/>
        <v>23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+'16'!G82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+'16'!G83</f>
        <v>6</v>
      </c>
      <c r="D83" s="82">
        <v>0</v>
      </c>
      <c r="E83" s="47">
        <f t="shared" si="8"/>
        <v>6</v>
      </c>
      <c r="F83" s="82">
        <v>0</v>
      </c>
      <c r="G83" s="47">
        <f t="shared" si="9"/>
        <v>5</v>
      </c>
      <c r="H83" s="83">
        <v>1</v>
      </c>
      <c r="I83" s="20">
        <v>45</v>
      </c>
      <c r="J83" s="84">
        <f t="shared" si="10"/>
        <v>45</v>
      </c>
      <c r="K83" s="17" t="s">
        <v>16</v>
      </c>
      <c r="L83" s="18">
        <v>0</v>
      </c>
      <c r="M83" s="23">
        <f t="shared" si="11"/>
        <v>45</v>
      </c>
    </row>
    <row r="84" spans="1:13" ht="25.15" customHeight="1" x14ac:dyDescent="0.55000000000000004">
      <c r="A84" s="10">
        <v>80</v>
      </c>
      <c r="B84" s="19" t="s">
        <v>92</v>
      </c>
      <c r="C84" s="79">
        <f>+'16'!G84</f>
        <v>15</v>
      </c>
      <c r="D84" s="82">
        <v>6</v>
      </c>
      <c r="E84" s="47">
        <f t="shared" si="8"/>
        <v>21</v>
      </c>
      <c r="F84" s="82">
        <v>0</v>
      </c>
      <c r="G84" s="47">
        <f t="shared" si="9"/>
        <v>20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23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+'16'!G85</f>
        <v>13</v>
      </c>
      <c r="D85" s="82">
        <v>4</v>
      </c>
      <c r="E85" s="47">
        <f t="shared" si="8"/>
        <v>17</v>
      </c>
      <c r="F85" s="82">
        <v>0</v>
      </c>
      <c r="G85" s="47">
        <f t="shared" si="9"/>
        <v>17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+'16'!G86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+'16'!G87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+'16'!G88</f>
        <v>11</v>
      </c>
      <c r="D88" s="82">
        <v>0</v>
      </c>
      <c r="E88" s="47">
        <f t="shared" si="8"/>
        <v>11</v>
      </c>
      <c r="F88" s="82">
        <v>0</v>
      </c>
      <c r="G88" s="47">
        <f t="shared" si="9"/>
        <v>0</v>
      </c>
      <c r="H88" s="83">
        <v>11</v>
      </c>
      <c r="I88" s="20">
        <v>35</v>
      </c>
      <c r="J88" s="84">
        <f t="shared" si="10"/>
        <v>385</v>
      </c>
      <c r="K88" s="17" t="s">
        <v>16</v>
      </c>
      <c r="L88" s="18">
        <v>185</v>
      </c>
      <c r="M88" s="23">
        <f t="shared" si="11"/>
        <v>200</v>
      </c>
    </row>
    <row r="89" spans="1:13" ht="22.5" customHeight="1" x14ac:dyDescent="0.55000000000000004">
      <c r="A89" s="10">
        <v>85</v>
      </c>
      <c r="B89" s="19" t="s">
        <v>359</v>
      </c>
      <c r="C89" s="79">
        <f>+'16'!G89</f>
        <v>7</v>
      </c>
      <c r="D89" s="82">
        <v>0</v>
      </c>
      <c r="E89" s="47">
        <f t="shared" si="8"/>
        <v>7</v>
      </c>
      <c r="F89" s="82">
        <v>0</v>
      </c>
      <c r="G89" s="47">
        <f t="shared" si="9"/>
        <v>6</v>
      </c>
      <c r="H89" s="83">
        <v>1</v>
      </c>
      <c r="I89" s="20">
        <v>120</v>
      </c>
      <c r="J89" s="84">
        <f t="shared" si="10"/>
        <v>120</v>
      </c>
      <c r="K89" s="17" t="s">
        <v>16</v>
      </c>
      <c r="L89" s="18">
        <v>0</v>
      </c>
      <c r="M89" s="23">
        <f t="shared" si="11"/>
        <v>120</v>
      </c>
    </row>
    <row r="90" spans="1:13" ht="25.5" x14ac:dyDescent="0.55000000000000004">
      <c r="A90" s="10">
        <v>86</v>
      </c>
      <c r="B90" s="19" t="s">
        <v>246</v>
      </c>
      <c r="C90" s="79">
        <f>+'16'!G90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+'16'!G91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+'16'!G92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+'16'!G93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+'16'!G94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+'16'!G95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+'16'!G96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+'16'!G97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+'16'!G98</f>
        <v>15</v>
      </c>
      <c r="D98" s="82">
        <v>0</v>
      </c>
      <c r="E98" s="47">
        <f t="shared" si="8"/>
        <v>15</v>
      </c>
      <c r="F98" s="82">
        <v>0</v>
      </c>
      <c r="G98" s="47">
        <f t="shared" si="9"/>
        <v>14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23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+'16'!G99</f>
        <v>12</v>
      </c>
      <c r="D99" s="82">
        <v>0</v>
      </c>
      <c r="E99" s="47">
        <f t="shared" si="8"/>
        <v>12</v>
      </c>
      <c r="F99" s="82">
        <v>0</v>
      </c>
      <c r="G99" s="47">
        <f t="shared" si="9"/>
        <v>12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+'16'!G100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+'16'!G101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+'16'!G102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+'16'!G103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+'16'!G104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+'16'!G105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+'16'!G106</f>
        <v>20</v>
      </c>
      <c r="D106" s="82">
        <v>3</v>
      </c>
      <c r="E106" s="47">
        <f t="shared" si="8"/>
        <v>23</v>
      </c>
      <c r="F106" s="82">
        <v>0</v>
      </c>
      <c r="G106" s="47">
        <f t="shared" si="9"/>
        <v>23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+'16'!G107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+'16'!G108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3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+'16'!G109</f>
        <v>10</v>
      </c>
      <c r="D109" s="82">
        <v>0</v>
      </c>
      <c r="E109" s="47">
        <f t="shared" si="8"/>
        <v>10</v>
      </c>
      <c r="F109" s="82">
        <v>0</v>
      </c>
      <c r="G109" s="47">
        <f t="shared" si="9"/>
        <v>9</v>
      </c>
      <c r="H109" s="83">
        <v>1</v>
      </c>
      <c r="I109" s="20">
        <v>100</v>
      </c>
      <c r="J109" s="84">
        <f t="shared" si="10"/>
        <v>100</v>
      </c>
      <c r="K109" s="17" t="s">
        <v>16</v>
      </c>
      <c r="L109" s="18">
        <v>0</v>
      </c>
      <c r="M109" s="23">
        <f t="shared" si="11"/>
        <v>100</v>
      </c>
    </row>
    <row r="110" spans="1:13" ht="25.5" x14ac:dyDescent="0.55000000000000004">
      <c r="A110" s="10">
        <v>106</v>
      </c>
      <c r="B110" s="19" t="s">
        <v>100</v>
      </c>
      <c r="C110" s="79">
        <f>+'16'!G110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+'16'!G111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4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+'16'!G112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+'16'!G113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+'16'!G114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+'16'!G115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+'16'!G116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+'16'!G117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+'16'!G118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+'16'!G119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+'16'!G120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+'16'!G121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+'16'!G122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+'16'!G123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+'16'!G124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+'16'!G125</f>
        <v>0</v>
      </c>
      <c r="D125" s="82">
        <v>4</v>
      </c>
      <c r="E125" s="47">
        <f t="shared" si="12"/>
        <v>4</v>
      </c>
      <c r="F125" s="82">
        <v>0</v>
      </c>
      <c r="G125" s="47">
        <f t="shared" si="13"/>
        <v>4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+'16'!G126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+'16'!G127</f>
        <v>3</v>
      </c>
      <c r="D127" s="82">
        <v>0</v>
      </c>
      <c r="E127" s="47">
        <f t="shared" ref="E127:E136" si="16">C127+D127</f>
        <v>3</v>
      </c>
      <c r="F127" s="82">
        <v>0</v>
      </c>
      <c r="G127" s="47">
        <f t="shared" ref="G127:G136" si="17">+E127-F127-H127</f>
        <v>2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5</v>
      </c>
      <c r="M127" s="23">
        <f t="shared" ref="M127:M136" si="19">SUM(J127-L127)</f>
        <v>40</v>
      </c>
    </row>
    <row r="128" spans="1:13" ht="25.5" x14ac:dyDescent="0.55000000000000004">
      <c r="A128" s="10">
        <v>124</v>
      </c>
      <c r="B128" s="19" t="s">
        <v>121</v>
      </c>
      <c r="C128" s="79">
        <f>+'16'!G128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+'16'!G129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+'16'!G130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+'16'!G131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+'16'!G132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+'16'!G133</f>
        <v>0</v>
      </c>
      <c r="D133" s="82">
        <v>0</v>
      </c>
      <c r="E133" s="47">
        <f t="shared" si="16"/>
        <v>0</v>
      </c>
      <c r="F133" s="82">
        <v>0</v>
      </c>
      <c r="G133" s="47">
        <f t="shared" si="17"/>
        <v>0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+'16'!G134</f>
        <v>3</v>
      </c>
      <c r="D134" s="82">
        <v>0</v>
      </c>
      <c r="E134" s="47">
        <f t="shared" si="16"/>
        <v>3</v>
      </c>
      <c r="F134" s="82">
        <v>0</v>
      </c>
      <c r="G134" s="47">
        <f t="shared" si="17"/>
        <v>0</v>
      </c>
      <c r="H134" s="83">
        <v>3</v>
      </c>
      <c r="I134" s="20">
        <v>50</v>
      </c>
      <c r="J134" s="84">
        <f t="shared" si="18"/>
        <v>150</v>
      </c>
      <c r="K134" s="17" t="s">
        <v>16</v>
      </c>
      <c r="L134" s="18">
        <v>50</v>
      </c>
      <c r="M134" s="23">
        <f t="shared" si="19"/>
        <v>100</v>
      </c>
    </row>
    <row r="135" spans="1:13" ht="25.5" x14ac:dyDescent="0.55000000000000004">
      <c r="A135" s="10">
        <v>131</v>
      </c>
      <c r="B135" s="19" t="s">
        <v>114</v>
      </c>
      <c r="C135" s="79">
        <f>+'16'!G135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+'16'!G136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+'16'!G137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+'16'!G138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+'16'!G139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+'16'!G140</f>
        <v>24</v>
      </c>
      <c r="D140" s="82">
        <v>2</v>
      </c>
      <c r="E140" s="47">
        <f t="shared" si="0"/>
        <v>26</v>
      </c>
      <c r="F140" s="82">
        <v>0</v>
      </c>
      <c r="G140" s="47">
        <f t="shared" si="4"/>
        <v>26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+'16'!G141</f>
        <v>7</v>
      </c>
      <c r="D141" s="82">
        <v>0</v>
      </c>
      <c r="E141" s="47">
        <f t="shared" si="0"/>
        <v>7</v>
      </c>
      <c r="F141" s="82">
        <v>0</v>
      </c>
      <c r="G141" s="47">
        <f t="shared" si="4"/>
        <v>7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+'16'!G142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+'16'!G143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+'16'!G144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+'16'!G145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+'16'!G146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+'16'!G147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+'16'!G148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+'16'!G149</f>
        <v>6</v>
      </c>
      <c r="D149" s="82">
        <v>0</v>
      </c>
      <c r="E149" s="47">
        <f t="shared" si="21"/>
        <v>6</v>
      </c>
      <c r="F149" s="82">
        <v>0</v>
      </c>
      <c r="G149" s="47">
        <f t="shared" si="22"/>
        <v>4</v>
      </c>
      <c r="H149" s="83">
        <v>2</v>
      </c>
      <c r="I149" s="20">
        <v>50</v>
      </c>
      <c r="J149" s="84">
        <f t="shared" si="23"/>
        <v>100</v>
      </c>
      <c r="K149" s="17" t="s">
        <v>16</v>
      </c>
      <c r="L149" s="18">
        <v>50</v>
      </c>
      <c r="M149" s="23">
        <f t="shared" si="24"/>
        <v>50</v>
      </c>
    </row>
    <row r="150" spans="1:13" ht="25.5" x14ac:dyDescent="0.55000000000000004">
      <c r="A150" s="10">
        <v>146</v>
      </c>
      <c r="B150" s="19" t="s">
        <v>193</v>
      </c>
      <c r="C150" s="79">
        <f>+'16'!G150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+'16'!G151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+'16'!G152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+'16'!G153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+'16'!G154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+'16'!G155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+'16'!G156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+'16'!G157</f>
        <v>0</v>
      </c>
      <c r="D157" s="82">
        <v>0</v>
      </c>
      <c r="E157" s="47">
        <f t="shared" si="21"/>
        <v>0</v>
      </c>
      <c r="F157" s="82">
        <v>0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+'16'!G158</f>
        <v>0</v>
      </c>
      <c r="D158" s="82">
        <v>0</v>
      </c>
      <c r="E158" s="47">
        <f t="shared" si="21"/>
        <v>0</v>
      </c>
      <c r="F158" s="82">
        <v>0</v>
      </c>
      <c r="G158" s="47">
        <f t="shared" si="22"/>
        <v>0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+'16'!G159</f>
        <v>4</v>
      </c>
      <c r="D159" s="82">
        <v>0</v>
      </c>
      <c r="E159" s="47">
        <f t="shared" si="21"/>
        <v>4</v>
      </c>
      <c r="F159" s="82">
        <v>0</v>
      </c>
      <c r="G159" s="47">
        <f t="shared" si="22"/>
        <v>1</v>
      </c>
      <c r="H159" s="83">
        <v>3</v>
      </c>
      <c r="I159" s="20">
        <v>55</v>
      </c>
      <c r="J159" s="84">
        <f t="shared" si="23"/>
        <v>165</v>
      </c>
      <c r="K159" s="17" t="s">
        <v>16</v>
      </c>
      <c r="L159" s="18">
        <v>70</v>
      </c>
      <c r="M159" s="23">
        <f t="shared" si="24"/>
        <v>95</v>
      </c>
    </row>
    <row r="160" spans="1:13" ht="25.5" x14ac:dyDescent="0.55000000000000004">
      <c r="A160" s="10">
        <v>156</v>
      </c>
      <c r="B160" s="19" t="s">
        <v>255</v>
      </c>
      <c r="C160" s="79">
        <f>+'16'!G160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+'16'!G161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+'16'!G162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+'16'!G163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+'16'!G164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+'16'!G165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+'16'!G166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+'16'!G167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+'16'!G168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+'16'!G169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+'16'!G170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+'16'!G171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+'16'!G172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+'16'!G173</f>
        <v>9</v>
      </c>
      <c r="D173" s="82">
        <v>0</v>
      </c>
      <c r="E173" s="47">
        <f t="shared" si="21"/>
        <v>9</v>
      </c>
      <c r="F173" s="82">
        <v>0</v>
      </c>
      <c r="G173" s="47">
        <f t="shared" si="22"/>
        <v>8</v>
      </c>
      <c r="H173" s="83">
        <v>1</v>
      </c>
      <c r="I173" s="20">
        <v>100</v>
      </c>
      <c r="J173" s="84">
        <f t="shared" si="23"/>
        <v>100</v>
      </c>
      <c r="K173" s="17" t="s">
        <v>16</v>
      </c>
      <c r="L173" s="18">
        <v>0</v>
      </c>
      <c r="M173" s="23">
        <f t="shared" si="24"/>
        <v>100</v>
      </c>
    </row>
    <row r="174" spans="1:13" ht="25.5" x14ac:dyDescent="0.55000000000000004">
      <c r="A174" s="10">
        <v>170</v>
      </c>
      <c r="B174" s="19" t="s">
        <v>239</v>
      </c>
      <c r="C174" s="79">
        <f>+'16'!G174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+'16'!G175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+'16'!G176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+'16'!G177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+'16'!G178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+'16'!G179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+'16'!G180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+'16'!G181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+'16'!G182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+'16'!G183</f>
        <v>4</v>
      </c>
      <c r="D183" s="82">
        <v>0</v>
      </c>
      <c r="E183" s="47">
        <f t="shared" si="27"/>
        <v>4</v>
      </c>
      <c r="F183" s="82">
        <v>0</v>
      </c>
      <c r="G183" s="47">
        <f t="shared" si="28"/>
        <v>4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+'16'!G184</f>
        <v>5</v>
      </c>
      <c r="D184" s="82">
        <v>0</v>
      </c>
      <c r="E184" s="47">
        <f t="shared" si="27"/>
        <v>5</v>
      </c>
      <c r="F184" s="82">
        <v>0</v>
      </c>
      <c r="G184" s="47">
        <f t="shared" si="28"/>
        <v>5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+'16'!G185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+'16'!G186</f>
        <v>6</v>
      </c>
      <c r="D186" s="82">
        <v>0</v>
      </c>
      <c r="E186" s="47">
        <f t="shared" si="27"/>
        <v>6</v>
      </c>
      <c r="F186" s="82">
        <v>0</v>
      </c>
      <c r="G186" s="47">
        <f t="shared" si="28"/>
        <v>6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+'16'!G187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+'16'!G188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+'16'!G189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+'16'!G190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+'16'!G191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+'16'!G192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+'16'!G193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+'16'!G194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+'16'!G195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+'16'!G196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+'16'!G197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+'16'!G198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+'16'!G199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+'16'!G200</f>
        <v>0</v>
      </c>
      <c r="D200" s="82">
        <v>0</v>
      </c>
      <c r="E200" s="47">
        <f t="shared" si="27"/>
        <v>0</v>
      </c>
      <c r="F200" s="82">
        <v>0</v>
      </c>
      <c r="G200" s="47">
        <f t="shared" si="34"/>
        <v>0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+'16'!G201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+'16'!G202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+'16'!G203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+'16'!G204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+'16'!G205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+'16'!G206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+'16'!G207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+'16'!G208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+'16'!G209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+'16'!G210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+'16'!G211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+'16'!G212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+'16'!G213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+'16'!G214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+'16'!G215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+'16'!G216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+'16'!G217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+'16'!G218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+'16'!G219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+'16'!G220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+'16'!G221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+'16'!G222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+'16'!G223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+'16'!G224</f>
        <v>2</v>
      </c>
      <c r="D224" s="82">
        <v>0</v>
      </c>
      <c r="E224" s="47">
        <f t="shared" si="37"/>
        <v>2</v>
      </c>
      <c r="F224" s="82">
        <v>0</v>
      </c>
      <c r="G224" s="47">
        <f t="shared" si="38"/>
        <v>1</v>
      </c>
      <c r="H224" s="83">
        <v>1</v>
      </c>
      <c r="I224" s="20">
        <v>50</v>
      </c>
      <c r="J224" s="84">
        <f t="shared" si="39"/>
        <v>50</v>
      </c>
      <c r="K224" s="17" t="s">
        <v>16</v>
      </c>
      <c r="L224" s="18">
        <v>10</v>
      </c>
      <c r="M224" s="23">
        <f t="shared" si="40"/>
        <v>40</v>
      </c>
    </row>
    <row r="225" spans="1:13" ht="25.5" x14ac:dyDescent="0.55000000000000004">
      <c r="A225" s="10">
        <v>221</v>
      </c>
      <c r="B225" s="19" t="s">
        <v>189</v>
      </c>
      <c r="C225" s="79">
        <f>+'16'!G225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+'16'!G226</f>
        <v>23</v>
      </c>
      <c r="D226" s="82">
        <v>0</v>
      </c>
      <c r="E226" s="47">
        <f t="shared" si="37"/>
        <v>23</v>
      </c>
      <c r="F226" s="82">
        <v>0</v>
      </c>
      <c r="G226" s="47">
        <f t="shared" si="38"/>
        <v>23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+'16'!G227</f>
        <v>13</v>
      </c>
      <c r="D227" s="82">
        <v>0</v>
      </c>
      <c r="E227" s="47">
        <f t="shared" si="37"/>
        <v>13</v>
      </c>
      <c r="F227" s="82">
        <v>0</v>
      </c>
      <c r="G227" s="47">
        <f t="shared" si="38"/>
        <v>13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+'16'!G228</f>
        <v>15</v>
      </c>
      <c r="D228" s="82">
        <v>0</v>
      </c>
      <c r="E228" s="47">
        <f t="shared" si="37"/>
        <v>15</v>
      </c>
      <c r="F228" s="82">
        <v>0</v>
      </c>
      <c r="G228" s="47">
        <f t="shared" si="38"/>
        <v>15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+'16'!G229</f>
        <v>6</v>
      </c>
      <c r="D229" s="82">
        <v>0</v>
      </c>
      <c r="E229" s="47">
        <f t="shared" si="37"/>
        <v>6</v>
      </c>
      <c r="F229" s="82">
        <v>0</v>
      </c>
      <c r="G229" s="47">
        <f t="shared" si="38"/>
        <v>5</v>
      </c>
      <c r="H229" s="83">
        <v>1</v>
      </c>
      <c r="I229" s="20">
        <v>25</v>
      </c>
      <c r="J229" s="84">
        <f t="shared" si="39"/>
        <v>25</v>
      </c>
      <c r="K229" s="17" t="s">
        <v>16</v>
      </c>
      <c r="L229" s="18">
        <v>7</v>
      </c>
      <c r="M229" s="23">
        <f t="shared" si="40"/>
        <v>18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+'16'!G230</f>
        <v>5</v>
      </c>
      <c r="D230" s="82">
        <v>0</v>
      </c>
      <c r="E230" s="47">
        <f t="shared" si="37"/>
        <v>5</v>
      </c>
      <c r="F230" s="82">
        <v>0</v>
      </c>
      <c r="G230" s="47">
        <f t="shared" si="38"/>
        <v>4</v>
      </c>
      <c r="H230" s="83">
        <v>1</v>
      </c>
      <c r="I230" s="20">
        <v>25</v>
      </c>
      <c r="J230" s="84">
        <f t="shared" si="39"/>
        <v>25</v>
      </c>
      <c r="K230" s="17" t="s">
        <v>16</v>
      </c>
      <c r="L230" s="18">
        <v>8</v>
      </c>
      <c r="M230" s="23">
        <f t="shared" si="40"/>
        <v>17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+'16'!G231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4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+'16'!G232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+'16'!G233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+'16'!G234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+'16'!G235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+'16'!G236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+'16'!G237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+'16'!G238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+'16'!G239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+'16'!G240</f>
        <v>0</v>
      </c>
      <c r="D240" s="82">
        <v>0</v>
      </c>
      <c r="E240" s="47">
        <f t="shared" si="37"/>
        <v>0</v>
      </c>
      <c r="F240" s="82">
        <v>0</v>
      </c>
      <c r="G240" s="47">
        <f t="shared" si="38"/>
        <v>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+'16'!G241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+'16'!G242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+'16'!G243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+'16'!G244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+'16'!G245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+'16'!G246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3940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4435</v>
      </c>
    </row>
    <row r="258" spans="1:18" ht="25.5" x14ac:dyDescent="0.55000000000000004">
      <c r="A258" s="1"/>
      <c r="E258" s="31"/>
      <c r="G258" s="31"/>
      <c r="I258" s="162" t="s">
        <v>203</v>
      </c>
      <c r="J258" s="163"/>
      <c r="K258" s="36">
        <v>0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2110</v>
      </c>
      <c r="L259" s="2">
        <v>150</v>
      </c>
      <c r="M259" s="2">
        <v>120</v>
      </c>
      <c r="N259" s="2">
        <v>1200</v>
      </c>
      <c r="O259" s="2">
        <v>30</v>
      </c>
      <c r="P259" s="2">
        <v>300</v>
      </c>
      <c r="Q259" s="2">
        <v>250</v>
      </c>
      <c r="R259" s="2">
        <v>60</v>
      </c>
    </row>
    <row r="260" spans="1:18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18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495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1830</v>
      </c>
      <c r="M263" s="90"/>
      <c r="N263" s="90"/>
      <c r="O263" s="90"/>
    </row>
    <row r="264" spans="1:18" ht="25.5" x14ac:dyDescent="0.55000000000000004">
      <c r="A264" s="1"/>
      <c r="E264" s="31"/>
      <c r="G264" s="31"/>
      <c r="I264" s="162" t="s">
        <v>209</v>
      </c>
      <c r="J264" s="163"/>
      <c r="K264" s="37">
        <v>1830</v>
      </c>
      <c r="M264" s="90"/>
      <c r="N264" s="90"/>
      <c r="O264" s="90"/>
    </row>
    <row r="265" spans="1:18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5980BF"/>
  </sheetPr>
  <dimension ref="A1:Z341"/>
  <sheetViews>
    <sheetView zoomScaleNormal="100" workbookViewId="0">
      <pane xSplit="7" ySplit="4" topLeftCell="H221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+'17'!G5</f>
        <v>101</v>
      </c>
      <c r="D5" s="82">
        <v>0</v>
      </c>
      <c r="E5" s="47">
        <f t="shared" ref="E5:E207" si="0">C5+D5</f>
        <v>101</v>
      </c>
      <c r="F5" s="82">
        <v>0</v>
      </c>
      <c r="G5" s="47">
        <f>+E5-F5-H5</f>
        <v>94</v>
      </c>
      <c r="H5" s="83">
        <v>7</v>
      </c>
      <c r="I5" s="15">
        <v>50</v>
      </c>
      <c r="J5" s="84">
        <f>+I5*H5</f>
        <v>350</v>
      </c>
      <c r="K5" s="17" t="s">
        <v>16</v>
      </c>
      <c r="L5" s="18">
        <v>0</v>
      </c>
      <c r="M5" s="101">
        <f>SUM(J5-L5)</f>
        <v>350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+'17'!G6</f>
        <v>84</v>
      </c>
      <c r="D6" s="82">
        <v>0</v>
      </c>
      <c r="E6" s="47">
        <f t="shared" si="0"/>
        <v>84</v>
      </c>
      <c r="F6" s="82">
        <v>0</v>
      </c>
      <c r="G6" s="47">
        <f t="shared" ref="G6:G142" si="4">+E6-F6-H6</f>
        <v>82</v>
      </c>
      <c r="H6" s="83">
        <v>2</v>
      </c>
      <c r="I6" s="15">
        <v>100</v>
      </c>
      <c r="J6" s="84">
        <f t="shared" ref="J6:J142" si="5">+I6*H6</f>
        <v>200</v>
      </c>
      <c r="K6" s="17" t="s">
        <v>16</v>
      </c>
      <c r="L6" s="18">
        <v>40</v>
      </c>
      <c r="M6" s="101">
        <f t="shared" ref="M6:M139" si="6">SUM(J6-L6)</f>
        <v>160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2">
        <v>3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76</v>
      </c>
      <c r="D12" s="82">
        <v>0</v>
      </c>
      <c r="E12" s="47">
        <f t="shared" si="0"/>
        <v>76</v>
      </c>
      <c r="F12" s="82">
        <v>0</v>
      </c>
      <c r="G12" s="47">
        <f t="shared" si="4"/>
        <v>76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v>3</v>
      </c>
      <c r="D16" s="82">
        <v>2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+'17'!G18</f>
        <v>5</v>
      </c>
      <c r="D18" s="82">
        <v>0</v>
      </c>
      <c r="E18" s="47">
        <f t="shared" si="0"/>
        <v>5</v>
      </c>
      <c r="F18" s="82">
        <v>0</v>
      </c>
      <c r="G18" s="47">
        <f t="shared" si="4"/>
        <v>5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275</v>
      </c>
      <c r="C21" s="79">
        <f>+'17'!G21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+'17'!G22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3</v>
      </c>
      <c r="H22" s="83">
        <v>2</v>
      </c>
      <c r="I22" s="20">
        <v>65</v>
      </c>
      <c r="J22" s="84">
        <f>+I22*H22</f>
        <v>130</v>
      </c>
      <c r="K22" s="17" t="s">
        <v>16</v>
      </c>
      <c r="L22" s="18">
        <v>0</v>
      </c>
      <c r="M22" s="101">
        <f>SUM(J22-L22)</f>
        <v>130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+'17'!G23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+'17'!G24</f>
        <v>32</v>
      </c>
      <c r="D24" s="82">
        <v>0</v>
      </c>
      <c r="E24" s="47">
        <f t="shared" si="0"/>
        <v>32</v>
      </c>
      <c r="F24" s="82">
        <v>0</v>
      </c>
      <c r="G24" s="47">
        <f t="shared" si="4"/>
        <v>28</v>
      </c>
      <c r="H24" s="83">
        <v>4</v>
      </c>
      <c r="I24" s="15">
        <v>100</v>
      </c>
      <c r="J24" s="84">
        <f t="shared" si="5"/>
        <v>400</v>
      </c>
      <c r="K24" s="17" t="s">
        <v>16</v>
      </c>
      <c r="L24" s="18">
        <v>40</v>
      </c>
      <c r="M24" s="101">
        <f t="shared" si="6"/>
        <v>360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+'17'!G25</f>
        <v>4</v>
      </c>
      <c r="D25" s="82">
        <v>2</v>
      </c>
      <c r="E25" s="47">
        <f t="shared" si="0"/>
        <v>6</v>
      </c>
      <c r="F25" s="82">
        <v>0</v>
      </c>
      <c r="G25" s="47">
        <f t="shared" si="4"/>
        <v>5</v>
      </c>
      <c r="H25" s="83">
        <v>1</v>
      </c>
      <c r="I25" s="21">
        <v>100</v>
      </c>
      <c r="J25" s="84">
        <f t="shared" si="5"/>
        <v>100</v>
      </c>
      <c r="K25" s="17" t="s">
        <v>16</v>
      </c>
      <c r="L25" s="18">
        <v>20</v>
      </c>
      <c r="M25" s="101">
        <f t="shared" si="6"/>
        <v>80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+'17'!G27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+'17'!G30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v>4</v>
      </c>
      <c r="D31" s="82"/>
      <c r="E31" s="47">
        <f t="shared" si="0"/>
        <v>4</v>
      </c>
      <c r="F31" s="82">
        <v>0</v>
      </c>
      <c r="G31" s="47">
        <f t="shared" si="4"/>
        <v>4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+'17'!G33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+'17'!G34</f>
        <v>37</v>
      </c>
      <c r="D34" s="82">
        <v>20</v>
      </c>
      <c r="E34" s="47">
        <f>C34+D34</f>
        <v>57</v>
      </c>
      <c r="F34" s="82">
        <v>0</v>
      </c>
      <c r="G34" s="47">
        <f>+E34-F34-H34</f>
        <v>55</v>
      </c>
      <c r="H34" s="83">
        <v>2</v>
      </c>
      <c r="I34" s="15">
        <v>100</v>
      </c>
      <c r="J34" s="84">
        <f>+I34*H34</f>
        <v>200</v>
      </c>
      <c r="K34" s="17" t="s">
        <v>16</v>
      </c>
      <c r="L34" s="18">
        <v>0</v>
      </c>
      <c r="M34" s="101">
        <f>SUM(J34-L34)</f>
        <v>200</v>
      </c>
    </row>
    <row r="35" spans="1:24" ht="25.5" x14ac:dyDescent="0.55000000000000004">
      <c r="A35" s="10">
        <v>31</v>
      </c>
      <c r="B35" s="19" t="s">
        <v>45</v>
      </c>
      <c r="C35" s="79">
        <f>+'17'!G35</f>
        <v>16</v>
      </c>
      <c r="D35" s="82">
        <v>0</v>
      </c>
      <c r="E35" s="47">
        <f>C35+D35</f>
        <v>16</v>
      </c>
      <c r="F35" s="82">
        <v>0</v>
      </c>
      <c r="G35" s="47">
        <f>+E35-F35-H35</f>
        <v>13</v>
      </c>
      <c r="H35" s="83">
        <v>3</v>
      </c>
      <c r="I35" s="15">
        <v>130</v>
      </c>
      <c r="J35" s="84">
        <f>+I35*H35</f>
        <v>390</v>
      </c>
      <c r="K35" s="17" t="s">
        <v>16</v>
      </c>
      <c r="L35" s="18">
        <v>0</v>
      </c>
      <c r="M35" s="101">
        <f>SUM(J35-L35)</f>
        <v>390</v>
      </c>
    </row>
    <row r="36" spans="1:24" ht="25.5" x14ac:dyDescent="0.55000000000000004">
      <c r="A36" s="10">
        <v>32</v>
      </c>
      <c r="B36" s="19" t="s">
        <v>46</v>
      </c>
      <c r="C36" s="79">
        <f>+'17'!G36</f>
        <v>4</v>
      </c>
      <c r="D36" s="82">
        <v>0</v>
      </c>
      <c r="E36" s="47">
        <f>C36+D36</f>
        <v>4</v>
      </c>
      <c r="F36" s="82">
        <v>0</v>
      </c>
      <c r="G36" s="47">
        <f>+E36-F36-H36</f>
        <v>4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+'17'!G37</f>
        <v>9</v>
      </c>
      <c r="D37" s="82">
        <v>0</v>
      </c>
      <c r="E37" s="47">
        <f t="shared" si="0"/>
        <v>9</v>
      </c>
      <c r="F37" s="82">
        <v>0</v>
      </c>
      <c r="G37" s="47">
        <f t="shared" si="4"/>
        <v>5</v>
      </c>
      <c r="H37" s="83">
        <v>4</v>
      </c>
      <c r="I37" s="15">
        <v>130</v>
      </c>
      <c r="J37" s="84">
        <f t="shared" si="5"/>
        <v>520</v>
      </c>
      <c r="K37" s="17" t="s">
        <v>16</v>
      </c>
      <c r="L37" s="18">
        <v>260</v>
      </c>
      <c r="M37" s="101">
        <f t="shared" si="6"/>
        <v>260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+'17'!G38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7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+'17'!G39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+'17'!G40</f>
        <v>1</v>
      </c>
      <c r="D40" s="82">
        <v>10</v>
      </c>
      <c r="E40" s="47">
        <f t="shared" si="0"/>
        <v>11</v>
      </c>
      <c r="F40" s="82">
        <v>0</v>
      </c>
      <c r="G40" s="47">
        <f t="shared" si="4"/>
        <v>10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15</v>
      </c>
      <c r="M40" s="101">
        <f t="shared" si="6"/>
        <v>35</v>
      </c>
    </row>
    <row r="41" spans="1:24" ht="25.5" x14ac:dyDescent="0.55000000000000004">
      <c r="A41" s="10">
        <v>37</v>
      </c>
      <c r="B41" s="19" t="s">
        <v>50</v>
      </c>
      <c r="C41" s="79">
        <f>+'17'!G41</f>
        <v>7</v>
      </c>
      <c r="D41" s="82">
        <v>5</v>
      </c>
      <c r="E41" s="47">
        <f t="shared" si="0"/>
        <v>12</v>
      </c>
      <c r="F41" s="82">
        <v>0</v>
      </c>
      <c r="G41" s="47">
        <f t="shared" si="4"/>
        <v>11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15</v>
      </c>
      <c r="M41" s="101">
        <f t="shared" si="6"/>
        <v>35</v>
      </c>
    </row>
    <row r="42" spans="1:24" ht="25.5" x14ac:dyDescent="0.55000000000000004">
      <c r="A42" s="10">
        <v>38</v>
      </c>
      <c r="B42" s="19" t="s">
        <v>51</v>
      </c>
      <c r="C42" s="79">
        <v>4</v>
      </c>
      <c r="D42" s="82">
        <v>5</v>
      </c>
      <c r="E42" s="47">
        <f t="shared" si="0"/>
        <v>9</v>
      </c>
      <c r="F42" s="82">
        <v>0</v>
      </c>
      <c r="G42" s="47">
        <f t="shared" si="4"/>
        <v>9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9" t="s">
        <v>286</v>
      </c>
      <c r="C43" s="79">
        <f>+'17'!G43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9" t="s">
        <v>264</v>
      </c>
      <c r="C44" s="79">
        <f>+'17'!G44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9" t="s">
        <v>265</v>
      </c>
      <c r="C45" s="79">
        <f>+'17'!G45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9" t="s">
        <v>279</v>
      </c>
      <c r="C46" s="79">
        <f>+'17'!G46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+'17'!G47</f>
        <v>2</v>
      </c>
      <c r="D47" s="82">
        <v>5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+'17'!G48</f>
        <v>0</v>
      </c>
      <c r="D48" s="82">
        <v>3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+'17'!G49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+'17'!G50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+'17'!G52</f>
        <v>4</v>
      </c>
      <c r="D52" s="82">
        <v>0</v>
      </c>
      <c r="E52" s="47">
        <f t="shared" si="0"/>
        <v>4</v>
      </c>
      <c r="F52" s="82">
        <v>0</v>
      </c>
      <c r="G52" s="47">
        <f t="shared" si="4"/>
        <v>4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+'17'!G53</f>
        <v>5</v>
      </c>
      <c r="D53" s="82">
        <v>5</v>
      </c>
      <c r="E53" s="47">
        <f t="shared" si="0"/>
        <v>10</v>
      </c>
      <c r="F53" s="82">
        <v>0</v>
      </c>
      <c r="G53" s="47">
        <f t="shared" si="4"/>
        <v>10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+'17'!G54</f>
        <v>0</v>
      </c>
      <c r="D54" s="82">
        <v>3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+'17'!G55</f>
        <v>7</v>
      </c>
      <c r="D55" s="82">
        <v>0</v>
      </c>
      <c r="E55" s="47">
        <f t="shared" si="0"/>
        <v>7</v>
      </c>
      <c r="F55" s="82">
        <v>0</v>
      </c>
      <c r="G55" s="47">
        <f t="shared" si="4"/>
        <v>7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+'17'!G56</f>
        <v>3</v>
      </c>
      <c r="D56" s="82">
        <v>5</v>
      </c>
      <c r="E56" s="47">
        <f t="shared" si="0"/>
        <v>8</v>
      </c>
      <c r="F56" s="82">
        <v>0</v>
      </c>
      <c r="G56" s="47">
        <f t="shared" si="4"/>
        <v>8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+'17'!G57</f>
        <v>5</v>
      </c>
      <c r="D57" s="82">
        <v>0</v>
      </c>
      <c r="E57" s="47">
        <f t="shared" si="0"/>
        <v>5</v>
      </c>
      <c r="F57" s="82">
        <v>1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+'17'!G60</f>
        <v>2</v>
      </c>
      <c r="D60" s="82">
        <v>3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+'17'!G61</f>
        <v>8</v>
      </c>
      <c r="D61" s="82">
        <v>0</v>
      </c>
      <c r="E61" s="47">
        <f t="shared" si="0"/>
        <v>8</v>
      </c>
      <c r="F61" s="82">
        <v>0</v>
      </c>
      <c r="G61" s="47">
        <f t="shared" si="4"/>
        <v>8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+'17'!G63</f>
        <v>2</v>
      </c>
      <c r="D63" s="82">
        <v>5</v>
      </c>
      <c r="E63" s="47">
        <f t="shared" si="0"/>
        <v>7</v>
      </c>
      <c r="F63" s="82">
        <v>2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+'17'!G65</f>
        <v>4</v>
      </c>
      <c r="D65" s="82">
        <v>0</v>
      </c>
      <c r="E65" s="47">
        <f>C65+D65</f>
        <v>4</v>
      </c>
      <c r="F65" s="82">
        <v>0</v>
      </c>
      <c r="G65" s="47">
        <f>+E65-F65-H65</f>
        <v>4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+'17'!G66</f>
        <v>3</v>
      </c>
      <c r="D66" s="82">
        <v>0</v>
      </c>
      <c r="E66" s="47">
        <f>C66+D66</f>
        <v>3</v>
      </c>
      <c r="F66" s="82">
        <v>0</v>
      </c>
      <c r="G66" s="47">
        <f>+E66-F66-H66</f>
        <v>3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+'17'!G67</f>
        <v>4</v>
      </c>
      <c r="D67" s="82">
        <v>0</v>
      </c>
      <c r="E67" s="47">
        <f>C67+D67</f>
        <v>4</v>
      </c>
      <c r="F67" s="82">
        <v>0</v>
      </c>
      <c r="G67" s="47">
        <f>+E67-F67-H67</f>
        <v>4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9" t="s">
        <v>269</v>
      </c>
      <c r="C68" s="79">
        <f>+'17'!G68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+'17'!G69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9" t="s">
        <v>199</v>
      </c>
      <c r="C72" s="79">
        <f>+'17'!G72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9" t="s">
        <v>200</v>
      </c>
      <c r="C73" s="79">
        <f>+'17'!G73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9" t="s">
        <v>201</v>
      </c>
      <c r="C74" s="79">
        <f>+'17'!G74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+'17'!G77</f>
        <v>11</v>
      </c>
      <c r="D77" s="82">
        <v>0</v>
      </c>
      <c r="E77" s="47">
        <f t="shared" si="0"/>
        <v>11</v>
      </c>
      <c r="F77" s="82">
        <v>0</v>
      </c>
      <c r="G77" s="47">
        <f t="shared" si="4"/>
        <v>11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+'17'!G78</f>
        <v>7</v>
      </c>
      <c r="D78" s="82">
        <v>0</v>
      </c>
      <c r="E78" s="47">
        <f t="shared" ref="E78:E126" si="8">C78+D78</f>
        <v>7</v>
      </c>
      <c r="F78" s="82">
        <v>0</v>
      </c>
      <c r="G78" s="47">
        <f t="shared" ref="G78:G126" si="9">+E78-F78-H78</f>
        <v>6</v>
      </c>
      <c r="H78" s="83">
        <v>1</v>
      </c>
      <c r="I78" s="20">
        <v>50</v>
      </c>
      <c r="J78" s="84">
        <f t="shared" ref="J78:J126" si="10">+I78*H78</f>
        <v>50</v>
      </c>
      <c r="K78" s="17" t="s">
        <v>16</v>
      </c>
      <c r="L78" s="18">
        <v>20</v>
      </c>
      <c r="M78" s="101">
        <f t="shared" ref="M78:M126" si="11">SUM(J78-L78)</f>
        <v>30</v>
      </c>
    </row>
    <row r="79" spans="1:13" ht="25.5" x14ac:dyDescent="0.55000000000000004">
      <c r="A79" s="10">
        <v>75</v>
      </c>
      <c r="B79" s="19" t="s">
        <v>294</v>
      </c>
      <c r="C79" s="79">
        <f>+'17'!G79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9" t="s">
        <v>379</v>
      </c>
      <c r="C80" s="79">
        <f>+'17'!G80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+'17'!G81</f>
        <v>23</v>
      </c>
      <c r="D81" s="82">
        <v>0</v>
      </c>
      <c r="E81" s="47">
        <f t="shared" si="8"/>
        <v>23</v>
      </c>
      <c r="F81" s="82">
        <v>0</v>
      </c>
      <c r="G81" s="47">
        <f t="shared" si="9"/>
        <v>18</v>
      </c>
      <c r="H81" s="83">
        <v>5</v>
      </c>
      <c r="I81" s="22">
        <v>50</v>
      </c>
      <c r="J81" s="84">
        <f t="shared" si="10"/>
        <v>250</v>
      </c>
      <c r="K81" s="17" t="s">
        <v>16</v>
      </c>
      <c r="L81" s="18">
        <v>110</v>
      </c>
      <c r="M81" s="101">
        <f t="shared" si="11"/>
        <v>140</v>
      </c>
    </row>
    <row r="82" spans="1:13" ht="25.5" x14ac:dyDescent="0.55000000000000004">
      <c r="A82" s="10">
        <v>78</v>
      </c>
      <c r="B82" s="19" t="s">
        <v>91</v>
      </c>
      <c r="C82" s="79">
        <f>+'17'!G82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9" t="s">
        <v>299</v>
      </c>
      <c r="C83" s="79">
        <f>+'17'!G83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2</v>
      </c>
      <c r="H83" s="83">
        <v>3</v>
      </c>
      <c r="I83" s="20">
        <v>45</v>
      </c>
      <c r="J83" s="84">
        <f t="shared" si="10"/>
        <v>135</v>
      </c>
      <c r="K83" s="17" t="s">
        <v>16</v>
      </c>
      <c r="L83" s="18">
        <v>55</v>
      </c>
      <c r="M83" s="101">
        <f t="shared" si="11"/>
        <v>80</v>
      </c>
    </row>
    <row r="84" spans="1:13" ht="25.15" customHeight="1" x14ac:dyDescent="0.55000000000000004">
      <c r="A84" s="10">
        <v>80</v>
      </c>
      <c r="B84" s="19" t="s">
        <v>92</v>
      </c>
      <c r="C84" s="79">
        <f>+'17'!G84</f>
        <v>20</v>
      </c>
      <c r="D84" s="82">
        <v>0</v>
      </c>
      <c r="E84" s="47">
        <f t="shared" si="8"/>
        <v>20</v>
      </c>
      <c r="F84" s="82">
        <v>0</v>
      </c>
      <c r="G84" s="47">
        <f t="shared" si="9"/>
        <v>18</v>
      </c>
      <c r="H84" s="83">
        <v>2</v>
      </c>
      <c r="I84" s="20">
        <v>55</v>
      </c>
      <c r="J84" s="84">
        <f t="shared" si="10"/>
        <v>110</v>
      </c>
      <c r="K84" s="17" t="s">
        <v>16</v>
      </c>
      <c r="L84" s="18">
        <v>50</v>
      </c>
      <c r="M84" s="101">
        <f t="shared" si="11"/>
        <v>60</v>
      </c>
    </row>
    <row r="85" spans="1:13" ht="25.15" customHeight="1" x14ac:dyDescent="0.55000000000000004">
      <c r="A85" s="10">
        <v>81</v>
      </c>
      <c r="B85" s="19" t="s">
        <v>93</v>
      </c>
      <c r="C85" s="79">
        <f>+'17'!G85</f>
        <v>17</v>
      </c>
      <c r="D85" s="82">
        <v>0</v>
      </c>
      <c r="E85" s="47">
        <f t="shared" si="8"/>
        <v>17</v>
      </c>
      <c r="F85" s="82">
        <v>0</v>
      </c>
      <c r="G85" s="47">
        <f t="shared" si="9"/>
        <v>15</v>
      </c>
      <c r="H85" s="83">
        <v>2</v>
      </c>
      <c r="I85" s="22">
        <v>55</v>
      </c>
      <c r="J85" s="84">
        <f t="shared" si="10"/>
        <v>110</v>
      </c>
      <c r="K85" s="17" t="s">
        <v>16</v>
      </c>
      <c r="L85" s="18">
        <v>50</v>
      </c>
      <c r="M85" s="101">
        <f t="shared" si="11"/>
        <v>60</v>
      </c>
    </row>
    <row r="86" spans="1:13" ht="25.15" customHeight="1" x14ac:dyDescent="0.55000000000000004">
      <c r="A86" s="10">
        <v>82</v>
      </c>
      <c r="B86" s="19" t="s">
        <v>94</v>
      </c>
      <c r="C86" s="79">
        <f>+'17'!G86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+'17'!G87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9" t="s">
        <v>244</v>
      </c>
      <c r="C88" s="79">
        <f>+'17'!G88</f>
        <v>0</v>
      </c>
      <c r="D88" s="82">
        <v>20</v>
      </c>
      <c r="E88" s="47">
        <f t="shared" si="8"/>
        <v>20</v>
      </c>
      <c r="F88" s="82">
        <v>0</v>
      </c>
      <c r="G88" s="47">
        <f t="shared" si="9"/>
        <v>0</v>
      </c>
      <c r="H88" s="83">
        <v>20</v>
      </c>
      <c r="I88" s="20">
        <v>35</v>
      </c>
      <c r="J88" s="84">
        <f t="shared" si="10"/>
        <v>700</v>
      </c>
      <c r="K88" s="17" t="s">
        <v>16</v>
      </c>
      <c r="L88" s="18">
        <v>0</v>
      </c>
      <c r="M88" s="101">
        <f t="shared" si="11"/>
        <v>700</v>
      </c>
    </row>
    <row r="89" spans="1:13" ht="22.5" customHeight="1" x14ac:dyDescent="0.55000000000000004">
      <c r="A89" s="10">
        <v>85</v>
      </c>
      <c r="B89" s="19" t="s">
        <v>359</v>
      </c>
      <c r="C89" s="79">
        <f>+'17'!G89</f>
        <v>6</v>
      </c>
      <c r="D89" s="82">
        <v>0</v>
      </c>
      <c r="E89" s="47">
        <f t="shared" si="8"/>
        <v>6</v>
      </c>
      <c r="F89" s="82">
        <v>0</v>
      </c>
      <c r="G89" s="47">
        <f t="shared" si="9"/>
        <v>5</v>
      </c>
      <c r="H89" s="83">
        <v>1</v>
      </c>
      <c r="I89" s="20">
        <v>120</v>
      </c>
      <c r="J89" s="84">
        <f t="shared" si="10"/>
        <v>120</v>
      </c>
      <c r="K89" s="17" t="s">
        <v>16</v>
      </c>
      <c r="L89" s="18">
        <v>0</v>
      </c>
      <c r="M89" s="101">
        <f t="shared" si="11"/>
        <v>120</v>
      </c>
    </row>
    <row r="90" spans="1:13" ht="25.5" x14ac:dyDescent="0.55000000000000004">
      <c r="A90" s="10">
        <v>86</v>
      </c>
      <c r="B90" s="19" t="s">
        <v>246</v>
      </c>
      <c r="C90" s="79">
        <f>+'17'!G90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+'17'!G91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+'17'!G92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+'17'!G93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+'17'!G94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+'17'!G95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9" t="s">
        <v>303</v>
      </c>
      <c r="C96" s="79">
        <f>+'17'!G96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9" t="s">
        <v>125</v>
      </c>
      <c r="C97" s="79">
        <f>+'17'!G97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+'17'!G98</f>
        <v>14</v>
      </c>
      <c r="D98" s="82">
        <v>0</v>
      </c>
      <c r="E98" s="47">
        <f t="shared" si="8"/>
        <v>14</v>
      </c>
      <c r="F98" s="82">
        <v>0</v>
      </c>
      <c r="G98" s="47">
        <f t="shared" si="9"/>
        <v>14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+'17'!G99</f>
        <v>12</v>
      </c>
      <c r="D99" s="82">
        <v>0</v>
      </c>
      <c r="E99" s="47">
        <f t="shared" si="8"/>
        <v>12</v>
      </c>
      <c r="F99" s="82">
        <v>0</v>
      </c>
      <c r="G99" s="47">
        <f t="shared" si="9"/>
        <v>11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+'17'!G100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+'17'!G101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+'17'!G102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+'17'!G103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9" t="s">
        <v>282</v>
      </c>
      <c r="C104" s="79">
        <f>+'17'!G104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9" t="s">
        <v>283</v>
      </c>
      <c r="C105" s="79">
        <f>+'17'!G105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+'17'!G106</f>
        <v>23</v>
      </c>
      <c r="D106" s="82">
        <v>0</v>
      </c>
      <c r="E106" s="47">
        <f t="shared" si="8"/>
        <v>23</v>
      </c>
      <c r="F106" s="82">
        <v>0</v>
      </c>
      <c r="G106" s="47">
        <f t="shared" si="9"/>
        <v>22</v>
      </c>
      <c r="H106" s="83">
        <v>1</v>
      </c>
      <c r="I106" s="22">
        <v>100</v>
      </c>
      <c r="J106" s="84">
        <f t="shared" si="10"/>
        <v>100</v>
      </c>
      <c r="K106" s="17" t="s">
        <v>16</v>
      </c>
      <c r="L106" s="18">
        <v>0</v>
      </c>
      <c r="M106" s="101">
        <f t="shared" si="11"/>
        <v>100</v>
      </c>
    </row>
    <row r="107" spans="1:13" ht="25.5" x14ac:dyDescent="0.55000000000000004">
      <c r="A107" s="10">
        <v>103</v>
      </c>
      <c r="B107" s="19" t="s">
        <v>97</v>
      </c>
      <c r="C107" s="79">
        <f>+'17'!G107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+'17'!G108</f>
        <v>3</v>
      </c>
      <c r="D108" s="82">
        <v>0</v>
      </c>
      <c r="E108" s="47">
        <f t="shared" si="8"/>
        <v>3</v>
      </c>
      <c r="F108" s="82">
        <v>0</v>
      </c>
      <c r="G108" s="47">
        <f t="shared" si="9"/>
        <v>2</v>
      </c>
      <c r="H108" s="83">
        <v>1</v>
      </c>
      <c r="I108" s="20">
        <v>60</v>
      </c>
      <c r="J108" s="84">
        <f t="shared" si="10"/>
        <v>60</v>
      </c>
      <c r="K108" s="17" t="s">
        <v>16</v>
      </c>
      <c r="L108" s="18">
        <v>0</v>
      </c>
      <c r="M108" s="101">
        <f t="shared" si="11"/>
        <v>60</v>
      </c>
    </row>
    <row r="109" spans="1:13" ht="25.5" x14ac:dyDescent="0.55000000000000004">
      <c r="A109" s="10">
        <v>105</v>
      </c>
      <c r="B109" s="19" t="s">
        <v>99</v>
      </c>
      <c r="C109" s="79">
        <f>+'17'!G109</f>
        <v>9</v>
      </c>
      <c r="D109" s="82">
        <v>0</v>
      </c>
      <c r="E109" s="47">
        <f t="shared" si="8"/>
        <v>9</v>
      </c>
      <c r="F109" s="82">
        <v>1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+'17'!G110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+'17'!G111</f>
        <v>4</v>
      </c>
      <c r="D111" s="82">
        <v>3</v>
      </c>
      <c r="E111" s="47">
        <f t="shared" si="8"/>
        <v>7</v>
      </c>
      <c r="F111" s="82">
        <v>0</v>
      </c>
      <c r="G111" s="47">
        <f t="shared" si="9"/>
        <v>4</v>
      </c>
      <c r="H111" s="83">
        <v>3</v>
      </c>
      <c r="I111" s="20">
        <v>50</v>
      </c>
      <c r="J111" s="84">
        <f t="shared" si="10"/>
        <v>150</v>
      </c>
      <c r="K111" s="17" t="s">
        <v>16</v>
      </c>
      <c r="L111" s="18">
        <v>70</v>
      </c>
      <c r="M111" s="101">
        <f t="shared" si="11"/>
        <v>80</v>
      </c>
    </row>
    <row r="112" spans="1:13" ht="25.5" x14ac:dyDescent="0.55000000000000004">
      <c r="A112" s="10">
        <v>108</v>
      </c>
      <c r="B112" s="19" t="s">
        <v>102</v>
      </c>
      <c r="C112" s="79">
        <f>+'17'!G112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9" t="s">
        <v>324</v>
      </c>
      <c r="C113" s="79">
        <f>+'17'!G113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268</v>
      </c>
      <c r="C114" s="79">
        <f>+'17'!G114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+'17'!G115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+'17'!G116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+'17'!G117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+'17'!G118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+'17'!G119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+'17'!G120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+'17'!G121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+'17'!G122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9" t="s">
        <v>276</v>
      </c>
      <c r="C123" s="79">
        <f>+'17'!G123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9" t="s">
        <v>278</v>
      </c>
      <c r="C124" s="79">
        <f>+'17'!G124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9" t="s">
        <v>363</v>
      </c>
      <c r="C125" s="79">
        <f>+'17'!G125</f>
        <v>4</v>
      </c>
      <c r="D125" s="82">
        <v>0</v>
      </c>
      <c r="E125" s="47">
        <f t="shared" si="12"/>
        <v>4</v>
      </c>
      <c r="F125" s="82">
        <v>0</v>
      </c>
      <c r="G125" s="47">
        <f t="shared" si="13"/>
        <v>4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+'17'!G126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+'17'!G127</f>
        <v>2</v>
      </c>
      <c r="D127" s="82">
        <v>6</v>
      </c>
      <c r="E127" s="47">
        <f t="shared" ref="E127:E136" si="16">C127+D127</f>
        <v>8</v>
      </c>
      <c r="F127" s="82">
        <v>2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+'17'!G128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+'17'!G129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9" t="s">
        <v>245</v>
      </c>
      <c r="C130" s="79">
        <f>+'17'!G130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9" t="s">
        <v>325</v>
      </c>
      <c r="C131" s="79">
        <f>+'17'!G131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9" t="s">
        <v>266</v>
      </c>
      <c r="C132" s="79">
        <f>+'17'!G132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9" t="s">
        <v>274</v>
      </c>
      <c r="C133" s="79">
        <f>+'17'!G133</f>
        <v>0</v>
      </c>
      <c r="D133" s="82">
        <v>4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+'17'!G134</f>
        <v>0</v>
      </c>
      <c r="D134" s="82">
        <v>5</v>
      </c>
      <c r="E134" s="47">
        <f t="shared" si="16"/>
        <v>5</v>
      </c>
      <c r="F134" s="82">
        <v>0</v>
      </c>
      <c r="G134" s="47">
        <f t="shared" si="17"/>
        <v>3</v>
      </c>
      <c r="H134" s="83">
        <v>2</v>
      </c>
      <c r="I134" s="20">
        <v>50</v>
      </c>
      <c r="J134" s="84">
        <f t="shared" si="18"/>
        <v>100</v>
      </c>
      <c r="K134" s="17" t="s">
        <v>16</v>
      </c>
      <c r="L134" s="18">
        <v>0</v>
      </c>
      <c r="M134" s="101">
        <f t="shared" si="19"/>
        <v>100</v>
      </c>
    </row>
    <row r="135" spans="1:13" ht="25.5" x14ac:dyDescent="0.55000000000000004">
      <c r="A135" s="10">
        <v>131</v>
      </c>
      <c r="B135" s="19" t="s">
        <v>114</v>
      </c>
      <c r="C135" s="79">
        <f>+'17'!G135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+'17'!G136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+'17'!G137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+'17'!G138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+'17'!G139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+'17'!G140</f>
        <v>26</v>
      </c>
      <c r="D140" s="82">
        <v>0</v>
      </c>
      <c r="E140" s="47">
        <f t="shared" si="0"/>
        <v>26</v>
      </c>
      <c r="F140" s="82">
        <v>0</v>
      </c>
      <c r="G140" s="47">
        <f t="shared" si="4"/>
        <v>22</v>
      </c>
      <c r="H140" s="83">
        <v>4</v>
      </c>
      <c r="I140" s="20">
        <v>50</v>
      </c>
      <c r="J140" s="84">
        <f t="shared" si="5"/>
        <v>200</v>
      </c>
      <c r="K140" s="17" t="s">
        <v>16</v>
      </c>
      <c r="L140" s="18">
        <v>100</v>
      </c>
      <c r="M140" s="101">
        <f t="shared" ref="M140:M207" si="20">SUM(J140-L140)</f>
        <v>100</v>
      </c>
    </row>
    <row r="141" spans="1:13" ht="25.5" x14ac:dyDescent="0.55000000000000004">
      <c r="A141" s="10">
        <v>137</v>
      </c>
      <c r="B141" s="19" t="s">
        <v>82</v>
      </c>
      <c r="C141" s="79">
        <f>+'17'!G141</f>
        <v>7</v>
      </c>
      <c r="D141" s="82">
        <v>0</v>
      </c>
      <c r="E141" s="47">
        <f t="shared" si="0"/>
        <v>7</v>
      </c>
      <c r="F141" s="82">
        <v>0</v>
      </c>
      <c r="G141" s="47">
        <f t="shared" si="4"/>
        <v>7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+'17'!G142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+'17'!G143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+'17'!G144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+'17'!G145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+'17'!G146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+'17'!G147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+'17'!G148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+'17'!G149</f>
        <v>4</v>
      </c>
      <c r="D149" s="82">
        <v>0</v>
      </c>
      <c r="E149" s="47">
        <f t="shared" si="21"/>
        <v>4</v>
      </c>
      <c r="F149" s="82">
        <v>4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+'17'!G150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v>6</v>
      </c>
      <c r="D151" s="82">
        <v>0</v>
      </c>
      <c r="E151" s="47">
        <f t="shared" si="21"/>
        <v>6</v>
      </c>
      <c r="F151" s="82">
        <v>6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+'17'!G152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+'17'!G153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+'17'!G154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9" t="s">
        <v>267</v>
      </c>
      <c r="C155" s="79">
        <f>+'17'!G155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+'17'!G156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9" t="s">
        <v>284</v>
      </c>
      <c r="C157" s="79">
        <f>+'17'!G157</f>
        <v>0</v>
      </c>
      <c r="D157" s="82">
        <v>10</v>
      </c>
      <c r="E157" s="47">
        <f t="shared" si="21"/>
        <v>10</v>
      </c>
      <c r="F157" s="82">
        <v>0</v>
      </c>
      <c r="G157" s="47">
        <f t="shared" si="22"/>
        <v>10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9" t="s">
        <v>285</v>
      </c>
      <c r="C158" s="79">
        <f>+'17'!G158</f>
        <v>0</v>
      </c>
      <c r="D158" s="82">
        <v>10</v>
      </c>
      <c r="E158" s="47">
        <f t="shared" si="21"/>
        <v>10</v>
      </c>
      <c r="F158" s="82">
        <v>0</v>
      </c>
      <c r="G158" s="47">
        <f t="shared" si="22"/>
        <v>7</v>
      </c>
      <c r="H158" s="83">
        <v>3</v>
      </c>
      <c r="I158" s="20">
        <v>25</v>
      </c>
      <c r="J158" s="84">
        <f t="shared" si="23"/>
        <v>75</v>
      </c>
      <c r="K158" s="17" t="s">
        <v>16</v>
      </c>
      <c r="L158" s="18">
        <v>0</v>
      </c>
      <c r="M158" s="101">
        <f t="shared" si="24"/>
        <v>75</v>
      </c>
    </row>
    <row r="159" spans="1:13" ht="22.5" customHeight="1" x14ac:dyDescent="0.55000000000000004">
      <c r="A159" s="10">
        <v>155</v>
      </c>
      <c r="B159" s="19" t="s">
        <v>349</v>
      </c>
      <c r="C159" s="79">
        <f>+'17'!G159</f>
        <v>1</v>
      </c>
      <c r="D159" s="82">
        <v>10</v>
      </c>
      <c r="E159" s="47">
        <f t="shared" si="21"/>
        <v>11</v>
      </c>
      <c r="F159" s="82">
        <v>1</v>
      </c>
      <c r="G159" s="47">
        <f t="shared" si="22"/>
        <v>10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+'17'!G160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+'17'!G161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9" t="s">
        <v>270</v>
      </c>
      <c r="C162" s="79">
        <f>+'17'!G162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9" t="s">
        <v>271</v>
      </c>
      <c r="C163" s="79">
        <f>+'17'!G163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9" t="s">
        <v>272</v>
      </c>
      <c r="C164" s="79">
        <f>+'17'!G164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9" t="s">
        <v>273</v>
      </c>
      <c r="C165" s="79">
        <f>+'17'!G165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+'17'!G166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+'17'!G167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+'17'!G168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+'17'!G169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+'17'!G170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+'17'!G171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+'17'!G172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+'17'!G173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+'17'!G174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+'17'!G175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+'17'!G176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+'17'!G177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+'17'!G178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+'17'!G179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+'17'!G180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+'17'!G181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+'17'!G182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+'17'!G183</f>
        <v>4</v>
      </c>
      <c r="D183" s="82">
        <v>5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+'17'!G184</f>
        <v>5</v>
      </c>
      <c r="D184" s="82">
        <v>0</v>
      </c>
      <c r="E184" s="47">
        <f t="shared" si="27"/>
        <v>5</v>
      </c>
      <c r="F184" s="82">
        <v>0</v>
      </c>
      <c r="G184" s="47">
        <f t="shared" si="28"/>
        <v>5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+'17'!G185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+'17'!G186</f>
        <v>6</v>
      </c>
      <c r="D186" s="82">
        <v>0</v>
      </c>
      <c r="E186" s="47">
        <f t="shared" si="27"/>
        <v>6</v>
      </c>
      <c r="F186" s="82">
        <v>0</v>
      </c>
      <c r="G186" s="47">
        <f t="shared" si="28"/>
        <v>6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+'17'!G187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+'17'!G188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+'17'!G189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+'17'!G190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+'17'!G191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+'17'!G192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+'17'!G193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+'17'!G194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+'17'!G195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+'17'!G196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+'17'!G197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+'17'!G198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+'17'!G199</f>
        <v>0</v>
      </c>
      <c r="D199" s="82">
        <v>4</v>
      </c>
      <c r="E199" s="47">
        <f t="shared" si="27"/>
        <v>4</v>
      </c>
      <c r="F199" s="82">
        <v>0</v>
      </c>
      <c r="G199" s="47">
        <f t="shared" si="34"/>
        <v>3</v>
      </c>
      <c r="H199" s="83">
        <v>1</v>
      </c>
      <c r="I199" s="20">
        <v>150</v>
      </c>
      <c r="J199" s="84">
        <f t="shared" si="35"/>
        <v>150</v>
      </c>
      <c r="K199" s="17" t="s">
        <v>16</v>
      </c>
      <c r="L199" s="18">
        <v>0</v>
      </c>
      <c r="M199" s="101">
        <f t="shared" si="36"/>
        <v>150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+'17'!G200</f>
        <v>0</v>
      </c>
      <c r="D200" s="82">
        <v>2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+'17'!G201</f>
        <v>0</v>
      </c>
      <c r="D201" s="82">
        <v>3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+'17'!G202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+'17'!G203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+'17'!G204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+'17'!G205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+'17'!G206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+'17'!G207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+'17'!G208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+'17'!G209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+'17'!G210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+'17'!G211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+'17'!G212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9" t="s">
        <v>277</v>
      </c>
      <c r="C213" s="79">
        <f>+'17'!G213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9" t="s">
        <v>365</v>
      </c>
      <c r="C214" s="79">
        <f>+'17'!G214</f>
        <v>0</v>
      </c>
      <c r="D214" s="82">
        <v>0</v>
      </c>
      <c r="E214" s="47">
        <f t="shared" si="37"/>
        <v>0</v>
      </c>
      <c r="F214" s="82">
        <v>0</v>
      </c>
      <c r="G214" s="47">
        <f t="shared" si="38"/>
        <v>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9" t="s">
        <v>368</v>
      </c>
      <c r="C215" s="79">
        <f>+'17'!G215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+'17'!G216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+'17'!G217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+'17'!G218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9" t="s">
        <v>281</v>
      </c>
      <c r="C219" s="79">
        <f>+'17'!G219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+'17'!G220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+'17'!G221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+'17'!G222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+'17'!G223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+'17'!G224</f>
        <v>1</v>
      </c>
      <c r="D224" s="82">
        <v>0</v>
      </c>
      <c r="E224" s="47">
        <f t="shared" si="37"/>
        <v>1</v>
      </c>
      <c r="F224" s="82">
        <v>0</v>
      </c>
      <c r="G224" s="47">
        <f t="shared" si="38"/>
        <v>1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+'17'!G225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+'17'!G226</f>
        <v>23</v>
      </c>
      <c r="D226" s="82">
        <v>5</v>
      </c>
      <c r="E226" s="47">
        <f t="shared" si="37"/>
        <v>28</v>
      </c>
      <c r="F226" s="82">
        <v>0</v>
      </c>
      <c r="G226" s="47">
        <f t="shared" si="38"/>
        <v>25</v>
      </c>
      <c r="H226" s="83">
        <v>3</v>
      </c>
      <c r="I226" s="20">
        <v>120</v>
      </c>
      <c r="J226" s="84">
        <f t="shared" si="39"/>
        <v>360</v>
      </c>
      <c r="K226" s="17" t="s">
        <v>16</v>
      </c>
      <c r="L226" s="18">
        <v>100</v>
      </c>
      <c r="M226" s="101">
        <f t="shared" si="40"/>
        <v>260</v>
      </c>
    </row>
    <row r="227" spans="1:13" ht="22.5" customHeight="1" x14ac:dyDescent="0.55000000000000004">
      <c r="A227" s="10">
        <v>223</v>
      </c>
      <c r="B227" s="19" t="s">
        <v>383</v>
      </c>
      <c r="C227" s="79">
        <f>+'17'!G227</f>
        <v>13</v>
      </c>
      <c r="D227" s="82">
        <v>0</v>
      </c>
      <c r="E227" s="47">
        <f t="shared" si="37"/>
        <v>13</v>
      </c>
      <c r="F227" s="82">
        <v>0</v>
      </c>
      <c r="G227" s="47">
        <f t="shared" si="38"/>
        <v>13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9" t="s">
        <v>384</v>
      </c>
      <c r="C228" s="79">
        <f>+'17'!G228</f>
        <v>15</v>
      </c>
      <c r="D228" s="82">
        <v>0</v>
      </c>
      <c r="E228" s="47">
        <f t="shared" si="37"/>
        <v>15</v>
      </c>
      <c r="F228" s="82">
        <v>0</v>
      </c>
      <c r="G228" s="47">
        <f t="shared" si="38"/>
        <v>13</v>
      </c>
      <c r="H228" s="83">
        <v>2</v>
      </c>
      <c r="I228" s="20">
        <v>25</v>
      </c>
      <c r="J228" s="84">
        <f t="shared" si="39"/>
        <v>50</v>
      </c>
      <c r="K228" s="17" t="s">
        <v>16</v>
      </c>
      <c r="L228" s="18">
        <v>15</v>
      </c>
      <c r="M228" s="101">
        <f t="shared" si="40"/>
        <v>35</v>
      </c>
    </row>
    <row r="229" spans="1:13" ht="22.5" customHeight="1" x14ac:dyDescent="0.55000000000000004">
      <c r="A229" s="10">
        <v>225</v>
      </c>
      <c r="B229" s="19" t="s">
        <v>385</v>
      </c>
      <c r="C229" s="79">
        <f>+'17'!G229</f>
        <v>5</v>
      </c>
      <c r="D229" s="82">
        <v>0</v>
      </c>
      <c r="E229" s="47">
        <f t="shared" si="37"/>
        <v>5</v>
      </c>
      <c r="F229" s="82">
        <v>0</v>
      </c>
      <c r="G229" s="47">
        <f t="shared" si="38"/>
        <v>5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9" t="s">
        <v>386</v>
      </c>
      <c r="C230" s="79">
        <f>+'17'!G230</f>
        <v>4</v>
      </c>
      <c r="D230" s="82">
        <v>0</v>
      </c>
      <c r="E230" s="47">
        <f t="shared" si="37"/>
        <v>4</v>
      </c>
      <c r="F230" s="82">
        <v>0</v>
      </c>
      <c r="G230" s="47">
        <f t="shared" si="38"/>
        <v>4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9" t="s">
        <v>387</v>
      </c>
      <c r="C231" s="79">
        <f>+'17'!G231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4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+'17'!G232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+'17'!G233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+'17'!G234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+'17'!G235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+'17'!G236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+'17'!G237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+'17'!G238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9" t="s">
        <v>280</v>
      </c>
      <c r="C239" s="79">
        <f>+'17'!G239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+'17'!G240</f>
        <v>0</v>
      </c>
      <c r="D240" s="82">
        <v>10</v>
      </c>
      <c r="E240" s="47">
        <f t="shared" si="37"/>
        <v>10</v>
      </c>
      <c r="F240" s="82">
        <v>0</v>
      </c>
      <c r="G240" s="47">
        <f t="shared" si="38"/>
        <v>10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+'17'!G241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+'17'!G242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+'17'!G243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+'17'!G244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+'17'!G245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+'17'!G246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4400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5360</v>
      </c>
    </row>
    <row r="258" spans="1:19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2040</v>
      </c>
      <c r="L259" s="2">
        <v>320</v>
      </c>
      <c r="M259" s="2">
        <v>120</v>
      </c>
      <c r="N259" s="2">
        <v>200</v>
      </c>
      <c r="O259" s="2">
        <v>350</v>
      </c>
      <c r="P259" s="2">
        <v>65</v>
      </c>
      <c r="Q259" s="2">
        <v>35</v>
      </c>
      <c r="R259" s="2">
        <v>250</v>
      </c>
      <c r="S259" s="2">
        <v>700</v>
      </c>
    </row>
    <row r="260" spans="1:19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9" ht="25.5" x14ac:dyDescent="0.55000000000000004">
      <c r="A261" s="1"/>
      <c r="E261" s="31"/>
      <c r="G261" s="31"/>
      <c r="I261" s="162" t="s">
        <v>206</v>
      </c>
      <c r="J261" s="163"/>
      <c r="K261" s="36">
        <v>170</v>
      </c>
    </row>
    <row r="262" spans="1:19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960</v>
      </c>
      <c r="M262" s="87" t="s">
        <v>287</v>
      </c>
      <c r="N262" s="88" t="s">
        <v>288</v>
      </c>
      <c r="O262" s="89" t="s">
        <v>289</v>
      </c>
    </row>
    <row r="263" spans="1:19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2190</v>
      </c>
      <c r="M263" s="90"/>
      <c r="N263" s="90"/>
      <c r="O263" s="90"/>
    </row>
    <row r="264" spans="1:19" ht="25.5" x14ac:dyDescent="0.55000000000000004">
      <c r="A264" s="1"/>
      <c r="E264" s="31"/>
      <c r="G264" s="31"/>
      <c r="I264" s="162" t="s">
        <v>209</v>
      </c>
      <c r="J264" s="163"/>
      <c r="K264" s="37">
        <v>2190</v>
      </c>
      <c r="M264" s="90"/>
      <c r="N264" s="90"/>
      <c r="O264" s="90"/>
    </row>
    <row r="265" spans="1:19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9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9" x14ac:dyDescent="0.5">
      <c r="G267" s="2"/>
      <c r="I267" s="2"/>
      <c r="M267" s="91"/>
      <c r="N267" s="91"/>
      <c r="O267" s="91"/>
    </row>
    <row r="268" spans="1:19" ht="25.5" x14ac:dyDescent="0.55000000000000004">
      <c r="G268" s="2"/>
      <c r="I268" s="98" t="s">
        <v>300</v>
      </c>
      <c r="M268" s="92"/>
      <c r="N268" s="92"/>
      <c r="O268" s="92"/>
    </row>
    <row r="269" spans="1:19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9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9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9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5980BF"/>
  </sheetPr>
  <dimension ref="A1:Z341"/>
  <sheetViews>
    <sheetView zoomScaleNormal="100" workbookViewId="0">
      <pane xSplit="7" ySplit="4" topLeftCell="H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+'18'!G5</f>
        <v>94</v>
      </c>
      <c r="D5" s="82">
        <v>0</v>
      </c>
      <c r="E5" s="47">
        <f t="shared" ref="E5:E207" si="0">C5+D5</f>
        <v>94</v>
      </c>
      <c r="F5" s="82">
        <v>0</v>
      </c>
      <c r="G5" s="47">
        <f>+E5-F5-H5</f>
        <v>84</v>
      </c>
      <c r="H5" s="83">
        <v>10</v>
      </c>
      <c r="I5" s="15">
        <v>50</v>
      </c>
      <c r="J5" s="84">
        <f>+I5*H5</f>
        <v>500</v>
      </c>
      <c r="K5" s="17" t="s">
        <v>16</v>
      </c>
      <c r="L5" s="18">
        <v>0</v>
      </c>
      <c r="M5" s="101">
        <f>SUM(J5-L5)</f>
        <v>500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+'18'!G6</f>
        <v>82</v>
      </c>
      <c r="D6" s="82">
        <v>20</v>
      </c>
      <c r="E6" s="47">
        <f t="shared" si="0"/>
        <v>102</v>
      </c>
      <c r="F6" s="82">
        <v>0</v>
      </c>
      <c r="G6" s="47">
        <f t="shared" ref="G6:G142" si="4">+E6-F6-H6</f>
        <v>89</v>
      </c>
      <c r="H6" s="83">
        <v>13</v>
      </c>
      <c r="I6" s="15">
        <v>100</v>
      </c>
      <c r="J6" s="84">
        <f t="shared" ref="J6:J142" si="5">+I6*H6</f>
        <v>1300</v>
      </c>
      <c r="K6" s="17" t="s">
        <v>16</v>
      </c>
      <c r="L6" s="18">
        <v>0</v>
      </c>
      <c r="M6" s="101">
        <f t="shared" ref="M6:M139" si="6">SUM(J6-L6)</f>
        <v>1300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76</v>
      </c>
      <c r="D12" s="82">
        <v>0</v>
      </c>
      <c r="E12" s="47">
        <f t="shared" si="0"/>
        <v>76</v>
      </c>
      <c r="F12" s="82">
        <v>0</v>
      </c>
      <c r="G12" s="47">
        <f t="shared" si="4"/>
        <v>74</v>
      </c>
      <c r="H12" s="83">
        <v>2</v>
      </c>
      <c r="I12" s="20">
        <v>50</v>
      </c>
      <c r="J12" s="84">
        <f t="shared" si="5"/>
        <v>100</v>
      </c>
      <c r="K12" s="17" t="s">
        <v>16</v>
      </c>
      <c r="L12" s="18">
        <v>0</v>
      </c>
      <c r="M12" s="101">
        <f t="shared" si="6"/>
        <v>100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+'18'!G14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+'18'!G16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+'18'!G18</f>
        <v>5</v>
      </c>
      <c r="D18" s="82">
        <v>0</v>
      </c>
      <c r="E18" s="47">
        <f t="shared" si="0"/>
        <v>5</v>
      </c>
      <c r="F18" s="82">
        <v>0</v>
      </c>
      <c r="G18" s="47">
        <f t="shared" si="4"/>
        <v>1</v>
      </c>
      <c r="H18" s="83">
        <v>4</v>
      </c>
      <c r="I18" s="15">
        <v>50</v>
      </c>
      <c r="J18" s="84">
        <f t="shared" si="5"/>
        <v>200</v>
      </c>
      <c r="K18" s="17" t="s">
        <v>16</v>
      </c>
      <c r="L18" s="18">
        <v>100</v>
      </c>
      <c r="M18" s="101">
        <f t="shared" si="6"/>
        <v>100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+'18'!G21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+'18'!G22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+'18'!G23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+'18'!G24</f>
        <v>28</v>
      </c>
      <c r="D24" s="82">
        <v>0</v>
      </c>
      <c r="E24" s="47">
        <f t="shared" si="0"/>
        <v>28</v>
      </c>
      <c r="F24" s="82">
        <v>0</v>
      </c>
      <c r="G24" s="47">
        <f t="shared" si="4"/>
        <v>26</v>
      </c>
      <c r="H24" s="83">
        <v>2</v>
      </c>
      <c r="I24" s="15">
        <v>100</v>
      </c>
      <c r="J24" s="84">
        <f t="shared" si="5"/>
        <v>200</v>
      </c>
      <c r="K24" s="17" t="s">
        <v>16</v>
      </c>
      <c r="L24" s="18">
        <v>100</v>
      </c>
      <c r="M24" s="101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+'18'!G25</f>
        <v>5</v>
      </c>
      <c r="D25" s="82">
        <v>0</v>
      </c>
      <c r="E25" s="47">
        <f t="shared" si="0"/>
        <v>5</v>
      </c>
      <c r="F25" s="82">
        <v>0</v>
      </c>
      <c r="G25" s="47">
        <f t="shared" si="4"/>
        <v>1</v>
      </c>
      <c r="H25" s="83">
        <v>4</v>
      </c>
      <c r="I25" s="21">
        <v>100</v>
      </c>
      <c r="J25" s="84">
        <f t="shared" si="5"/>
        <v>400</v>
      </c>
      <c r="K25" s="17" t="s">
        <v>16</v>
      </c>
      <c r="L25" s="18">
        <v>80</v>
      </c>
      <c r="M25" s="101">
        <f t="shared" si="6"/>
        <v>320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+'18'!G27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+'18'!G30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+'18'!G31</f>
        <v>4</v>
      </c>
      <c r="D31" s="82">
        <v>0</v>
      </c>
      <c r="E31" s="47">
        <f t="shared" si="0"/>
        <v>4</v>
      </c>
      <c r="F31" s="82">
        <v>0</v>
      </c>
      <c r="G31" s="47">
        <f t="shared" si="4"/>
        <v>4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+'18'!G33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+'18'!G34</f>
        <v>55</v>
      </c>
      <c r="D34" s="82">
        <v>0</v>
      </c>
      <c r="E34" s="47">
        <f>C34+D34</f>
        <v>55</v>
      </c>
      <c r="F34" s="82">
        <v>0</v>
      </c>
      <c r="G34" s="47">
        <f>+E34-F34-H34</f>
        <v>51</v>
      </c>
      <c r="H34" s="83">
        <v>4</v>
      </c>
      <c r="I34" s="15">
        <v>100</v>
      </c>
      <c r="J34" s="84">
        <f>+I34*H34</f>
        <v>400</v>
      </c>
      <c r="K34" s="17" t="s">
        <v>16</v>
      </c>
      <c r="L34" s="18">
        <v>200</v>
      </c>
      <c r="M34" s="101">
        <f>SUM(J34-L34)</f>
        <v>200</v>
      </c>
    </row>
    <row r="35" spans="1:24" ht="25.5" x14ac:dyDescent="0.55000000000000004">
      <c r="A35" s="10">
        <v>31</v>
      </c>
      <c r="B35" s="19" t="s">
        <v>45</v>
      </c>
      <c r="C35" s="79">
        <f>+'18'!G35</f>
        <v>13</v>
      </c>
      <c r="D35" s="82">
        <v>0</v>
      </c>
      <c r="E35" s="47">
        <f>C35+D35</f>
        <v>13</v>
      </c>
      <c r="F35" s="82">
        <v>0</v>
      </c>
      <c r="G35" s="47">
        <f>+E35-F35-H35</f>
        <v>11</v>
      </c>
      <c r="H35" s="83">
        <v>2</v>
      </c>
      <c r="I35" s="15">
        <v>130</v>
      </c>
      <c r="J35" s="84">
        <f>+I35*H35</f>
        <v>260</v>
      </c>
      <c r="K35" s="17" t="s">
        <v>16</v>
      </c>
      <c r="L35" s="18">
        <v>0</v>
      </c>
      <c r="M35" s="101">
        <f>SUM(J35-L35)</f>
        <v>260</v>
      </c>
    </row>
    <row r="36" spans="1:24" ht="25.5" x14ac:dyDescent="0.55000000000000004">
      <c r="A36" s="10">
        <v>32</v>
      </c>
      <c r="B36" s="19" t="s">
        <v>46</v>
      </c>
      <c r="C36" s="79">
        <f>+'18'!G36</f>
        <v>4</v>
      </c>
      <c r="D36" s="82">
        <v>0</v>
      </c>
      <c r="E36" s="47">
        <f>C36+D36</f>
        <v>4</v>
      </c>
      <c r="F36" s="82">
        <v>0</v>
      </c>
      <c r="G36" s="47">
        <f>+E36-F36-H36</f>
        <v>4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+'18'!G37</f>
        <v>5</v>
      </c>
      <c r="D37" s="82">
        <v>0</v>
      </c>
      <c r="E37" s="47">
        <f t="shared" si="0"/>
        <v>5</v>
      </c>
      <c r="F37" s="82">
        <v>5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+'18'!G38</f>
        <v>7</v>
      </c>
      <c r="D38" s="82">
        <v>0</v>
      </c>
      <c r="E38" s="47">
        <f t="shared" si="0"/>
        <v>7</v>
      </c>
      <c r="F38" s="82">
        <v>2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+'18'!G39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+'18'!G40</f>
        <v>10</v>
      </c>
      <c r="D40" s="82">
        <v>5</v>
      </c>
      <c r="E40" s="47">
        <f t="shared" si="0"/>
        <v>15</v>
      </c>
      <c r="F40" s="82">
        <v>0</v>
      </c>
      <c r="G40" s="47">
        <f t="shared" si="4"/>
        <v>15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+'18'!G41</f>
        <v>11</v>
      </c>
      <c r="D41" s="82">
        <v>5</v>
      </c>
      <c r="E41" s="47">
        <f t="shared" si="0"/>
        <v>16</v>
      </c>
      <c r="F41" s="82">
        <v>0</v>
      </c>
      <c r="G41" s="47">
        <f t="shared" si="4"/>
        <v>11</v>
      </c>
      <c r="H41" s="83">
        <v>5</v>
      </c>
      <c r="I41" s="15">
        <v>50</v>
      </c>
      <c r="J41" s="84">
        <f t="shared" si="5"/>
        <v>250</v>
      </c>
      <c r="K41" s="17" t="s">
        <v>16</v>
      </c>
      <c r="L41" s="18">
        <v>125</v>
      </c>
      <c r="M41" s="101">
        <f t="shared" si="6"/>
        <v>125</v>
      </c>
    </row>
    <row r="42" spans="1:24" ht="25.5" x14ac:dyDescent="0.55000000000000004">
      <c r="A42" s="10">
        <v>38</v>
      </c>
      <c r="B42" s="19" t="s">
        <v>51</v>
      </c>
      <c r="C42" s="79">
        <f>+'18'!G42</f>
        <v>9</v>
      </c>
      <c r="D42" s="82">
        <v>0</v>
      </c>
      <c r="E42" s="47">
        <f t="shared" si="0"/>
        <v>9</v>
      </c>
      <c r="F42" s="82">
        <v>0</v>
      </c>
      <c r="G42" s="47">
        <f t="shared" si="4"/>
        <v>6</v>
      </c>
      <c r="H42" s="83">
        <v>3</v>
      </c>
      <c r="I42" s="15">
        <v>50</v>
      </c>
      <c r="J42" s="84">
        <f t="shared" si="5"/>
        <v>150</v>
      </c>
      <c r="K42" s="17" t="s">
        <v>16</v>
      </c>
      <c r="L42" s="18">
        <v>75</v>
      </c>
      <c r="M42" s="101">
        <f t="shared" si="6"/>
        <v>75</v>
      </c>
    </row>
    <row r="43" spans="1:24" ht="25.5" x14ac:dyDescent="0.55000000000000004">
      <c r="A43" s="10">
        <v>39</v>
      </c>
      <c r="B43" s="11" t="s">
        <v>286</v>
      </c>
      <c r="C43" s="79">
        <f>+'18'!G43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+'18'!G44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+'18'!G45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+'18'!G46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+'18'!G47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+'18'!G48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+'18'!G49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+'18'!G50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+'18'!G52</f>
        <v>4</v>
      </c>
      <c r="D52" s="82">
        <v>5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+'18'!G53</f>
        <v>10</v>
      </c>
      <c r="D53" s="82">
        <v>0</v>
      </c>
      <c r="E53" s="47">
        <f t="shared" si="0"/>
        <v>10</v>
      </c>
      <c r="F53" s="82">
        <v>0</v>
      </c>
      <c r="G53" s="47">
        <f t="shared" si="4"/>
        <v>10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+'18'!G54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+'18'!G55</f>
        <v>7</v>
      </c>
      <c r="D55" s="82">
        <v>0</v>
      </c>
      <c r="E55" s="47">
        <f t="shared" si="0"/>
        <v>7</v>
      </c>
      <c r="F55" s="82">
        <v>0</v>
      </c>
      <c r="G55" s="47">
        <f t="shared" si="4"/>
        <v>7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+'18'!G56</f>
        <v>8</v>
      </c>
      <c r="D56" s="82">
        <v>0</v>
      </c>
      <c r="E56" s="47">
        <f t="shared" si="0"/>
        <v>8</v>
      </c>
      <c r="F56" s="82">
        <v>0</v>
      </c>
      <c r="G56" s="47">
        <f t="shared" si="4"/>
        <v>5</v>
      </c>
      <c r="H56" s="83">
        <v>3</v>
      </c>
      <c r="I56" s="15">
        <v>120</v>
      </c>
      <c r="J56" s="84">
        <f t="shared" si="5"/>
        <v>360</v>
      </c>
      <c r="K56" s="17" t="s">
        <v>16</v>
      </c>
      <c r="L56" s="18">
        <v>0</v>
      </c>
      <c r="M56" s="101">
        <f t="shared" si="6"/>
        <v>360</v>
      </c>
    </row>
    <row r="57" spans="1:13" ht="25.5" x14ac:dyDescent="0.55000000000000004">
      <c r="A57" s="10">
        <v>53</v>
      </c>
      <c r="B57" s="19" t="s">
        <v>62</v>
      </c>
      <c r="C57" s="79"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+'18'!G60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+'18'!G61</f>
        <v>8</v>
      </c>
      <c r="D61" s="82">
        <v>5</v>
      </c>
      <c r="E61" s="47">
        <f t="shared" si="0"/>
        <v>13</v>
      </c>
      <c r="F61" s="82">
        <v>0</v>
      </c>
      <c r="G61" s="47">
        <f t="shared" si="4"/>
        <v>13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+'18'!G62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+'18'!G63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+'18'!G65</f>
        <v>4</v>
      </c>
      <c r="D65" s="82">
        <v>3</v>
      </c>
      <c r="E65" s="47">
        <f>C65+D65</f>
        <v>7</v>
      </c>
      <c r="F65" s="82">
        <v>0</v>
      </c>
      <c r="G65" s="47">
        <f>+E65-F65-H65</f>
        <v>6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25</v>
      </c>
      <c r="M65" s="101">
        <f>SUM(J65-L65)</f>
        <v>25</v>
      </c>
    </row>
    <row r="66" spans="1:13" ht="25.5" x14ac:dyDescent="0.55000000000000004">
      <c r="A66" s="10">
        <v>62</v>
      </c>
      <c r="B66" s="19" t="s">
        <v>73</v>
      </c>
      <c r="C66" s="79">
        <f>+'18'!G66</f>
        <v>3</v>
      </c>
      <c r="D66" s="82">
        <v>3</v>
      </c>
      <c r="E66" s="47">
        <f>C66+D66</f>
        <v>6</v>
      </c>
      <c r="F66" s="82">
        <v>0</v>
      </c>
      <c r="G66" s="47">
        <f>+E66-F66-H66</f>
        <v>5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18">
        <v>25</v>
      </c>
      <c r="M66" s="101">
        <f>SUM(J66-L66)</f>
        <v>25</v>
      </c>
    </row>
    <row r="67" spans="1:13" ht="25.5" x14ac:dyDescent="0.55000000000000004">
      <c r="A67" s="10">
        <v>63</v>
      </c>
      <c r="B67" s="19" t="s">
        <v>74</v>
      </c>
      <c r="C67" s="79">
        <f>+'18'!G67</f>
        <v>4</v>
      </c>
      <c r="D67" s="82">
        <v>3</v>
      </c>
      <c r="E67" s="47">
        <f>C67+D67</f>
        <v>7</v>
      </c>
      <c r="F67" s="82">
        <v>0</v>
      </c>
      <c r="G67" s="47">
        <f>+E67-F67-H67</f>
        <v>6</v>
      </c>
      <c r="H67" s="83">
        <v>1</v>
      </c>
      <c r="I67" s="20">
        <v>50</v>
      </c>
      <c r="J67" s="84">
        <f>+I67*H67</f>
        <v>50</v>
      </c>
      <c r="K67" s="17" t="s">
        <v>16</v>
      </c>
      <c r="L67" s="18">
        <v>25</v>
      </c>
      <c r="M67" s="101">
        <f>SUM(J67-L67)</f>
        <v>25</v>
      </c>
    </row>
    <row r="68" spans="1:13" ht="25.5" x14ac:dyDescent="0.55000000000000004">
      <c r="A68" s="10">
        <v>64</v>
      </c>
      <c r="B68" s="11" t="s">
        <v>269</v>
      </c>
      <c r="C68" s="79">
        <f>+'18'!G68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+'18'!G69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+'18'!G72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+'18'!G73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+'18'!G74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+'18'!G77</f>
        <v>11</v>
      </c>
      <c r="D77" s="82">
        <v>0</v>
      </c>
      <c r="E77" s="47">
        <f t="shared" si="0"/>
        <v>11</v>
      </c>
      <c r="F77" s="82">
        <v>0</v>
      </c>
      <c r="G77" s="47">
        <f t="shared" si="4"/>
        <v>1</v>
      </c>
      <c r="H77" s="83">
        <v>10</v>
      </c>
      <c r="I77" s="15">
        <v>50</v>
      </c>
      <c r="J77" s="84">
        <f t="shared" si="5"/>
        <v>500</v>
      </c>
      <c r="K77" s="17" t="s">
        <v>16</v>
      </c>
      <c r="L77" s="18">
        <v>0</v>
      </c>
      <c r="M77" s="101">
        <f t="shared" si="6"/>
        <v>500</v>
      </c>
    </row>
    <row r="78" spans="1:13" ht="25.5" x14ac:dyDescent="0.55000000000000004">
      <c r="A78" s="10">
        <v>74</v>
      </c>
      <c r="B78" s="19" t="s">
        <v>293</v>
      </c>
      <c r="C78" s="79">
        <f>+'18'!G78</f>
        <v>6</v>
      </c>
      <c r="D78" s="82">
        <v>3</v>
      </c>
      <c r="E78" s="47">
        <f t="shared" ref="E78:E126" si="8">C78+D78</f>
        <v>9</v>
      </c>
      <c r="F78" s="82">
        <v>0</v>
      </c>
      <c r="G78" s="47">
        <f t="shared" ref="G78:G126" si="9">+E78-F78-H78</f>
        <v>3</v>
      </c>
      <c r="H78" s="83">
        <v>6</v>
      </c>
      <c r="I78" s="20">
        <v>50</v>
      </c>
      <c r="J78" s="84">
        <f t="shared" ref="J78:J126" si="10">+I78*H78</f>
        <v>300</v>
      </c>
      <c r="K78" s="17" t="s">
        <v>16</v>
      </c>
      <c r="L78" s="18">
        <v>150</v>
      </c>
      <c r="M78" s="101">
        <f t="shared" ref="M78:M126" si="11">SUM(J78-L78)</f>
        <v>150</v>
      </c>
    </row>
    <row r="79" spans="1:13" ht="25.5" x14ac:dyDescent="0.55000000000000004">
      <c r="A79" s="10">
        <v>75</v>
      </c>
      <c r="B79" s="19" t="s">
        <v>294</v>
      </c>
      <c r="C79" s="79">
        <f>+'18'!G79</f>
        <v>6</v>
      </c>
      <c r="D79" s="82"/>
      <c r="E79" s="47">
        <f t="shared" si="8"/>
        <v>6</v>
      </c>
      <c r="F79" s="82">
        <v>0</v>
      </c>
      <c r="G79" s="47">
        <f t="shared" si="9"/>
        <v>6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+'18'!G80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+'18'!G81</f>
        <v>18</v>
      </c>
      <c r="D81" s="82">
        <v>5</v>
      </c>
      <c r="E81" s="47">
        <f t="shared" si="8"/>
        <v>23</v>
      </c>
      <c r="F81" s="82">
        <v>0</v>
      </c>
      <c r="G81" s="47">
        <f t="shared" si="9"/>
        <v>23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+'18'!G82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+'18'!G83</f>
        <v>2</v>
      </c>
      <c r="D83" s="82">
        <v>5</v>
      </c>
      <c r="E83" s="47">
        <f t="shared" si="8"/>
        <v>7</v>
      </c>
      <c r="F83" s="82">
        <v>0</v>
      </c>
      <c r="G83" s="47">
        <f t="shared" si="9"/>
        <v>7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+'18'!G84</f>
        <v>18</v>
      </c>
      <c r="D84" s="82">
        <v>5</v>
      </c>
      <c r="E84" s="47">
        <f t="shared" si="8"/>
        <v>23</v>
      </c>
      <c r="F84" s="82">
        <v>0</v>
      </c>
      <c r="G84" s="47">
        <f t="shared" si="9"/>
        <v>20</v>
      </c>
      <c r="H84" s="83">
        <v>3</v>
      </c>
      <c r="I84" s="20">
        <v>55</v>
      </c>
      <c r="J84" s="84">
        <f t="shared" si="10"/>
        <v>165</v>
      </c>
      <c r="K84" s="17" t="s">
        <v>16</v>
      </c>
      <c r="L84" s="18">
        <v>82.5</v>
      </c>
      <c r="M84" s="101">
        <f t="shared" si="11"/>
        <v>82.5</v>
      </c>
    </row>
    <row r="85" spans="1:13" ht="25.15" customHeight="1" x14ac:dyDescent="0.55000000000000004">
      <c r="A85" s="10">
        <v>81</v>
      </c>
      <c r="B85" s="19" t="s">
        <v>93</v>
      </c>
      <c r="C85" s="79">
        <f>+'18'!G85</f>
        <v>15</v>
      </c>
      <c r="D85" s="82">
        <v>5</v>
      </c>
      <c r="E85" s="47">
        <f t="shared" si="8"/>
        <v>20</v>
      </c>
      <c r="F85" s="82">
        <v>0</v>
      </c>
      <c r="G85" s="47">
        <f t="shared" si="9"/>
        <v>17</v>
      </c>
      <c r="H85" s="83">
        <v>3</v>
      </c>
      <c r="I85" s="22">
        <v>55</v>
      </c>
      <c r="J85" s="84">
        <f t="shared" si="10"/>
        <v>165</v>
      </c>
      <c r="K85" s="17" t="s">
        <v>16</v>
      </c>
      <c r="L85" s="18">
        <v>82.5</v>
      </c>
      <c r="M85" s="101">
        <f t="shared" si="11"/>
        <v>82.5</v>
      </c>
    </row>
    <row r="86" spans="1:13" ht="25.15" customHeight="1" x14ac:dyDescent="0.55000000000000004">
      <c r="A86" s="10">
        <v>82</v>
      </c>
      <c r="B86" s="19" t="s">
        <v>94</v>
      </c>
      <c r="C86" s="79">
        <f>+'18'!G86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+'18'!G87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+'18'!G88</f>
        <v>0</v>
      </c>
      <c r="D88" s="82">
        <v>20</v>
      </c>
      <c r="E88" s="47">
        <f t="shared" si="8"/>
        <v>20</v>
      </c>
      <c r="F88" s="82">
        <v>0</v>
      </c>
      <c r="G88" s="47">
        <f t="shared" si="9"/>
        <v>20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+'18'!G89</f>
        <v>5</v>
      </c>
      <c r="D89" s="82">
        <v>0</v>
      </c>
      <c r="E89" s="47">
        <f t="shared" si="8"/>
        <v>5</v>
      </c>
      <c r="F89" s="82">
        <v>0</v>
      </c>
      <c r="G89" s="47">
        <f t="shared" si="9"/>
        <v>5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+'18'!G90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+'18'!G91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+'18'!G92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+'18'!G93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+'18'!G94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+'18'!G95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+'18'!G96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+'18'!G97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+'18'!G98</f>
        <v>14</v>
      </c>
      <c r="D98" s="82">
        <v>5</v>
      </c>
      <c r="E98" s="47">
        <f t="shared" si="8"/>
        <v>19</v>
      </c>
      <c r="F98" s="82">
        <v>0</v>
      </c>
      <c r="G98" s="47">
        <f t="shared" si="9"/>
        <v>19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+'18'!G99</f>
        <v>11</v>
      </c>
      <c r="D99" s="82">
        <v>5</v>
      </c>
      <c r="E99" s="47">
        <f t="shared" si="8"/>
        <v>16</v>
      </c>
      <c r="F99" s="82">
        <v>0</v>
      </c>
      <c r="G99" s="47">
        <f t="shared" si="9"/>
        <v>16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+'18'!G100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+'18'!G101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+'18'!G102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+'18'!G103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+'18'!G104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+'18'!G105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+'18'!G106</f>
        <v>22</v>
      </c>
      <c r="D106" s="82">
        <v>0</v>
      </c>
      <c r="E106" s="47">
        <f t="shared" si="8"/>
        <v>22</v>
      </c>
      <c r="F106" s="82">
        <v>0</v>
      </c>
      <c r="G106" s="47">
        <f t="shared" si="9"/>
        <v>22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+'18'!G107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+'18'!G108</f>
        <v>2</v>
      </c>
      <c r="D108" s="82">
        <v>0</v>
      </c>
      <c r="E108" s="47">
        <f t="shared" si="8"/>
        <v>2</v>
      </c>
      <c r="F108" s="82">
        <v>0</v>
      </c>
      <c r="G108" s="47">
        <f t="shared" si="9"/>
        <v>1</v>
      </c>
      <c r="H108" s="83">
        <v>1</v>
      </c>
      <c r="I108" s="20">
        <v>60</v>
      </c>
      <c r="J108" s="84">
        <f t="shared" si="10"/>
        <v>60</v>
      </c>
      <c r="K108" s="17" t="s">
        <v>366</v>
      </c>
      <c r="L108" s="18">
        <v>60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+'18'!G109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+'18'!G110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+'18'!G111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2</v>
      </c>
      <c r="H111" s="83">
        <v>2</v>
      </c>
      <c r="I111" s="20">
        <v>50</v>
      </c>
      <c r="J111" s="84">
        <f t="shared" si="10"/>
        <v>100</v>
      </c>
      <c r="K111" s="17" t="s">
        <v>16</v>
      </c>
      <c r="L111" s="18">
        <v>50</v>
      </c>
      <c r="M111" s="101">
        <f t="shared" si="11"/>
        <v>50</v>
      </c>
    </row>
    <row r="112" spans="1:13" ht="25.5" x14ac:dyDescent="0.55000000000000004">
      <c r="A112" s="10">
        <v>108</v>
      </c>
      <c r="B112" s="19" t="s">
        <v>102</v>
      </c>
      <c r="C112" s="79">
        <f>+'18'!G112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+'18'!G113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+'18'!G114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+'18'!G115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+'18'!G116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+'18'!G117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+'18'!G118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+'18'!G119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+'18'!G120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+'18'!G121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+'18'!G122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+'18'!G123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+'18'!G124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+'18'!G125</f>
        <v>4</v>
      </c>
      <c r="D125" s="82">
        <v>0</v>
      </c>
      <c r="E125" s="47">
        <f t="shared" si="12"/>
        <v>4</v>
      </c>
      <c r="F125" s="82">
        <v>0</v>
      </c>
      <c r="G125" s="47">
        <f t="shared" si="13"/>
        <v>4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+'18'!G126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+'18'!G127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+'18'!G128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+'18'!G129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+'18'!G130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+'18'!G131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+'18'!G132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+'18'!G133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+'18'!G134</f>
        <v>3</v>
      </c>
      <c r="D134" s="82">
        <v>0</v>
      </c>
      <c r="E134" s="47">
        <f t="shared" si="16"/>
        <v>3</v>
      </c>
      <c r="F134" s="82">
        <v>0</v>
      </c>
      <c r="G134" s="47">
        <f t="shared" si="17"/>
        <v>2</v>
      </c>
      <c r="H134" s="83">
        <v>1</v>
      </c>
      <c r="I134" s="20">
        <v>50</v>
      </c>
      <c r="J134" s="84">
        <f t="shared" si="18"/>
        <v>50</v>
      </c>
      <c r="K134" s="17" t="s">
        <v>366</v>
      </c>
      <c r="L134" s="18">
        <v>50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+'18'!G135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+'18'!G136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+'18'!G137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+'18'!G138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+'18'!G139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+'18'!G140</f>
        <v>22</v>
      </c>
      <c r="D140" s="82">
        <v>0</v>
      </c>
      <c r="E140" s="47">
        <f t="shared" si="0"/>
        <v>22</v>
      </c>
      <c r="F140" s="82">
        <v>0</v>
      </c>
      <c r="G140" s="47">
        <f t="shared" si="4"/>
        <v>18</v>
      </c>
      <c r="H140" s="83">
        <v>4</v>
      </c>
      <c r="I140" s="20">
        <v>50</v>
      </c>
      <c r="J140" s="84">
        <f t="shared" si="5"/>
        <v>200</v>
      </c>
      <c r="K140" s="17" t="s">
        <v>16</v>
      </c>
      <c r="L140" s="18">
        <v>100</v>
      </c>
      <c r="M140" s="101">
        <f t="shared" ref="M140:M207" si="20">SUM(J140-L140)</f>
        <v>100</v>
      </c>
    </row>
    <row r="141" spans="1:13" ht="25.5" x14ac:dyDescent="0.55000000000000004">
      <c r="A141" s="10">
        <v>137</v>
      </c>
      <c r="B141" s="19" t="s">
        <v>82</v>
      </c>
      <c r="C141" s="79">
        <f>+'18'!G141</f>
        <v>7</v>
      </c>
      <c r="D141" s="82">
        <v>5</v>
      </c>
      <c r="E141" s="47">
        <f t="shared" si="0"/>
        <v>12</v>
      </c>
      <c r="F141" s="82">
        <v>2</v>
      </c>
      <c r="G141" s="47">
        <f t="shared" si="4"/>
        <v>9</v>
      </c>
      <c r="H141" s="83">
        <v>1</v>
      </c>
      <c r="I141" s="20">
        <v>60</v>
      </c>
      <c r="J141" s="84">
        <f t="shared" si="5"/>
        <v>60</v>
      </c>
      <c r="K141" s="17" t="s">
        <v>16</v>
      </c>
      <c r="L141" s="18">
        <v>0</v>
      </c>
      <c r="M141" s="101">
        <f t="shared" si="20"/>
        <v>60</v>
      </c>
    </row>
    <row r="142" spans="1:13" ht="25.5" x14ac:dyDescent="0.55000000000000004">
      <c r="A142" s="10">
        <v>138</v>
      </c>
      <c r="B142" s="19" t="s">
        <v>83</v>
      </c>
      <c r="C142" s="79">
        <f>+'18'!G142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+'18'!G143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+'18'!G144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+'18'!G145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+'18'!G146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+'18'!G147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+'18'!G148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+'18'!G149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+'18'!G150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+'18'!G151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+'18'!G152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+'18'!G153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+'18'!G154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+'18'!G155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+'18'!G156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+'18'!G157</f>
        <v>10</v>
      </c>
      <c r="D157" s="82">
        <v>5</v>
      </c>
      <c r="E157" s="47">
        <f t="shared" si="21"/>
        <v>15</v>
      </c>
      <c r="F157" s="82">
        <v>0</v>
      </c>
      <c r="G157" s="47">
        <f t="shared" si="22"/>
        <v>12</v>
      </c>
      <c r="H157" s="83">
        <v>3</v>
      </c>
      <c r="I157" s="20">
        <v>25</v>
      </c>
      <c r="J157" s="84">
        <f t="shared" si="23"/>
        <v>75</v>
      </c>
      <c r="K157" s="17" t="s">
        <v>16</v>
      </c>
      <c r="L157" s="18">
        <v>0</v>
      </c>
      <c r="M157" s="101">
        <f t="shared" si="24"/>
        <v>75</v>
      </c>
    </row>
    <row r="158" spans="1:13" ht="25.5" x14ac:dyDescent="0.55000000000000004">
      <c r="A158" s="10">
        <v>154</v>
      </c>
      <c r="B158" s="11" t="s">
        <v>285</v>
      </c>
      <c r="C158" s="79">
        <f>+'18'!G158</f>
        <v>7</v>
      </c>
      <c r="D158" s="82">
        <v>5</v>
      </c>
      <c r="E158" s="47">
        <f t="shared" si="21"/>
        <v>12</v>
      </c>
      <c r="F158" s="82">
        <v>0</v>
      </c>
      <c r="G158" s="47">
        <f t="shared" si="22"/>
        <v>10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0</v>
      </c>
      <c r="M158" s="101">
        <f t="shared" si="24"/>
        <v>50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+'18'!G159</f>
        <v>10</v>
      </c>
      <c r="D159" s="82">
        <v>0</v>
      </c>
      <c r="E159" s="47">
        <f t="shared" si="21"/>
        <v>10</v>
      </c>
      <c r="F159" s="82">
        <v>0</v>
      </c>
      <c r="G159" s="47">
        <f t="shared" si="22"/>
        <v>10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+'18'!G160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+'18'!G161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+'18'!G162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+'18'!G163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+'18'!G164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+'18'!G165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+'18'!G166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+'18'!G167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+'18'!G168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+'18'!G169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+'18'!G170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+'18'!G171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+'18'!G172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+'18'!G173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+'18'!G174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+'18'!G175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+'18'!G176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+'18'!G177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+'18'!G178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+'18'!G179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+'18'!G180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+'18'!G181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+'18'!G182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+'18'!G183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+'18'!G184</f>
        <v>5</v>
      </c>
      <c r="D184" s="82">
        <v>0</v>
      </c>
      <c r="E184" s="47">
        <f t="shared" si="27"/>
        <v>5</v>
      </c>
      <c r="F184" s="82">
        <v>0</v>
      </c>
      <c r="G184" s="47">
        <f t="shared" si="28"/>
        <v>4</v>
      </c>
      <c r="H184" s="83">
        <v>1</v>
      </c>
      <c r="I184" s="22">
        <v>120</v>
      </c>
      <c r="J184" s="84">
        <f t="shared" si="29"/>
        <v>120</v>
      </c>
      <c r="K184" s="17" t="s">
        <v>16</v>
      </c>
      <c r="L184" s="18">
        <v>60</v>
      </c>
      <c r="M184" s="23">
        <f t="shared" si="30"/>
        <v>60</v>
      </c>
    </row>
    <row r="185" spans="1:13" ht="25.5" x14ac:dyDescent="0.55000000000000004">
      <c r="A185" s="10">
        <v>181</v>
      </c>
      <c r="B185" s="19" t="s">
        <v>86</v>
      </c>
      <c r="C185" s="79">
        <f>+'18'!G185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+'18'!G186</f>
        <v>6</v>
      </c>
      <c r="D186" s="82">
        <v>0</v>
      </c>
      <c r="E186" s="47">
        <f t="shared" si="27"/>
        <v>6</v>
      </c>
      <c r="F186" s="82">
        <v>0</v>
      </c>
      <c r="G186" s="47">
        <f t="shared" si="28"/>
        <v>5</v>
      </c>
      <c r="H186" s="83">
        <v>1</v>
      </c>
      <c r="I186" s="22">
        <v>120</v>
      </c>
      <c r="J186" s="84">
        <f t="shared" si="29"/>
        <v>120</v>
      </c>
      <c r="K186" s="17" t="s">
        <v>16</v>
      </c>
      <c r="L186" s="18">
        <v>60</v>
      </c>
      <c r="M186" s="23">
        <f t="shared" si="30"/>
        <v>60</v>
      </c>
    </row>
    <row r="187" spans="1:13" ht="25.5" x14ac:dyDescent="0.55000000000000004">
      <c r="A187" s="10">
        <v>183</v>
      </c>
      <c r="B187" s="19" t="s">
        <v>109</v>
      </c>
      <c r="C187" s="79">
        <f>+'18'!G187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+'18'!G188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+'18'!G189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+'18'!G190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+'18'!G191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+'18'!G192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+'18'!G193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+'18'!G194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+'18'!G195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+'18'!G196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+'18'!G197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+'18'!G198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+'18'!G199</f>
        <v>3</v>
      </c>
      <c r="D199" s="82">
        <v>0</v>
      </c>
      <c r="E199" s="47">
        <f t="shared" si="27"/>
        <v>3</v>
      </c>
      <c r="F199" s="82">
        <v>0</v>
      </c>
      <c r="G199" s="47">
        <f t="shared" si="34"/>
        <v>1</v>
      </c>
      <c r="H199" s="83">
        <v>2</v>
      </c>
      <c r="I199" s="20">
        <v>150</v>
      </c>
      <c r="J199" s="84">
        <f t="shared" si="35"/>
        <v>300</v>
      </c>
      <c r="K199" s="17" t="s">
        <v>16</v>
      </c>
      <c r="L199" s="18">
        <v>0</v>
      </c>
      <c r="M199" s="101">
        <f t="shared" si="36"/>
        <v>300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+'18'!G200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2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+'18'!G201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+'18'!G202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+'18'!G203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+'18'!G204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+'18'!G205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+'18'!G206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+'18'!G207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+'18'!G208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+'18'!G209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+'18'!G210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+'18'!G211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+'18'!G212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+'18'!G213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+'18'!G214</f>
        <v>0</v>
      </c>
      <c r="D214" s="82">
        <v>10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+'18'!G215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+'18'!G216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+'18'!G217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+'18'!G218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+'18'!G219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+'18'!G220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+'18'!G221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+'18'!G222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+'18'!G223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+'18'!G224</f>
        <v>1</v>
      </c>
      <c r="D224" s="82">
        <v>0</v>
      </c>
      <c r="E224" s="47">
        <f t="shared" si="37"/>
        <v>1</v>
      </c>
      <c r="F224" s="82">
        <v>0</v>
      </c>
      <c r="G224" s="47">
        <f t="shared" si="38"/>
        <v>1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+'18'!G225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+'18'!G226</f>
        <v>25</v>
      </c>
      <c r="D226" s="82">
        <v>0</v>
      </c>
      <c r="E226" s="47">
        <f t="shared" si="37"/>
        <v>25</v>
      </c>
      <c r="F226" s="82">
        <v>0</v>
      </c>
      <c r="G226" s="47">
        <f t="shared" si="38"/>
        <v>25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+'18'!G227</f>
        <v>13</v>
      </c>
      <c r="D227" s="82">
        <v>0</v>
      </c>
      <c r="E227" s="47">
        <f t="shared" si="37"/>
        <v>13</v>
      </c>
      <c r="F227" s="82">
        <v>0</v>
      </c>
      <c r="G227" s="47">
        <f t="shared" si="38"/>
        <v>13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+'18'!G228</f>
        <v>13</v>
      </c>
      <c r="D228" s="82">
        <v>0</v>
      </c>
      <c r="E228" s="47">
        <f t="shared" si="37"/>
        <v>13</v>
      </c>
      <c r="F228" s="82">
        <v>0</v>
      </c>
      <c r="G228" s="47">
        <f t="shared" si="38"/>
        <v>13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+'18'!G229</f>
        <v>5</v>
      </c>
      <c r="D229" s="82">
        <v>0</v>
      </c>
      <c r="E229" s="47">
        <f t="shared" si="37"/>
        <v>5</v>
      </c>
      <c r="F229" s="82">
        <v>0</v>
      </c>
      <c r="G229" s="47">
        <f t="shared" si="38"/>
        <v>5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+'18'!G230</f>
        <v>4</v>
      </c>
      <c r="D230" s="82">
        <v>0</v>
      </c>
      <c r="E230" s="47">
        <f t="shared" si="37"/>
        <v>4</v>
      </c>
      <c r="F230" s="82">
        <v>0</v>
      </c>
      <c r="G230" s="47">
        <f t="shared" si="38"/>
        <v>4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+'18'!G231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4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+'18'!G232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+'18'!G233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+'18'!G234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+'18'!G235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+'18'!G236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+'18'!G237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+'18'!G238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+'18'!G239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+'18'!G240</f>
        <v>10</v>
      </c>
      <c r="D240" s="82">
        <v>0</v>
      </c>
      <c r="E240" s="47">
        <f t="shared" si="37"/>
        <v>10</v>
      </c>
      <c r="F240" s="82">
        <v>0</v>
      </c>
      <c r="G240" s="47">
        <f t="shared" si="38"/>
        <v>10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+'18'!G241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+'18'!G242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+'18'!G243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+'18'!G244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+'18'!G245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+'18'!G246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5085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6535</v>
      </c>
    </row>
    <row r="258" spans="1:21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3975</v>
      </c>
      <c r="L259" s="2">
        <v>2485</v>
      </c>
      <c r="M259" s="2">
        <v>180</v>
      </c>
      <c r="N259" s="2">
        <v>25</v>
      </c>
      <c r="O259" s="2">
        <v>200</v>
      </c>
      <c r="P259" s="2">
        <v>75</v>
      </c>
      <c r="Q259" s="2">
        <v>105</v>
      </c>
      <c r="R259" s="2">
        <v>50</v>
      </c>
      <c r="S259" s="2">
        <v>180</v>
      </c>
      <c r="T259" s="2">
        <v>175</v>
      </c>
      <c r="U259" s="2">
        <v>500</v>
      </c>
    </row>
    <row r="260" spans="1:21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1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21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1450</v>
      </c>
      <c r="M262" s="87" t="s">
        <v>287</v>
      </c>
      <c r="N262" s="88" t="s">
        <v>288</v>
      </c>
      <c r="O262" s="89" t="s">
        <v>289</v>
      </c>
    </row>
    <row r="263" spans="1:21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1110</v>
      </c>
      <c r="M263" s="90"/>
      <c r="N263" s="90">
        <v>110</v>
      </c>
      <c r="O263" s="90"/>
    </row>
    <row r="264" spans="1:21" ht="25.5" x14ac:dyDescent="0.55000000000000004">
      <c r="A264" s="1"/>
      <c r="E264" s="31"/>
      <c r="G264" s="31"/>
      <c r="I264" s="162" t="s">
        <v>209</v>
      </c>
      <c r="J264" s="163"/>
      <c r="K264" s="37">
        <v>1110</v>
      </c>
      <c r="L264" s="2" t="s">
        <v>367</v>
      </c>
      <c r="M264" s="90"/>
      <c r="N264" s="90"/>
      <c r="O264" s="90"/>
    </row>
    <row r="265" spans="1:21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1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1" x14ac:dyDescent="0.5">
      <c r="G267" s="2"/>
      <c r="I267" s="2"/>
      <c r="M267" s="91"/>
      <c r="N267" s="91"/>
      <c r="O267" s="91"/>
    </row>
    <row r="268" spans="1:21" ht="25.5" x14ac:dyDescent="0.55000000000000004">
      <c r="G268" s="2"/>
      <c r="I268" s="98" t="s">
        <v>300</v>
      </c>
      <c r="K268" s="2">
        <f>500+1300+100+100+100+320+200+260+125+75+360+25+25+25+500+150+82.5+82.5+50+100+60+75+50+300</f>
        <v>4965</v>
      </c>
      <c r="M268" s="92"/>
      <c r="N268" s="92"/>
      <c r="O268" s="92"/>
    </row>
    <row r="269" spans="1:21" x14ac:dyDescent="0.5">
      <c r="G269" s="2"/>
      <c r="I269" s="2"/>
      <c r="M269" s="93">
        <f>SUM(M263:M268)</f>
        <v>0</v>
      </c>
      <c r="N269" s="93">
        <f>SUM(N263:N268)</f>
        <v>110</v>
      </c>
      <c r="O269" s="93">
        <f>SUM(O263:O268)</f>
        <v>0</v>
      </c>
    </row>
    <row r="270" spans="1:21" x14ac:dyDescent="0.5">
      <c r="G270" s="2"/>
      <c r="I270" s="2"/>
      <c r="M270" s="94" t="s">
        <v>290</v>
      </c>
      <c r="N270" s="95">
        <f>N269*30/100</f>
        <v>33</v>
      </c>
      <c r="O270" s="95">
        <f>O269*30/100</f>
        <v>0</v>
      </c>
    </row>
    <row r="271" spans="1:21" x14ac:dyDescent="0.5">
      <c r="G271" s="2"/>
      <c r="I271" s="2"/>
      <c r="K271" s="2">
        <f>6525-1475</f>
        <v>5050</v>
      </c>
      <c r="M271" s="94" t="s">
        <v>291</v>
      </c>
      <c r="N271" s="95">
        <f>N270*7/100</f>
        <v>2.31</v>
      </c>
      <c r="O271" s="95">
        <f>O270*7/100</f>
        <v>0</v>
      </c>
    </row>
    <row r="272" spans="1:21" x14ac:dyDescent="0.5">
      <c r="G272" s="2"/>
      <c r="I272" s="2"/>
      <c r="K272" s="2">
        <f>5050-4965</f>
        <v>85</v>
      </c>
      <c r="M272" s="96" t="s">
        <v>5</v>
      </c>
      <c r="N272" s="97">
        <f>N269-N270-N271</f>
        <v>74.69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5980BF"/>
  </sheetPr>
  <dimension ref="A1:AB341"/>
  <sheetViews>
    <sheetView zoomScaleNormal="100" workbookViewId="0">
      <pane xSplit="7" ySplit="4" topLeftCell="H251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+'19'!G5</f>
        <v>84</v>
      </c>
      <c r="D5" s="82">
        <v>0</v>
      </c>
      <c r="E5" s="47">
        <f t="shared" ref="E5:E207" si="0">C5+D5</f>
        <v>84</v>
      </c>
      <c r="F5" s="82">
        <v>0</v>
      </c>
      <c r="G5" s="47">
        <f>+E5-F5-H5</f>
        <v>80</v>
      </c>
      <c r="H5" s="83">
        <v>4</v>
      </c>
      <c r="I5" s="20">
        <v>50</v>
      </c>
      <c r="J5" s="84">
        <f>+I5*H5</f>
        <v>200</v>
      </c>
      <c r="K5" s="17" t="s">
        <v>16</v>
      </c>
      <c r="L5" s="18">
        <v>0</v>
      </c>
      <c r="M5" s="101">
        <f>SUM(J5-L5)</f>
        <v>200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+'19'!G6</f>
        <v>89</v>
      </c>
      <c r="D6" s="82">
        <v>0</v>
      </c>
      <c r="E6" s="47">
        <f t="shared" si="0"/>
        <v>89</v>
      </c>
      <c r="F6" s="82">
        <v>0</v>
      </c>
      <c r="G6" s="47">
        <f t="shared" ref="G6:G142" si="4">+E6-F6-H6</f>
        <v>87</v>
      </c>
      <c r="H6" s="83">
        <v>2</v>
      </c>
      <c r="I6" s="20">
        <v>100</v>
      </c>
      <c r="J6" s="84">
        <f t="shared" ref="J6:J142" si="5">+I6*H6</f>
        <v>200</v>
      </c>
      <c r="K6" s="17" t="s">
        <v>366</v>
      </c>
      <c r="L6" s="18">
        <v>200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74</v>
      </c>
      <c r="D12" s="82">
        <v>0</v>
      </c>
      <c r="E12" s="47">
        <f t="shared" si="0"/>
        <v>74</v>
      </c>
      <c r="F12" s="82">
        <v>0</v>
      </c>
      <c r="G12" s="47">
        <f t="shared" si="4"/>
        <v>73</v>
      </c>
      <c r="H12" s="83">
        <v>1</v>
      </c>
      <c r="I12" s="15">
        <v>50</v>
      </c>
      <c r="J12" s="84">
        <f t="shared" si="5"/>
        <v>50</v>
      </c>
      <c r="K12" s="17" t="s">
        <v>16</v>
      </c>
      <c r="L12" s="18">
        <v>0</v>
      </c>
      <c r="M12" s="101">
        <f t="shared" si="6"/>
        <v>50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+'19'!G13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+'19'!G14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+'19'!G15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+'19'!G16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4</v>
      </c>
      <c r="H16" s="83">
        <v>1</v>
      </c>
      <c r="I16" s="15">
        <v>50</v>
      </c>
      <c r="J16" s="84">
        <f t="shared" si="5"/>
        <v>50</v>
      </c>
      <c r="K16" s="17" t="s">
        <v>16</v>
      </c>
      <c r="L16" s="18">
        <v>0</v>
      </c>
      <c r="M16" s="101">
        <f t="shared" si="6"/>
        <v>50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+'19'!G17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+'19'!G18</f>
        <v>1</v>
      </c>
      <c r="D18" s="82">
        <v>0</v>
      </c>
      <c r="E18" s="47">
        <f t="shared" si="0"/>
        <v>1</v>
      </c>
      <c r="F18" s="82">
        <v>0</v>
      </c>
      <c r="G18" s="47">
        <f t="shared" si="4"/>
        <v>0</v>
      </c>
      <c r="H18" s="83">
        <v>1</v>
      </c>
      <c r="I18" s="15">
        <v>50</v>
      </c>
      <c r="J18" s="84">
        <f t="shared" si="5"/>
        <v>50</v>
      </c>
      <c r="K18" s="17" t="s">
        <v>332</v>
      </c>
      <c r="L18" s="18">
        <v>50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+'19'!G19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+'19'!G20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+'19'!G21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+'19'!G22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1</v>
      </c>
      <c r="H22" s="83">
        <v>2</v>
      </c>
      <c r="I22" s="15">
        <v>65</v>
      </c>
      <c r="J22" s="84">
        <f>+I22*H22</f>
        <v>130</v>
      </c>
      <c r="K22" s="17" t="s">
        <v>16</v>
      </c>
      <c r="L22" s="18">
        <v>0</v>
      </c>
      <c r="M22" s="101">
        <f>SUM(J22-L22)</f>
        <v>130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+'19'!G23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v>27</v>
      </c>
      <c r="D24" s="82">
        <v>0</v>
      </c>
      <c r="E24" s="47">
        <f t="shared" si="0"/>
        <v>27</v>
      </c>
      <c r="F24" s="82">
        <v>0</v>
      </c>
      <c r="G24" s="47">
        <f t="shared" si="4"/>
        <v>26</v>
      </c>
      <c r="H24" s="83">
        <v>1</v>
      </c>
      <c r="I24" s="15">
        <v>100</v>
      </c>
      <c r="J24" s="84">
        <f t="shared" si="5"/>
        <v>100</v>
      </c>
      <c r="K24" s="17" t="s">
        <v>16</v>
      </c>
      <c r="L24" s="18">
        <v>0</v>
      </c>
      <c r="M24" s="101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+'19'!G25</f>
        <v>1</v>
      </c>
      <c r="D25" s="82">
        <v>0</v>
      </c>
      <c r="E25" s="47">
        <f t="shared" si="0"/>
        <v>1</v>
      </c>
      <c r="F25" s="82">
        <v>0</v>
      </c>
      <c r="G25" s="47">
        <f t="shared" si="4"/>
        <v>1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+'19'!G26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+'19'!G27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+'19'!G28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+'19'!G29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+'19'!G30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+'19'!G31</f>
        <v>4</v>
      </c>
      <c r="D31" s="82">
        <v>0</v>
      </c>
      <c r="E31" s="47">
        <f t="shared" si="0"/>
        <v>4</v>
      </c>
      <c r="F31" s="82">
        <v>0</v>
      </c>
      <c r="G31" s="47">
        <f t="shared" si="4"/>
        <v>4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+'19'!G32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+'19'!G33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v>53</v>
      </c>
      <c r="D34" s="82">
        <v>0</v>
      </c>
      <c r="E34" s="47">
        <f>C34+D34</f>
        <v>53</v>
      </c>
      <c r="F34" s="82">
        <v>0</v>
      </c>
      <c r="G34" s="47">
        <f>+E34-F34-H34</f>
        <v>52</v>
      </c>
      <c r="H34" s="83">
        <v>1</v>
      </c>
      <c r="I34" s="15">
        <v>100</v>
      </c>
      <c r="J34" s="84">
        <f>+I34*H34</f>
        <v>100</v>
      </c>
      <c r="K34" s="17" t="s">
        <v>16</v>
      </c>
      <c r="L34" s="18">
        <v>0</v>
      </c>
      <c r="M34" s="101">
        <f>SUM(J34-L34)</f>
        <v>100</v>
      </c>
    </row>
    <row r="35" spans="1:24" ht="25.5" x14ac:dyDescent="0.55000000000000004">
      <c r="A35" s="10">
        <v>31</v>
      </c>
      <c r="B35" s="19" t="s">
        <v>45</v>
      </c>
      <c r="C35" s="79">
        <f>+'19'!G35</f>
        <v>11</v>
      </c>
      <c r="D35" s="82">
        <v>0</v>
      </c>
      <c r="E35" s="47">
        <f>C35+D35</f>
        <v>11</v>
      </c>
      <c r="F35" s="82">
        <v>0</v>
      </c>
      <c r="G35" s="47">
        <f>+E35-F35-H35</f>
        <v>5</v>
      </c>
      <c r="H35" s="83">
        <v>6</v>
      </c>
      <c r="I35" s="15">
        <v>130</v>
      </c>
      <c r="J35" s="84">
        <f>+I35*H35</f>
        <v>780</v>
      </c>
      <c r="K35" s="17" t="s">
        <v>16</v>
      </c>
      <c r="L35" s="18">
        <v>0</v>
      </c>
      <c r="M35" s="101">
        <f>SUM(J35-L35)</f>
        <v>780</v>
      </c>
    </row>
    <row r="36" spans="1:24" ht="25.5" x14ac:dyDescent="0.55000000000000004">
      <c r="A36" s="10">
        <v>32</v>
      </c>
      <c r="B36" s="19" t="s">
        <v>46</v>
      </c>
      <c r="C36" s="79">
        <f>+'19'!G36</f>
        <v>4</v>
      </c>
      <c r="D36" s="82">
        <v>0</v>
      </c>
      <c r="E36" s="47">
        <f>C36+D36</f>
        <v>4</v>
      </c>
      <c r="F36" s="82">
        <v>0</v>
      </c>
      <c r="G36" s="47">
        <f>+E36-F36-H36</f>
        <v>2</v>
      </c>
      <c r="H36" s="83">
        <v>2</v>
      </c>
      <c r="I36" s="15">
        <v>130</v>
      </c>
      <c r="J36" s="84">
        <f>+I36*H36</f>
        <v>260</v>
      </c>
      <c r="K36" s="17" t="s">
        <v>16</v>
      </c>
      <c r="L36" s="18">
        <v>260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+'19'!G37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+'19'!G38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+'19'!G39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+'19'!G40</f>
        <v>15</v>
      </c>
      <c r="D40" s="82">
        <v>0</v>
      </c>
      <c r="E40" s="47">
        <f t="shared" si="0"/>
        <v>15</v>
      </c>
      <c r="F40" s="82">
        <v>0</v>
      </c>
      <c r="G40" s="47">
        <f t="shared" si="4"/>
        <v>13</v>
      </c>
      <c r="H40" s="83">
        <v>2</v>
      </c>
      <c r="I40" s="15">
        <v>50</v>
      </c>
      <c r="J40" s="84">
        <f t="shared" si="5"/>
        <v>100</v>
      </c>
      <c r="K40" s="17" t="s">
        <v>16</v>
      </c>
      <c r="L40" s="18">
        <v>0</v>
      </c>
      <c r="M40" s="101">
        <f t="shared" si="6"/>
        <v>100</v>
      </c>
    </row>
    <row r="41" spans="1:24" ht="25.5" x14ac:dyDescent="0.55000000000000004">
      <c r="A41" s="10">
        <v>37</v>
      </c>
      <c r="B41" s="19" t="s">
        <v>50</v>
      </c>
      <c r="C41" s="79">
        <f>+'19'!G41</f>
        <v>11</v>
      </c>
      <c r="D41" s="82">
        <v>0</v>
      </c>
      <c r="E41" s="47">
        <f t="shared" si="0"/>
        <v>11</v>
      </c>
      <c r="F41" s="82">
        <v>0</v>
      </c>
      <c r="G41" s="47">
        <f t="shared" si="4"/>
        <v>10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25</v>
      </c>
      <c r="M41" s="101">
        <f t="shared" si="6"/>
        <v>25</v>
      </c>
    </row>
    <row r="42" spans="1:24" ht="25.5" x14ac:dyDescent="0.55000000000000004">
      <c r="A42" s="10">
        <v>38</v>
      </c>
      <c r="B42" s="19" t="s">
        <v>51</v>
      </c>
      <c r="C42" s="79"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4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1">
        <f t="shared" si="6"/>
        <v>50</v>
      </c>
    </row>
    <row r="43" spans="1:24" ht="25.5" x14ac:dyDescent="0.55000000000000004">
      <c r="A43" s="10">
        <v>39</v>
      </c>
      <c r="B43" s="11" t="s">
        <v>286</v>
      </c>
      <c r="C43" s="79">
        <f>+'19'!G43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+'19'!G44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+'19'!G45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+'19'!G46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+'19'!G47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+'19'!G48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+'19'!G49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+'19'!G50</f>
        <v>4</v>
      </c>
      <c r="D50" s="82">
        <v>0</v>
      </c>
      <c r="E50" s="47">
        <f t="shared" si="0"/>
        <v>4</v>
      </c>
      <c r="F50" s="82">
        <v>4</v>
      </c>
      <c r="G50" s="47">
        <f t="shared" si="4"/>
        <v>0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+'19'!G51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+'19'!G52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+'19'!G53</f>
        <v>10</v>
      </c>
      <c r="D53" s="82">
        <v>0</v>
      </c>
      <c r="E53" s="47">
        <f t="shared" si="0"/>
        <v>10</v>
      </c>
      <c r="F53" s="82">
        <v>1</v>
      </c>
      <c r="G53" s="47">
        <f t="shared" si="4"/>
        <v>5</v>
      </c>
      <c r="H53" s="83">
        <v>4</v>
      </c>
      <c r="I53" s="15">
        <v>50</v>
      </c>
      <c r="J53" s="84">
        <f t="shared" si="5"/>
        <v>200</v>
      </c>
      <c r="K53" s="17" t="s">
        <v>16</v>
      </c>
      <c r="L53" s="18">
        <v>0</v>
      </c>
      <c r="M53" s="101">
        <f t="shared" si="6"/>
        <v>200</v>
      </c>
    </row>
    <row r="54" spans="1:13" ht="25.5" x14ac:dyDescent="0.55000000000000004">
      <c r="A54" s="10">
        <v>50</v>
      </c>
      <c r="B54" s="19" t="s">
        <v>59</v>
      </c>
      <c r="C54" s="79">
        <f>+'19'!G54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+'19'!G55</f>
        <v>7</v>
      </c>
      <c r="D55" s="82">
        <v>0</v>
      </c>
      <c r="E55" s="47">
        <f t="shared" si="0"/>
        <v>7</v>
      </c>
      <c r="F55" s="82">
        <v>0</v>
      </c>
      <c r="G55" s="47">
        <f t="shared" si="4"/>
        <v>3</v>
      </c>
      <c r="H55" s="83">
        <v>4</v>
      </c>
      <c r="I55" s="15">
        <v>50</v>
      </c>
      <c r="J55" s="84">
        <f t="shared" si="5"/>
        <v>200</v>
      </c>
      <c r="K55" s="17" t="s">
        <v>16</v>
      </c>
      <c r="L55" s="18">
        <v>0</v>
      </c>
      <c r="M55" s="101">
        <f t="shared" si="6"/>
        <v>200</v>
      </c>
    </row>
    <row r="56" spans="1:13" ht="25.5" x14ac:dyDescent="0.55000000000000004">
      <c r="A56" s="10">
        <v>52</v>
      </c>
      <c r="B56" s="19" t="s">
        <v>61</v>
      </c>
      <c r="C56" s="79">
        <f>+'19'!G56</f>
        <v>5</v>
      </c>
      <c r="D56" s="82">
        <v>0</v>
      </c>
      <c r="E56" s="47">
        <f t="shared" si="0"/>
        <v>5</v>
      </c>
      <c r="F56" s="82">
        <v>0</v>
      </c>
      <c r="G56" s="47">
        <f t="shared" si="4"/>
        <v>5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+'19'!G57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+'19'!G58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+'19'!G59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+'19'!G60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+'19'!G61</f>
        <v>13</v>
      </c>
      <c r="D61" s="82">
        <v>0</v>
      </c>
      <c r="E61" s="47">
        <f t="shared" si="0"/>
        <v>13</v>
      </c>
      <c r="F61" s="82">
        <v>0</v>
      </c>
      <c r="G61" s="47">
        <f t="shared" si="4"/>
        <v>12</v>
      </c>
      <c r="H61" s="83">
        <v>1</v>
      </c>
      <c r="I61" s="21">
        <v>120</v>
      </c>
      <c r="J61" s="84">
        <f t="shared" si="5"/>
        <v>120</v>
      </c>
      <c r="K61" s="17" t="s">
        <v>16</v>
      </c>
      <c r="L61" s="18">
        <v>0</v>
      </c>
      <c r="M61" s="101">
        <f t="shared" si="6"/>
        <v>120</v>
      </c>
    </row>
    <row r="62" spans="1:13" ht="25.5" x14ac:dyDescent="0.55000000000000004">
      <c r="A62" s="10">
        <v>58</v>
      </c>
      <c r="B62" s="19" t="s">
        <v>67</v>
      </c>
      <c r="C62" s="79">
        <f>+'19'!G62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+'19'!G63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+'19'!G64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+'19'!G65</f>
        <v>6</v>
      </c>
      <c r="D65" s="82">
        <v>0</v>
      </c>
      <c r="E65" s="47">
        <f>C65+D65</f>
        <v>6</v>
      </c>
      <c r="F65" s="82">
        <v>0</v>
      </c>
      <c r="G65" s="47">
        <f>+E65-F65-H65</f>
        <v>6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+'19'!G66</f>
        <v>5</v>
      </c>
      <c r="D66" s="82">
        <v>0</v>
      </c>
      <c r="E66" s="47">
        <f>C66+D66</f>
        <v>5</v>
      </c>
      <c r="F66" s="82">
        <v>0</v>
      </c>
      <c r="G66" s="47">
        <f>+E66-F66-H66</f>
        <v>5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+'19'!G67</f>
        <v>6</v>
      </c>
      <c r="D67" s="82">
        <v>0</v>
      </c>
      <c r="E67" s="47">
        <f>C67+D67</f>
        <v>6</v>
      </c>
      <c r="F67" s="82">
        <v>0</v>
      </c>
      <c r="G67" s="47">
        <f>+E67-F67-H67</f>
        <v>6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+'19'!G68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+'19'!G69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+'19'!G70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+'19'!G71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+'19'!G72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+'19'!G73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+'19'!G74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+'19'!G75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+'19'!G76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+'19'!G77</f>
        <v>1</v>
      </c>
      <c r="D77" s="82">
        <v>0</v>
      </c>
      <c r="E77" s="47">
        <f t="shared" si="0"/>
        <v>1</v>
      </c>
      <c r="F77" s="82">
        <v>0</v>
      </c>
      <c r="G77" s="47">
        <f t="shared" si="4"/>
        <v>1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+'19'!G78</f>
        <v>3</v>
      </c>
      <c r="D78" s="82">
        <v>0</v>
      </c>
      <c r="E78" s="47">
        <f t="shared" ref="E78:E126" si="8">C78+D78</f>
        <v>3</v>
      </c>
      <c r="F78" s="82">
        <v>0</v>
      </c>
      <c r="G78" s="47">
        <f t="shared" ref="G78:G126" si="9">+E78-F78-H78</f>
        <v>3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+'19'!G79</f>
        <v>6</v>
      </c>
      <c r="D79" s="82">
        <v>0</v>
      </c>
      <c r="E79" s="47">
        <f t="shared" si="8"/>
        <v>6</v>
      </c>
      <c r="F79" s="82">
        <v>0</v>
      </c>
      <c r="G79" s="47">
        <f t="shared" si="9"/>
        <v>4</v>
      </c>
      <c r="H79" s="83">
        <v>2</v>
      </c>
      <c r="I79" s="22">
        <v>120</v>
      </c>
      <c r="J79" s="84">
        <f t="shared" si="10"/>
        <v>240</v>
      </c>
      <c r="K79" s="17" t="s">
        <v>16</v>
      </c>
      <c r="L79" s="18">
        <v>120</v>
      </c>
      <c r="M79" s="101">
        <f t="shared" si="11"/>
        <v>120</v>
      </c>
    </row>
    <row r="80" spans="1:13" ht="21.6" customHeight="1" x14ac:dyDescent="0.55000000000000004">
      <c r="A80" s="10">
        <v>76</v>
      </c>
      <c r="B80" s="11" t="s">
        <v>379</v>
      </c>
      <c r="C80" s="79">
        <f>+'19'!G80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+'19'!G81</f>
        <v>23</v>
      </c>
      <c r="D81" s="82">
        <v>0</v>
      </c>
      <c r="E81" s="47">
        <f t="shared" si="8"/>
        <v>23</v>
      </c>
      <c r="F81" s="82">
        <v>3</v>
      </c>
      <c r="G81" s="47">
        <f t="shared" si="9"/>
        <v>20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+'19'!G82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+'19'!G83</f>
        <v>7</v>
      </c>
      <c r="D83" s="82">
        <v>0</v>
      </c>
      <c r="E83" s="47">
        <f t="shared" si="8"/>
        <v>7</v>
      </c>
      <c r="F83" s="82">
        <v>0</v>
      </c>
      <c r="G83" s="47">
        <f t="shared" si="9"/>
        <v>5</v>
      </c>
      <c r="H83" s="83">
        <v>2</v>
      </c>
      <c r="I83" s="20">
        <v>45</v>
      </c>
      <c r="J83" s="84">
        <f t="shared" si="10"/>
        <v>90</v>
      </c>
      <c r="K83" s="17" t="s">
        <v>16</v>
      </c>
      <c r="L83" s="18">
        <v>45</v>
      </c>
      <c r="M83" s="101">
        <f t="shared" si="11"/>
        <v>45</v>
      </c>
    </row>
    <row r="84" spans="1:13" ht="25.15" customHeight="1" x14ac:dyDescent="0.55000000000000004">
      <c r="A84" s="10">
        <v>80</v>
      </c>
      <c r="B84" s="19" t="s">
        <v>92</v>
      </c>
      <c r="C84" s="79">
        <f>+'19'!G84</f>
        <v>20</v>
      </c>
      <c r="D84" s="82">
        <v>0</v>
      </c>
      <c r="E84" s="47">
        <f t="shared" si="8"/>
        <v>20</v>
      </c>
      <c r="F84" s="82">
        <v>0</v>
      </c>
      <c r="G84" s="47">
        <f t="shared" si="9"/>
        <v>18</v>
      </c>
      <c r="H84" s="83">
        <v>2</v>
      </c>
      <c r="I84" s="20">
        <v>55</v>
      </c>
      <c r="J84" s="84">
        <f t="shared" si="10"/>
        <v>110</v>
      </c>
      <c r="K84" s="17" t="s">
        <v>16</v>
      </c>
      <c r="L84" s="18">
        <v>55</v>
      </c>
      <c r="M84" s="101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+'19'!G85</f>
        <v>17</v>
      </c>
      <c r="D85" s="82">
        <v>0</v>
      </c>
      <c r="E85" s="47">
        <f t="shared" si="8"/>
        <v>17</v>
      </c>
      <c r="F85" s="82">
        <v>3</v>
      </c>
      <c r="G85" s="47">
        <f t="shared" si="9"/>
        <v>9</v>
      </c>
      <c r="H85" s="83">
        <v>5</v>
      </c>
      <c r="I85" s="22">
        <v>55</v>
      </c>
      <c r="J85" s="84">
        <f t="shared" si="10"/>
        <v>275</v>
      </c>
      <c r="K85" s="17" t="s">
        <v>16</v>
      </c>
      <c r="L85" s="18">
        <v>110</v>
      </c>
      <c r="M85" s="101">
        <f t="shared" si="11"/>
        <v>165</v>
      </c>
    </row>
    <row r="86" spans="1:13" ht="25.15" customHeight="1" x14ac:dyDescent="0.55000000000000004">
      <c r="A86" s="10">
        <v>82</v>
      </c>
      <c r="B86" s="19" t="s">
        <v>94</v>
      </c>
      <c r="C86" s="79">
        <f>+'19'!G86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+'19'!G87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+'19'!G88</f>
        <v>20</v>
      </c>
      <c r="D88" s="82">
        <v>0</v>
      </c>
      <c r="E88" s="47">
        <f t="shared" si="8"/>
        <v>20</v>
      </c>
      <c r="F88" s="82">
        <v>0</v>
      </c>
      <c r="G88" s="47">
        <f t="shared" si="9"/>
        <v>18</v>
      </c>
      <c r="H88" s="83">
        <v>2</v>
      </c>
      <c r="I88" s="20">
        <v>35</v>
      </c>
      <c r="J88" s="84">
        <f t="shared" si="10"/>
        <v>70</v>
      </c>
      <c r="K88" s="17" t="s">
        <v>16</v>
      </c>
      <c r="L88" s="18">
        <v>35</v>
      </c>
      <c r="M88" s="101">
        <f t="shared" si="11"/>
        <v>35</v>
      </c>
    </row>
    <row r="89" spans="1:13" ht="22.5" customHeight="1" x14ac:dyDescent="0.55000000000000004">
      <c r="A89" s="10">
        <v>85</v>
      </c>
      <c r="B89" s="11" t="s">
        <v>359</v>
      </c>
      <c r="C89" s="79">
        <f>+'19'!G89</f>
        <v>5</v>
      </c>
      <c r="D89" s="82">
        <v>0</v>
      </c>
      <c r="E89" s="47">
        <f t="shared" si="8"/>
        <v>5</v>
      </c>
      <c r="F89" s="82">
        <v>0</v>
      </c>
      <c r="G89" s="47">
        <f t="shared" si="9"/>
        <v>3</v>
      </c>
      <c r="H89" s="83">
        <v>2</v>
      </c>
      <c r="I89" s="20">
        <v>120</v>
      </c>
      <c r="J89" s="84">
        <f t="shared" si="10"/>
        <v>240</v>
      </c>
      <c r="K89" s="17" t="s">
        <v>16</v>
      </c>
      <c r="L89" s="18">
        <v>45</v>
      </c>
      <c r="M89" s="101">
        <f t="shared" si="11"/>
        <v>195</v>
      </c>
    </row>
    <row r="90" spans="1:13" ht="25.5" x14ac:dyDescent="0.55000000000000004">
      <c r="A90" s="10">
        <v>86</v>
      </c>
      <c r="B90" s="11" t="s">
        <v>246</v>
      </c>
      <c r="C90" s="79">
        <f>+'19'!G90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+'19'!G91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+'19'!G92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+'19'!G93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+'19'!G94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+'19'!G95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+'19'!G96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+'19'!G97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+'19'!G98</f>
        <v>19</v>
      </c>
      <c r="D98" s="82">
        <v>0</v>
      </c>
      <c r="E98" s="47">
        <f t="shared" si="8"/>
        <v>19</v>
      </c>
      <c r="F98" s="82">
        <v>0</v>
      </c>
      <c r="G98" s="47">
        <f t="shared" si="9"/>
        <v>18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101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+'19'!G99</f>
        <v>16</v>
      </c>
      <c r="D99" s="82">
        <v>0</v>
      </c>
      <c r="E99" s="47">
        <f t="shared" si="8"/>
        <v>16</v>
      </c>
      <c r="F99" s="82">
        <v>0</v>
      </c>
      <c r="G99" s="47">
        <f t="shared" si="9"/>
        <v>15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+'19'!G100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+'19'!G101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+'19'!G102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+'19'!G103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+'19'!G104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+'19'!G105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+'19'!G106</f>
        <v>22</v>
      </c>
      <c r="D106" s="82">
        <v>0</v>
      </c>
      <c r="E106" s="47">
        <f t="shared" si="8"/>
        <v>22</v>
      </c>
      <c r="F106" s="82">
        <v>0</v>
      </c>
      <c r="G106" s="47">
        <f t="shared" si="9"/>
        <v>22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+'19'!G107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15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+'19'!G108</f>
        <v>1</v>
      </c>
      <c r="D108" s="82">
        <v>0</v>
      </c>
      <c r="E108" s="47">
        <f t="shared" si="8"/>
        <v>1</v>
      </c>
      <c r="F108" s="82">
        <v>0</v>
      </c>
      <c r="G108" s="47">
        <f t="shared" si="9"/>
        <v>1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+'19'!G109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+'19'!G110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+'19'!G111</f>
        <v>2</v>
      </c>
      <c r="D111" s="82">
        <v>0</v>
      </c>
      <c r="E111" s="47">
        <f t="shared" si="8"/>
        <v>2</v>
      </c>
      <c r="F111" s="82">
        <v>0</v>
      </c>
      <c r="G111" s="47">
        <f t="shared" si="9"/>
        <v>2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+'19'!G112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+'19'!G113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+'19'!G114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+'19'!G115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+'19'!G116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+'19'!G117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+'19'!G118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+'19'!G119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+'19'!G120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+'19'!G121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+'19'!G122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+'19'!G123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+'19'!G124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v>3</v>
      </c>
      <c r="D125" s="82">
        <v>0</v>
      </c>
      <c r="E125" s="47">
        <f t="shared" si="12"/>
        <v>3</v>
      </c>
      <c r="F125" s="82">
        <v>3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+'19'!G126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+'19'!G127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+'19'!G128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+'19'!G129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+'19'!G130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+'19'!G131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+'19'!G132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+'19'!G133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+'19'!G134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+'19'!G135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+'19'!G136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+'19'!G137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+'19'!G138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+'19'!G139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+'19'!G140</f>
        <v>18</v>
      </c>
      <c r="D140" s="82">
        <v>0</v>
      </c>
      <c r="E140" s="47">
        <f t="shared" si="0"/>
        <v>18</v>
      </c>
      <c r="F140" s="82">
        <v>0</v>
      </c>
      <c r="G140" s="47">
        <f t="shared" si="4"/>
        <v>16</v>
      </c>
      <c r="H140" s="83">
        <v>2</v>
      </c>
      <c r="I140" s="20">
        <v>50</v>
      </c>
      <c r="J140" s="84">
        <f t="shared" si="5"/>
        <v>100</v>
      </c>
      <c r="K140" s="17" t="s">
        <v>16</v>
      </c>
      <c r="L140" s="18">
        <v>50</v>
      </c>
      <c r="M140" s="101">
        <f t="shared" ref="M140:M207" si="20">SUM(J140-L140)</f>
        <v>50</v>
      </c>
    </row>
    <row r="141" spans="1:13" ht="25.5" x14ac:dyDescent="0.55000000000000004">
      <c r="A141" s="10">
        <v>137</v>
      </c>
      <c r="B141" s="19" t="s">
        <v>82</v>
      </c>
      <c r="C141" s="79">
        <f>+'19'!G141</f>
        <v>9</v>
      </c>
      <c r="D141" s="82">
        <v>0</v>
      </c>
      <c r="E141" s="47">
        <f t="shared" si="0"/>
        <v>9</v>
      </c>
      <c r="F141" s="82">
        <v>0</v>
      </c>
      <c r="G141" s="47">
        <f t="shared" si="4"/>
        <v>9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+'19'!G142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+'19'!G143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+'19'!G144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+'19'!G145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+'19'!G146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+'19'!G147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+'19'!G148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+'19'!G149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+'19'!G150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+'19'!G151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+'19'!G152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+'19'!G153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+'19'!G154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+'19'!G155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+'19'!G156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+'19'!G157</f>
        <v>12</v>
      </c>
      <c r="D157" s="82">
        <v>0</v>
      </c>
      <c r="E157" s="47">
        <f t="shared" si="21"/>
        <v>12</v>
      </c>
      <c r="F157" s="82">
        <v>0</v>
      </c>
      <c r="G157" s="47">
        <f t="shared" si="22"/>
        <v>10</v>
      </c>
      <c r="H157" s="83">
        <v>2</v>
      </c>
      <c r="I157" s="20">
        <v>25</v>
      </c>
      <c r="J157" s="84">
        <f t="shared" si="23"/>
        <v>50</v>
      </c>
      <c r="K157" s="17" t="s">
        <v>16</v>
      </c>
      <c r="L157" s="18">
        <v>0</v>
      </c>
      <c r="M157" s="101">
        <f t="shared" si="24"/>
        <v>50</v>
      </c>
    </row>
    <row r="158" spans="1:13" ht="25.5" x14ac:dyDescent="0.55000000000000004">
      <c r="A158" s="10">
        <v>154</v>
      </c>
      <c r="B158" s="11" t="s">
        <v>285</v>
      </c>
      <c r="C158" s="79">
        <f>+'19'!G158</f>
        <v>10</v>
      </c>
      <c r="D158" s="82">
        <v>0</v>
      </c>
      <c r="E158" s="47">
        <f t="shared" si="21"/>
        <v>10</v>
      </c>
      <c r="F158" s="82">
        <v>0</v>
      </c>
      <c r="G158" s="47">
        <f t="shared" si="22"/>
        <v>8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0</v>
      </c>
      <c r="M158" s="101">
        <f t="shared" si="24"/>
        <v>50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+'19'!G159</f>
        <v>10</v>
      </c>
      <c r="D159" s="82">
        <v>0</v>
      </c>
      <c r="E159" s="47">
        <f t="shared" si="21"/>
        <v>10</v>
      </c>
      <c r="F159" s="82">
        <v>0</v>
      </c>
      <c r="G159" s="47">
        <f t="shared" si="22"/>
        <v>8</v>
      </c>
      <c r="H159" s="83">
        <v>2</v>
      </c>
      <c r="I159" s="20">
        <v>55</v>
      </c>
      <c r="J159" s="84">
        <f t="shared" si="23"/>
        <v>110</v>
      </c>
      <c r="K159" s="17" t="s">
        <v>16</v>
      </c>
      <c r="L159" s="18">
        <v>0</v>
      </c>
      <c r="M159" s="101">
        <f t="shared" si="24"/>
        <v>110</v>
      </c>
    </row>
    <row r="160" spans="1:13" ht="25.5" x14ac:dyDescent="0.55000000000000004">
      <c r="A160" s="10">
        <v>156</v>
      </c>
      <c r="B160" s="19" t="s">
        <v>255</v>
      </c>
      <c r="C160" s="79">
        <f>+'19'!G160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+'19'!G161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+'19'!G162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+'19'!G163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+'19'!G164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+'19'!G165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+'19'!G166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+'19'!G167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+'19'!G168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+'19'!G169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+'19'!G170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+'19'!G171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+'19'!G172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+'19'!G173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+'19'!G174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1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+'19'!G175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+'19'!G176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+'19'!G177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+'19'!G178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+'19'!G179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+'19'!G180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+'19'!G181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+'19'!G182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+'19'!G183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+'19'!G184</f>
        <v>4</v>
      </c>
      <c r="D184" s="82">
        <v>0</v>
      </c>
      <c r="E184" s="47">
        <f t="shared" si="27"/>
        <v>4</v>
      </c>
      <c r="F184" s="82">
        <v>0</v>
      </c>
      <c r="G184" s="47">
        <f t="shared" si="28"/>
        <v>4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+'19'!G185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+'19'!G186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+'19'!G187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+'19'!G188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+'19'!G189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+'19'!G190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+'19'!G191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+'19'!G192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+'19'!G193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+'19'!G194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+'19'!G195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+'19'!G196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+'19'!G197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+'19'!G198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+'19'!G199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+'19'!G200</f>
        <v>2</v>
      </c>
      <c r="D200" s="82">
        <v>0</v>
      </c>
      <c r="E200" s="47">
        <f t="shared" si="27"/>
        <v>2</v>
      </c>
      <c r="F200" s="82">
        <v>0</v>
      </c>
      <c r="G200" s="47">
        <f t="shared" si="34"/>
        <v>1</v>
      </c>
      <c r="H200" s="83">
        <v>1</v>
      </c>
      <c r="I200" s="20">
        <v>150</v>
      </c>
      <c r="J200" s="84">
        <f t="shared" si="35"/>
        <v>150</v>
      </c>
      <c r="K200" s="17" t="s">
        <v>16</v>
      </c>
      <c r="L200" s="18">
        <v>0</v>
      </c>
      <c r="M200" s="101">
        <f t="shared" si="36"/>
        <v>150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+'19'!G201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+'19'!G202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+'19'!G203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+'19'!G204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+'19'!G205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+'19'!G206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+'19'!G207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+'19'!G208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+'19'!G209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+'19'!G210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+'19'!G211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+'19'!G212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+'19'!G213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+'19'!G214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+'19'!G215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+'19'!G216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+'19'!G217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+'19'!G218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+'19'!G219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+'19'!G220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+'19'!G221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+'19'!G222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+'19'!G223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+'19'!G224</f>
        <v>1</v>
      </c>
      <c r="D224" s="82">
        <v>0</v>
      </c>
      <c r="E224" s="47">
        <f t="shared" si="37"/>
        <v>1</v>
      </c>
      <c r="F224" s="82">
        <v>1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+'19'!G225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+'19'!G226</f>
        <v>25</v>
      </c>
      <c r="D226" s="82">
        <v>0</v>
      </c>
      <c r="E226" s="47">
        <f t="shared" si="37"/>
        <v>25</v>
      </c>
      <c r="F226" s="82">
        <v>0</v>
      </c>
      <c r="G226" s="47">
        <f t="shared" si="38"/>
        <v>22</v>
      </c>
      <c r="H226" s="83">
        <v>3</v>
      </c>
      <c r="I226" s="20">
        <v>120</v>
      </c>
      <c r="J226" s="84">
        <f t="shared" si="39"/>
        <v>360</v>
      </c>
      <c r="K226" s="17" t="s">
        <v>16</v>
      </c>
      <c r="L226" s="18">
        <v>0</v>
      </c>
      <c r="M226" s="101">
        <f t="shared" si="40"/>
        <v>360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+'19'!G227</f>
        <v>13</v>
      </c>
      <c r="D227" s="82">
        <v>0</v>
      </c>
      <c r="E227" s="47">
        <f t="shared" si="37"/>
        <v>13</v>
      </c>
      <c r="F227" s="82">
        <v>0</v>
      </c>
      <c r="G227" s="47">
        <f t="shared" si="38"/>
        <v>12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/>
      <c r="M227" s="23">
        <f t="shared" si="40"/>
        <v>25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+'19'!G228</f>
        <v>13</v>
      </c>
      <c r="D228" s="82">
        <v>0</v>
      </c>
      <c r="E228" s="47">
        <f t="shared" si="37"/>
        <v>13</v>
      </c>
      <c r="F228" s="82">
        <v>0</v>
      </c>
      <c r="G228" s="47">
        <f t="shared" si="38"/>
        <v>12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/>
      <c r="M228" s="23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+'19'!G229</f>
        <v>5</v>
      </c>
      <c r="D229" s="82">
        <v>0</v>
      </c>
      <c r="E229" s="47">
        <f t="shared" si="37"/>
        <v>5</v>
      </c>
      <c r="F229" s="82">
        <v>0</v>
      </c>
      <c r="G229" s="47">
        <f t="shared" si="38"/>
        <v>5</v>
      </c>
      <c r="H229" s="83"/>
      <c r="I229" s="20">
        <v>25</v>
      </c>
      <c r="J229" s="84">
        <f t="shared" si="39"/>
        <v>0</v>
      </c>
      <c r="K229" s="17" t="s">
        <v>16</v>
      </c>
      <c r="L229" s="18"/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+'19'!G230</f>
        <v>4</v>
      </c>
      <c r="D230" s="82">
        <v>0</v>
      </c>
      <c r="E230" s="47">
        <f t="shared" si="37"/>
        <v>4</v>
      </c>
      <c r="F230" s="82">
        <v>0</v>
      </c>
      <c r="G230" s="47">
        <f t="shared" si="38"/>
        <v>4</v>
      </c>
      <c r="H230" s="83"/>
      <c r="I230" s="20">
        <v>25</v>
      </c>
      <c r="J230" s="84">
        <f t="shared" si="39"/>
        <v>0</v>
      </c>
      <c r="K230" s="17" t="s">
        <v>16</v>
      </c>
      <c r="L230" s="18"/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+'19'!G231</f>
        <v>4</v>
      </c>
      <c r="D231" s="82">
        <v>0</v>
      </c>
      <c r="E231" s="47">
        <f t="shared" si="37"/>
        <v>4</v>
      </c>
      <c r="F231" s="82">
        <v>0</v>
      </c>
      <c r="G231" s="47">
        <f t="shared" si="38"/>
        <v>2</v>
      </c>
      <c r="H231" s="83">
        <v>2</v>
      </c>
      <c r="I231" s="20">
        <v>25</v>
      </c>
      <c r="J231" s="84">
        <f t="shared" si="39"/>
        <v>50</v>
      </c>
      <c r="K231" s="17" t="s">
        <v>16</v>
      </c>
      <c r="L231" s="18"/>
      <c r="M231" s="23">
        <f t="shared" si="40"/>
        <v>50</v>
      </c>
    </row>
    <row r="232" spans="1:13" ht="25.5" x14ac:dyDescent="0.55000000000000004">
      <c r="A232" s="10">
        <v>228</v>
      </c>
      <c r="B232" s="19" t="s">
        <v>191</v>
      </c>
      <c r="C232" s="79">
        <f>+'19'!G232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+'19'!G233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+'19'!G234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+'19'!G235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+'19'!G236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+'19'!G237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+'19'!G238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+'19'!G239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+'19'!G240</f>
        <v>10</v>
      </c>
      <c r="D240" s="82">
        <v>0</v>
      </c>
      <c r="E240" s="47">
        <f t="shared" si="37"/>
        <v>10</v>
      </c>
      <c r="F240" s="82">
        <v>0</v>
      </c>
      <c r="G240" s="47">
        <f t="shared" si="38"/>
        <v>10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+'19'!G241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+'19'!G242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+'19'!G243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+'19'!G244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+'19'!G245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+'19'!G246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3960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8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4955</v>
      </c>
    </row>
    <row r="258" spans="1:28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3030</v>
      </c>
      <c r="L259" s="2">
        <v>75</v>
      </c>
      <c r="M259" s="2">
        <v>160</v>
      </c>
      <c r="N259" s="2">
        <v>195</v>
      </c>
      <c r="O259" s="2">
        <v>405</v>
      </c>
      <c r="P259" s="2">
        <v>55</v>
      </c>
      <c r="Q259" s="2">
        <v>250</v>
      </c>
      <c r="R259" s="2">
        <v>135</v>
      </c>
      <c r="S259" s="2">
        <v>100</v>
      </c>
      <c r="T259" s="2">
        <v>655</v>
      </c>
      <c r="U259" s="2">
        <v>100</v>
      </c>
      <c r="V259" s="2">
        <v>35</v>
      </c>
      <c r="W259" s="2">
        <v>155</v>
      </c>
      <c r="X259" s="2">
        <v>25</v>
      </c>
      <c r="Y259" s="2">
        <v>265</v>
      </c>
      <c r="Z259" s="2">
        <v>255</v>
      </c>
      <c r="AA259" s="2">
        <v>120</v>
      </c>
      <c r="AB259" s="2">
        <v>45</v>
      </c>
    </row>
    <row r="260" spans="1:28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8" ht="25.5" x14ac:dyDescent="0.55000000000000004">
      <c r="A261" s="1"/>
      <c r="E261" s="31"/>
      <c r="G261" s="31"/>
      <c r="I261" s="162" t="s">
        <v>206</v>
      </c>
      <c r="J261" s="163"/>
      <c r="K261" s="36">
        <v>50</v>
      </c>
    </row>
    <row r="262" spans="1:28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995</v>
      </c>
      <c r="M262" s="87" t="s">
        <v>287</v>
      </c>
      <c r="N262" s="88" t="s">
        <v>288</v>
      </c>
      <c r="O262" s="89" t="s">
        <v>289</v>
      </c>
    </row>
    <row r="263" spans="1:28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880</v>
      </c>
      <c r="M263" s="90"/>
      <c r="N263" s="90">
        <v>250</v>
      </c>
      <c r="O263" s="90"/>
    </row>
    <row r="264" spans="1:28" ht="25.5" x14ac:dyDescent="0.55000000000000004">
      <c r="A264" s="1"/>
      <c r="E264" s="31"/>
      <c r="G264" s="31"/>
      <c r="I264" s="162" t="s">
        <v>209</v>
      </c>
      <c r="J264" s="163"/>
      <c r="K264" s="37">
        <v>880</v>
      </c>
      <c r="M264" s="90"/>
      <c r="N264" s="90"/>
      <c r="O264" s="90"/>
    </row>
    <row r="265" spans="1:28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8" x14ac:dyDescent="0.5">
      <c r="G267" s="2"/>
      <c r="I267" s="2"/>
      <c r="M267" s="91"/>
      <c r="N267" s="91"/>
      <c r="O267" s="91"/>
    </row>
    <row r="268" spans="1:28" ht="25.5" x14ac:dyDescent="0.55000000000000004">
      <c r="G268" s="2"/>
      <c r="I268" s="98" t="s">
        <v>300</v>
      </c>
      <c r="M268" s="92"/>
      <c r="N268" s="92"/>
      <c r="O268" s="92"/>
    </row>
    <row r="269" spans="1:28" x14ac:dyDescent="0.5">
      <c r="G269" s="2"/>
      <c r="I269" s="2"/>
      <c r="M269" s="93">
        <f>SUM(M263:M268)</f>
        <v>0</v>
      </c>
      <c r="N269" s="93">
        <f>SUM(N263:N268)</f>
        <v>250</v>
      </c>
      <c r="O269" s="93">
        <f>SUM(O263:O268)</f>
        <v>0</v>
      </c>
    </row>
    <row r="270" spans="1:28" x14ac:dyDescent="0.5">
      <c r="G270" s="2"/>
      <c r="I270" s="2"/>
      <c r="M270" s="94" t="s">
        <v>290</v>
      </c>
      <c r="N270" s="95">
        <f>N269*30/100</f>
        <v>75</v>
      </c>
      <c r="O270" s="95">
        <f>O269*30/100</f>
        <v>0</v>
      </c>
    </row>
    <row r="271" spans="1:28" x14ac:dyDescent="0.5">
      <c r="G271" s="2"/>
      <c r="I271" s="2"/>
      <c r="M271" s="94" t="s">
        <v>291</v>
      </c>
      <c r="N271" s="95">
        <f>N270*7/100</f>
        <v>5.25</v>
      </c>
      <c r="O271" s="95">
        <f>O270*7/100</f>
        <v>0</v>
      </c>
    </row>
    <row r="272" spans="1:28" x14ac:dyDescent="0.5">
      <c r="G272" s="2"/>
      <c r="I272" s="2"/>
      <c r="M272" s="96" t="s">
        <v>5</v>
      </c>
      <c r="N272" s="97">
        <f>N269-N270-N271</f>
        <v>169.75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5980BF"/>
  </sheetPr>
  <dimension ref="A1:Z341"/>
  <sheetViews>
    <sheetView zoomScaleNormal="100" workbookViewId="0">
      <pane xSplit="7" ySplit="4" topLeftCell="H230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+'20'!G5</f>
        <v>80</v>
      </c>
      <c r="D5" s="82">
        <v>0</v>
      </c>
      <c r="E5" s="47">
        <f t="shared" ref="E5:E207" si="0">C5+D5</f>
        <v>80</v>
      </c>
      <c r="F5" s="82">
        <v>0</v>
      </c>
      <c r="G5" s="47">
        <f>+E5-F5-H5</f>
        <v>80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+'20'!G6</f>
        <v>87</v>
      </c>
      <c r="D6" s="82">
        <v>0</v>
      </c>
      <c r="E6" s="47">
        <f t="shared" si="0"/>
        <v>87</v>
      </c>
      <c r="F6" s="82">
        <v>0</v>
      </c>
      <c r="G6" s="47">
        <f t="shared" ref="G6:G142" si="4">+E6-F6-H6</f>
        <v>83</v>
      </c>
      <c r="H6" s="83">
        <v>4</v>
      </c>
      <c r="I6" s="20">
        <v>100</v>
      </c>
      <c r="J6" s="84">
        <f t="shared" ref="J6:J142" si="5">+I6*H6</f>
        <v>400</v>
      </c>
      <c r="K6" s="17" t="s">
        <v>16</v>
      </c>
      <c r="L6" s="18">
        <v>0</v>
      </c>
      <c r="M6" s="23">
        <f t="shared" ref="M6:M13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73</v>
      </c>
      <c r="D12" s="82">
        <v>0</v>
      </c>
      <c r="E12" s="47">
        <f t="shared" si="0"/>
        <v>73</v>
      </c>
      <c r="F12" s="82">
        <v>0</v>
      </c>
      <c r="G12" s="47">
        <f t="shared" si="4"/>
        <v>69</v>
      </c>
      <c r="H12" s="83">
        <v>4</v>
      </c>
      <c r="I12" s="15">
        <v>50</v>
      </c>
      <c r="J12" s="84">
        <f t="shared" si="5"/>
        <v>200</v>
      </c>
      <c r="K12" s="17" t="s">
        <v>16</v>
      </c>
      <c r="L12" s="18">
        <v>100</v>
      </c>
      <c r="M12" s="23">
        <f t="shared" si="6"/>
        <v>100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+'20'!G14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+'20'!G16</f>
        <v>4</v>
      </c>
      <c r="D16" s="82">
        <v>0</v>
      </c>
      <c r="E16" s="47">
        <f t="shared" si="0"/>
        <v>4</v>
      </c>
      <c r="F16" s="82">
        <v>0</v>
      </c>
      <c r="G16" s="47">
        <f t="shared" si="4"/>
        <v>4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+'20'!G21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+'20'!G22</f>
        <v>1</v>
      </c>
      <c r="D22" s="82">
        <v>0</v>
      </c>
      <c r="E22" s="47">
        <f>C22+D22</f>
        <v>1</v>
      </c>
      <c r="F22" s="82">
        <v>0</v>
      </c>
      <c r="G22" s="47">
        <f>+E22-F22-H22</f>
        <v>1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+'20'!G23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+'20'!G24</f>
        <v>26</v>
      </c>
      <c r="D24" s="82">
        <v>0</v>
      </c>
      <c r="E24" s="47">
        <f t="shared" si="0"/>
        <v>26</v>
      </c>
      <c r="F24" s="82">
        <v>0</v>
      </c>
      <c r="G24" s="47">
        <f t="shared" si="4"/>
        <v>26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+'20'!G25</f>
        <v>1</v>
      </c>
      <c r="D25" s="82">
        <v>0</v>
      </c>
      <c r="E25" s="47">
        <f t="shared" si="0"/>
        <v>1</v>
      </c>
      <c r="F25" s="82">
        <v>0</v>
      </c>
      <c r="G25" s="47">
        <f t="shared" si="4"/>
        <v>1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+'20'!G27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+'20'!G30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6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+'20'!G31</f>
        <v>4</v>
      </c>
      <c r="D31" s="82">
        <v>0</v>
      </c>
      <c r="E31" s="47">
        <f t="shared" si="0"/>
        <v>4</v>
      </c>
      <c r="F31" s="82">
        <v>0</v>
      </c>
      <c r="G31" s="47">
        <f t="shared" si="4"/>
        <v>4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+'20'!G33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+'20'!G34</f>
        <v>52</v>
      </c>
      <c r="D34" s="82">
        <v>0</v>
      </c>
      <c r="E34" s="47">
        <f>C34+D34</f>
        <v>52</v>
      </c>
      <c r="F34" s="82">
        <v>0</v>
      </c>
      <c r="G34" s="47">
        <f>+E34-F34-H34</f>
        <v>49</v>
      </c>
      <c r="H34" s="83">
        <v>3</v>
      </c>
      <c r="I34" s="15">
        <v>100</v>
      </c>
      <c r="J34" s="84">
        <f>+I34*H34</f>
        <v>300</v>
      </c>
      <c r="K34" s="17" t="s">
        <v>16</v>
      </c>
      <c r="L34" s="18">
        <v>0</v>
      </c>
      <c r="M34" s="23">
        <f>SUM(J34-L34)</f>
        <v>300</v>
      </c>
    </row>
    <row r="35" spans="1:24" ht="25.5" x14ac:dyDescent="0.55000000000000004">
      <c r="A35" s="10">
        <v>31</v>
      </c>
      <c r="B35" s="19" t="s">
        <v>45</v>
      </c>
      <c r="C35" s="79">
        <f>+'20'!G35</f>
        <v>5</v>
      </c>
      <c r="D35" s="82">
        <v>0</v>
      </c>
      <c r="E35" s="47">
        <f>C35+D35</f>
        <v>5</v>
      </c>
      <c r="F35" s="82">
        <v>0</v>
      </c>
      <c r="G35" s="47">
        <f>+E35-F35-H35</f>
        <v>1</v>
      </c>
      <c r="H35" s="83">
        <v>4</v>
      </c>
      <c r="I35" s="15">
        <v>130</v>
      </c>
      <c r="J35" s="84">
        <f>+I35*H35</f>
        <v>520</v>
      </c>
      <c r="K35" s="17" t="s">
        <v>16</v>
      </c>
      <c r="L35" s="18">
        <v>260</v>
      </c>
      <c r="M35" s="23">
        <f>SUM(J35-L35)</f>
        <v>260</v>
      </c>
    </row>
    <row r="36" spans="1:24" ht="25.5" x14ac:dyDescent="0.55000000000000004">
      <c r="A36" s="10">
        <v>32</v>
      </c>
      <c r="B36" s="19" t="s">
        <v>46</v>
      </c>
      <c r="C36" s="79">
        <f>+'20'!G36</f>
        <v>2</v>
      </c>
      <c r="D36" s="82">
        <v>0</v>
      </c>
      <c r="E36" s="47">
        <f>C36+D36</f>
        <v>2</v>
      </c>
      <c r="F36" s="82">
        <v>0</v>
      </c>
      <c r="G36" s="47">
        <f>+E36-F36-H36</f>
        <v>2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+'20'!G38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+'20'!G39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+'20'!G40</f>
        <v>13</v>
      </c>
      <c r="D40" s="82">
        <v>0</v>
      </c>
      <c r="E40" s="47">
        <f t="shared" si="0"/>
        <v>13</v>
      </c>
      <c r="F40" s="82">
        <v>0</v>
      </c>
      <c r="G40" s="47">
        <f t="shared" si="4"/>
        <v>12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+'20'!G41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10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+'20'!G42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+'20'!G43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+'20'!G44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+'20'!G45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+'20'!G46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+'20'!G47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+'20'!G48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+'20'!G52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+'20'!G53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+'20'!G54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+'20'!G55</f>
        <v>3</v>
      </c>
      <c r="D55" s="82">
        <v>0</v>
      </c>
      <c r="E55" s="47">
        <f t="shared" si="0"/>
        <v>3</v>
      </c>
      <c r="F55" s="82">
        <v>0</v>
      </c>
      <c r="G55" s="47">
        <f t="shared" si="4"/>
        <v>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+'20'!G56</f>
        <v>5</v>
      </c>
      <c r="D56" s="82">
        <v>0</v>
      </c>
      <c r="E56" s="47">
        <f t="shared" si="0"/>
        <v>5</v>
      </c>
      <c r="F56" s="82">
        <v>0</v>
      </c>
      <c r="G56" s="47">
        <f t="shared" si="4"/>
        <v>5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+'20'!G57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+'20'!G60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+'20'!G61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+'20'!G63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+'20'!G65</f>
        <v>6</v>
      </c>
      <c r="D65" s="82">
        <v>0</v>
      </c>
      <c r="E65" s="47">
        <f>C65+D65</f>
        <v>6</v>
      </c>
      <c r="F65" s="82">
        <v>0</v>
      </c>
      <c r="G65" s="47">
        <f>+E65-F65-H65</f>
        <v>6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+'20'!G66</f>
        <v>5</v>
      </c>
      <c r="D66" s="82">
        <v>0</v>
      </c>
      <c r="E66" s="47">
        <f>C66+D66</f>
        <v>5</v>
      </c>
      <c r="F66" s="82">
        <v>0</v>
      </c>
      <c r="G66" s="47">
        <f>+E66-F66-H66</f>
        <v>4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18">
        <v>0</v>
      </c>
      <c r="M66" s="23">
        <f>SUM(J66-L66)</f>
        <v>50</v>
      </c>
    </row>
    <row r="67" spans="1:13" ht="25.5" x14ac:dyDescent="0.55000000000000004">
      <c r="A67" s="10">
        <v>63</v>
      </c>
      <c r="B67" s="19" t="s">
        <v>74</v>
      </c>
      <c r="C67" s="79">
        <f>+'20'!G67</f>
        <v>6</v>
      </c>
      <c r="D67" s="82">
        <v>0</v>
      </c>
      <c r="E67" s="47">
        <f>C67+D67</f>
        <v>6</v>
      </c>
      <c r="F67" s="82">
        <v>0</v>
      </c>
      <c r="G67" s="47">
        <f>+E67-F67-H67</f>
        <v>6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+'20'!G68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+'20'!G69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+'20'!G72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+'20'!G73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+'20'!G74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+'20'!G77</f>
        <v>1</v>
      </c>
      <c r="D77" s="82">
        <v>0</v>
      </c>
      <c r="E77" s="47">
        <f t="shared" si="0"/>
        <v>1</v>
      </c>
      <c r="F77" s="82">
        <v>0</v>
      </c>
      <c r="G77" s="47">
        <f t="shared" si="4"/>
        <v>1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+'20'!G78</f>
        <v>3</v>
      </c>
      <c r="D78" s="82">
        <v>0</v>
      </c>
      <c r="E78" s="47">
        <f t="shared" ref="E78:E126" si="8">C78+D78</f>
        <v>3</v>
      </c>
      <c r="F78" s="82">
        <v>0</v>
      </c>
      <c r="G78" s="47">
        <f t="shared" ref="G78:G126" si="9">+E78-F78-H78</f>
        <v>3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+'20'!G79</f>
        <v>4</v>
      </c>
      <c r="D79" s="82">
        <v>0</v>
      </c>
      <c r="E79" s="47">
        <f t="shared" si="8"/>
        <v>4</v>
      </c>
      <c r="F79" s="82">
        <v>0</v>
      </c>
      <c r="G79" s="47">
        <f t="shared" si="9"/>
        <v>0</v>
      </c>
      <c r="H79" s="83">
        <v>4</v>
      </c>
      <c r="I79" s="22">
        <v>120</v>
      </c>
      <c r="J79" s="84">
        <f t="shared" si="10"/>
        <v>480</v>
      </c>
      <c r="K79" s="17" t="s">
        <v>16</v>
      </c>
      <c r="L79" s="18">
        <v>240</v>
      </c>
      <c r="M79" s="23">
        <f t="shared" si="11"/>
        <v>240</v>
      </c>
    </row>
    <row r="80" spans="1:13" ht="21.6" customHeight="1" x14ac:dyDescent="0.55000000000000004">
      <c r="A80" s="10">
        <v>76</v>
      </c>
      <c r="B80" s="11" t="s">
        <v>379</v>
      </c>
      <c r="C80" s="79">
        <f>+'20'!G80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+'20'!G81</f>
        <v>20</v>
      </c>
      <c r="D81" s="82">
        <v>0</v>
      </c>
      <c r="E81" s="47">
        <f t="shared" si="8"/>
        <v>20</v>
      </c>
      <c r="F81" s="82">
        <v>0</v>
      </c>
      <c r="G81" s="47">
        <f t="shared" si="9"/>
        <v>17</v>
      </c>
      <c r="H81" s="83">
        <v>3</v>
      </c>
      <c r="I81" s="22">
        <v>50</v>
      </c>
      <c r="J81" s="84">
        <f t="shared" si="10"/>
        <v>150</v>
      </c>
      <c r="K81" s="17" t="s">
        <v>16</v>
      </c>
      <c r="L81" s="18">
        <v>100</v>
      </c>
      <c r="M81" s="23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+'20'!G82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+'20'!G83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4</v>
      </c>
      <c r="H83" s="83">
        <v>1</v>
      </c>
      <c r="I83" s="20">
        <v>45</v>
      </c>
      <c r="J83" s="84">
        <f t="shared" si="10"/>
        <v>45</v>
      </c>
      <c r="K83" s="17" t="s">
        <v>16</v>
      </c>
      <c r="L83" s="18">
        <v>45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+'20'!G84</f>
        <v>18</v>
      </c>
      <c r="D84" s="82">
        <v>0</v>
      </c>
      <c r="E84" s="47">
        <f t="shared" si="8"/>
        <v>18</v>
      </c>
      <c r="F84" s="82">
        <v>0</v>
      </c>
      <c r="G84" s="47">
        <f t="shared" si="9"/>
        <v>17</v>
      </c>
      <c r="H84" s="83">
        <v>1</v>
      </c>
      <c r="I84" s="20">
        <v>55</v>
      </c>
      <c r="J84" s="84">
        <f t="shared" si="10"/>
        <v>55</v>
      </c>
      <c r="K84" s="17" t="s">
        <v>366</v>
      </c>
      <c r="L84" s="18">
        <v>55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+'20'!G85</f>
        <v>9</v>
      </c>
      <c r="D85" s="82">
        <v>0</v>
      </c>
      <c r="E85" s="47">
        <f t="shared" si="8"/>
        <v>9</v>
      </c>
      <c r="F85" s="82">
        <v>0</v>
      </c>
      <c r="G85" s="47">
        <f t="shared" si="9"/>
        <v>9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+'20'!G86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+'20'!G87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+'20'!G88</f>
        <v>18</v>
      </c>
      <c r="D88" s="82">
        <v>0</v>
      </c>
      <c r="E88" s="47">
        <f t="shared" si="8"/>
        <v>18</v>
      </c>
      <c r="F88" s="82">
        <v>0</v>
      </c>
      <c r="G88" s="47">
        <f t="shared" si="9"/>
        <v>18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+'20'!G89</f>
        <v>3</v>
      </c>
      <c r="D89" s="82">
        <v>0</v>
      </c>
      <c r="E89" s="47">
        <f t="shared" si="8"/>
        <v>3</v>
      </c>
      <c r="F89" s="82">
        <v>0</v>
      </c>
      <c r="G89" s="47">
        <f t="shared" si="9"/>
        <v>1</v>
      </c>
      <c r="H89" s="83">
        <v>2</v>
      </c>
      <c r="I89" s="20">
        <v>120</v>
      </c>
      <c r="J89" s="84">
        <f t="shared" si="10"/>
        <v>240</v>
      </c>
      <c r="K89" s="17" t="s">
        <v>16</v>
      </c>
      <c r="L89" s="18">
        <v>90</v>
      </c>
      <c r="M89" s="23">
        <f t="shared" si="11"/>
        <v>150</v>
      </c>
    </row>
    <row r="90" spans="1:13" ht="25.5" x14ac:dyDescent="0.55000000000000004">
      <c r="A90" s="10">
        <v>86</v>
      </c>
      <c r="B90" s="11" t="s">
        <v>246</v>
      </c>
      <c r="C90" s="79">
        <f>+'20'!G90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+'20'!G91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+'20'!G92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+'20'!G93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+'20'!G94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+'20'!G95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+'20'!G96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+'20'!G97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+'20'!G98</f>
        <v>18</v>
      </c>
      <c r="D98" s="82">
        <v>0</v>
      </c>
      <c r="E98" s="47">
        <f t="shared" si="8"/>
        <v>18</v>
      </c>
      <c r="F98" s="82">
        <v>0</v>
      </c>
      <c r="G98" s="47">
        <f t="shared" si="9"/>
        <v>17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60</v>
      </c>
      <c r="M98" s="23">
        <f t="shared" si="11"/>
        <v>60</v>
      </c>
    </row>
    <row r="99" spans="1:13" ht="25.5" x14ac:dyDescent="0.55000000000000004">
      <c r="A99" s="10">
        <v>95</v>
      </c>
      <c r="B99" s="19" t="s">
        <v>104</v>
      </c>
      <c r="C99" s="79">
        <v>17</v>
      </c>
      <c r="D99" s="82">
        <v>0</v>
      </c>
      <c r="E99" s="47">
        <f t="shared" si="8"/>
        <v>17</v>
      </c>
      <c r="F99" s="82">
        <v>0</v>
      </c>
      <c r="G99" s="47">
        <f t="shared" si="9"/>
        <v>16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23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+'20'!G100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+'20'!G101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+'20'!G102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+'20'!G103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+'20'!G104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+'20'!G105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+'20'!G106</f>
        <v>22</v>
      </c>
      <c r="D106" s="82">
        <v>0</v>
      </c>
      <c r="E106" s="47">
        <f t="shared" si="8"/>
        <v>22</v>
      </c>
      <c r="F106" s="82">
        <v>0</v>
      </c>
      <c r="G106" s="47">
        <f t="shared" si="9"/>
        <v>21</v>
      </c>
      <c r="H106" s="83">
        <v>1</v>
      </c>
      <c r="I106" s="22">
        <v>100</v>
      </c>
      <c r="J106" s="84">
        <f t="shared" si="10"/>
        <v>100</v>
      </c>
      <c r="K106" s="17" t="s">
        <v>16</v>
      </c>
      <c r="L106" s="18">
        <v>0</v>
      </c>
      <c r="M106" s="23">
        <f t="shared" si="11"/>
        <v>100</v>
      </c>
    </row>
    <row r="107" spans="1:13" ht="25.5" x14ac:dyDescent="0.55000000000000004">
      <c r="A107" s="10">
        <v>103</v>
      </c>
      <c r="B107" s="19" t="s">
        <v>97</v>
      </c>
      <c r="C107" s="79">
        <f>+'20'!G107</f>
        <v>15</v>
      </c>
      <c r="D107" s="82">
        <v>0</v>
      </c>
      <c r="E107" s="47">
        <f t="shared" si="8"/>
        <v>15</v>
      </c>
      <c r="F107" s="82">
        <v>0</v>
      </c>
      <c r="G107" s="47">
        <f t="shared" si="9"/>
        <v>13</v>
      </c>
      <c r="H107" s="83">
        <v>2</v>
      </c>
      <c r="I107" s="20">
        <v>55</v>
      </c>
      <c r="J107" s="84">
        <f t="shared" si="10"/>
        <v>110</v>
      </c>
      <c r="K107" s="17" t="s">
        <v>16</v>
      </c>
      <c r="L107" s="18">
        <v>0</v>
      </c>
      <c r="M107" s="23">
        <f t="shared" si="11"/>
        <v>110</v>
      </c>
    </row>
    <row r="108" spans="1:13" ht="25.5" x14ac:dyDescent="0.55000000000000004">
      <c r="A108" s="10">
        <v>104</v>
      </c>
      <c r="B108" s="19" t="s">
        <v>98</v>
      </c>
      <c r="C108" s="79">
        <f>+'20'!G108</f>
        <v>1</v>
      </c>
      <c r="D108" s="82">
        <v>0</v>
      </c>
      <c r="E108" s="47">
        <f t="shared" si="8"/>
        <v>1</v>
      </c>
      <c r="F108" s="82">
        <v>0</v>
      </c>
      <c r="G108" s="47">
        <f t="shared" si="9"/>
        <v>1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+'20'!G109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+'20'!G110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+'20'!G111</f>
        <v>2</v>
      </c>
      <c r="D111" s="82">
        <v>0</v>
      </c>
      <c r="E111" s="47">
        <f t="shared" si="8"/>
        <v>2</v>
      </c>
      <c r="F111" s="82">
        <v>0</v>
      </c>
      <c r="G111" s="47">
        <f t="shared" si="9"/>
        <v>2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+'20'!G112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+'20'!G113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+'20'!G114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+'20'!G115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+'20'!G116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+'20'!G117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+'20'!G118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+'20'!G119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+'20'!G120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+'20'!G121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+'20'!G122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+'20'!G123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+'20'!G124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+'20'!G125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+'20'!G126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+'20'!G127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+'20'!G128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+'20'!G129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+'20'!G130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+'20'!G131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+'20'!G132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+'20'!G133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+'20'!G134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+'20'!G135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+'20'!G136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+'20'!G137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+'20'!G138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+'20'!G139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+'20'!G140</f>
        <v>16</v>
      </c>
      <c r="D140" s="82">
        <v>0</v>
      </c>
      <c r="E140" s="47">
        <f t="shared" si="0"/>
        <v>16</v>
      </c>
      <c r="F140" s="82">
        <v>0</v>
      </c>
      <c r="G140" s="47">
        <f t="shared" si="4"/>
        <v>16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+'20'!G141</f>
        <v>9</v>
      </c>
      <c r="D141" s="82">
        <v>0</v>
      </c>
      <c r="E141" s="47">
        <f t="shared" si="0"/>
        <v>9</v>
      </c>
      <c r="F141" s="82">
        <v>0</v>
      </c>
      <c r="G141" s="47">
        <f t="shared" si="4"/>
        <v>9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+'20'!G142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+'20'!G143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+'20'!G144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+'20'!G145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+'20'!G146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+'20'!G147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+'20'!G148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+'20'!G149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+'20'!G150</f>
        <v>0</v>
      </c>
      <c r="D150" s="82">
        <v>0</v>
      </c>
      <c r="E150" s="47">
        <f t="shared" si="21"/>
        <v>0</v>
      </c>
      <c r="F150" s="82">
        <v>0</v>
      </c>
      <c r="G150" s="47">
        <f t="shared" si="22"/>
        <v>0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+'20'!G151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+'20'!G152</f>
        <v>0</v>
      </c>
      <c r="D152" s="82">
        <v>0</v>
      </c>
      <c r="E152" s="47">
        <f t="shared" si="21"/>
        <v>0</v>
      </c>
      <c r="F152" s="82">
        <v>0</v>
      </c>
      <c r="G152" s="47">
        <f t="shared" si="22"/>
        <v>0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+'20'!G153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+'20'!G154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+'20'!G155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+'20'!G156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+'20'!G157</f>
        <v>10</v>
      </c>
      <c r="D157" s="82">
        <v>0</v>
      </c>
      <c r="E157" s="47">
        <f t="shared" si="21"/>
        <v>10</v>
      </c>
      <c r="F157" s="82">
        <v>0</v>
      </c>
      <c r="G157" s="47">
        <f t="shared" si="22"/>
        <v>10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+'20'!G158</f>
        <v>8</v>
      </c>
      <c r="D158" s="82">
        <v>0</v>
      </c>
      <c r="E158" s="47">
        <f t="shared" si="21"/>
        <v>8</v>
      </c>
      <c r="F158" s="82">
        <v>0</v>
      </c>
      <c r="G158" s="47">
        <f t="shared" si="22"/>
        <v>8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+'20'!G159</f>
        <v>8</v>
      </c>
      <c r="D159" s="82">
        <v>0</v>
      </c>
      <c r="E159" s="47">
        <f t="shared" si="21"/>
        <v>8</v>
      </c>
      <c r="F159" s="82">
        <v>0</v>
      </c>
      <c r="G159" s="47">
        <f t="shared" si="22"/>
        <v>8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+'20'!G160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+'20'!G161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+'20'!G162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+'20'!G163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+'20'!G164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+'20'!G165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+'20'!G166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+'20'!G167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+'20'!G168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+'20'!G169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+'20'!G170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+'20'!G171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+'20'!G172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+'20'!G173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+'20'!G174</f>
        <v>1</v>
      </c>
      <c r="D174" s="82">
        <v>0</v>
      </c>
      <c r="E174" s="47">
        <f t="shared" si="0"/>
        <v>1</v>
      </c>
      <c r="F174" s="82">
        <v>0</v>
      </c>
      <c r="G174" s="47">
        <f t="shared" ref="G174:G207" si="25">+E174-F174-H174</f>
        <v>0</v>
      </c>
      <c r="H174" s="83">
        <v>1</v>
      </c>
      <c r="I174" s="20">
        <v>55</v>
      </c>
      <c r="J174" s="84">
        <f t="shared" ref="J174:J207" si="26">+I174*H174</f>
        <v>55</v>
      </c>
      <c r="K174" s="17" t="s">
        <v>16</v>
      </c>
      <c r="L174" s="18">
        <v>0</v>
      </c>
      <c r="M174" s="23">
        <f t="shared" si="20"/>
        <v>55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+'20'!G175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+'20'!G176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+'20'!G177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+'20'!G178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+'20'!G179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+'20'!G180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+'20'!G181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+'20'!G182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+'20'!G183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+'20'!G184</f>
        <v>4</v>
      </c>
      <c r="D184" s="82">
        <v>0</v>
      </c>
      <c r="E184" s="47">
        <f t="shared" si="27"/>
        <v>4</v>
      </c>
      <c r="F184" s="82">
        <v>0</v>
      </c>
      <c r="G184" s="47">
        <f t="shared" si="28"/>
        <v>4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+'20'!G185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+'20'!G186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+'20'!G187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+'20'!G188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+'20'!G189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+'20'!G190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+'20'!G191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+'20'!G192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+'20'!G193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+'20'!G194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+'20'!G195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+'20'!G196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+'20'!G197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+'20'!G198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+'20'!G199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+'20'!G200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+'20'!G201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+'20'!G202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+'20'!G203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+'20'!G204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+'20'!G205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+'20'!G206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+'20'!G207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+'20'!G208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+'20'!G209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+'20'!G210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+'20'!G211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+'20'!G212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+'20'!G213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+'20'!G214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+'20'!G215</f>
        <v>0</v>
      </c>
      <c r="D215" s="82">
        <v>0</v>
      </c>
      <c r="E215" s="47">
        <f t="shared" si="37"/>
        <v>0</v>
      </c>
      <c r="F215" s="82">
        <v>0</v>
      </c>
      <c r="G215" s="47">
        <f t="shared" si="38"/>
        <v>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+'20'!G216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+'20'!G217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+'20'!G218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+'20'!G219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+'20'!G220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+'20'!G221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+'20'!G222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+'20'!G223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+'20'!G224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+'20'!G225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+'20'!G226</f>
        <v>22</v>
      </c>
      <c r="D226" s="82">
        <v>0</v>
      </c>
      <c r="E226" s="47">
        <f t="shared" si="37"/>
        <v>22</v>
      </c>
      <c r="F226" s="82">
        <v>0</v>
      </c>
      <c r="G226" s="47">
        <f t="shared" si="38"/>
        <v>22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+'20'!G227</f>
        <v>12</v>
      </c>
      <c r="D227" s="82">
        <v>0</v>
      </c>
      <c r="E227" s="47">
        <f t="shared" si="37"/>
        <v>12</v>
      </c>
      <c r="F227" s="82">
        <v>0</v>
      </c>
      <c r="G227" s="47">
        <f t="shared" si="38"/>
        <v>10</v>
      </c>
      <c r="H227" s="83">
        <v>2</v>
      </c>
      <c r="I227" s="20">
        <v>25</v>
      </c>
      <c r="J227" s="84">
        <f t="shared" si="39"/>
        <v>50</v>
      </c>
      <c r="K227" s="17" t="s">
        <v>16</v>
      </c>
      <c r="L227" s="18">
        <v>15</v>
      </c>
      <c r="M227" s="23">
        <f t="shared" si="40"/>
        <v>35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+'20'!G228</f>
        <v>12</v>
      </c>
      <c r="D228" s="82">
        <v>0</v>
      </c>
      <c r="E228" s="47">
        <f t="shared" si="37"/>
        <v>12</v>
      </c>
      <c r="F228" s="82">
        <v>0</v>
      </c>
      <c r="G228" s="47">
        <f t="shared" si="38"/>
        <v>10</v>
      </c>
      <c r="H228" s="83">
        <v>2</v>
      </c>
      <c r="I228" s="20">
        <v>25</v>
      </c>
      <c r="J228" s="84">
        <f t="shared" si="39"/>
        <v>50</v>
      </c>
      <c r="K228" s="17" t="s">
        <v>16</v>
      </c>
      <c r="L228" s="18">
        <v>15</v>
      </c>
      <c r="M228" s="23">
        <f t="shared" si="40"/>
        <v>35</v>
      </c>
    </row>
    <row r="229" spans="1:13" ht="22.5" customHeight="1" x14ac:dyDescent="0.55000000000000004">
      <c r="A229" s="10">
        <v>225</v>
      </c>
      <c r="B229" s="11" t="s">
        <v>385</v>
      </c>
      <c r="C229" s="79">
        <v>4</v>
      </c>
      <c r="D229" s="82">
        <v>0</v>
      </c>
      <c r="E229" s="47">
        <f t="shared" si="37"/>
        <v>4</v>
      </c>
      <c r="F229" s="82">
        <v>0</v>
      </c>
      <c r="G229" s="47">
        <f t="shared" si="38"/>
        <v>3</v>
      </c>
      <c r="H229" s="83">
        <v>1</v>
      </c>
      <c r="I229" s="20">
        <v>25</v>
      </c>
      <c r="J229" s="84">
        <f t="shared" si="39"/>
        <v>25</v>
      </c>
      <c r="K229" s="17" t="s">
        <v>16</v>
      </c>
      <c r="L229" s="18">
        <v>7</v>
      </c>
      <c r="M229" s="23">
        <f t="shared" si="40"/>
        <v>18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+'20'!G230</f>
        <v>4</v>
      </c>
      <c r="D230" s="82">
        <v>0</v>
      </c>
      <c r="E230" s="47">
        <f t="shared" si="37"/>
        <v>4</v>
      </c>
      <c r="F230" s="82">
        <v>0</v>
      </c>
      <c r="G230" s="47">
        <f t="shared" si="38"/>
        <v>3</v>
      </c>
      <c r="H230" s="83">
        <v>1</v>
      </c>
      <c r="I230" s="20">
        <v>25</v>
      </c>
      <c r="J230" s="84">
        <f t="shared" si="39"/>
        <v>25</v>
      </c>
      <c r="K230" s="17" t="s">
        <v>16</v>
      </c>
      <c r="L230" s="18">
        <v>8</v>
      </c>
      <c r="M230" s="23">
        <f t="shared" si="40"/>
        <v>17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+'20'!G231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2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+'20'!G232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+'20'!G233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+'20'!G234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+'20'!G235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+'20'!G236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+'20'!G237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+'20'!G238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+'20'!G239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+'20'!G240</f>
        <v>10</v>
      </c>
      <c r="D240" s="82">
        <v>0</v>
      </c>
      <c r="E240" s="47">
        <f t="shared" si="37"/>
        <v>10</v>
      </c>
      <c r="F240" s="82">
        <v>0</v>
      </c>
      <c r="G240" s="47">
        <f t="shared" si="38"/>
        <v>9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23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+'20'!G241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+'20'!G242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+'20'!G243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+'20'!G244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+'20'!G245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+'20'!G246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2300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3295</v>
      </c>
    </row>
    <row r="258" spans="1:15" ht="25.5" x14ac:dyDescent="0.55000000000000004">
      <c r="A258" s="1"/>
      <c r="E258" s="31"/>
      <c r="G258" s="31"/>
      <c r="I258" s="162" t="s">
        <v>203</v>
      </c>
      <c r="J258" s="163"/>
      <c r="K258" s="36">
        <v>0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355</v>
      </c>
      <c r="L259" s="2">
        <v>235</v>
      </c>
      <c r="M259" s="2">
        <v>120</v>
      </c>
    </row>
    <row r="260" spans="1:15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5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15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995</v>
      </c>
      <c r="M262" s="87" t="s">
        <v>287</v>
      </c>
      <c r="N262" s="88" t="s">
        <v>288</v>
      </c>
      <c r="O262" s="89" t="s">
        <v>289</v>
      </c>
    </row>
    <row r="263" spans="1:15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1945</v>
      </c>
      <c r="M263" s="90"/>
      <c r="N263" s="90">
        <v>55</v>
      </c>
      <c r="O263" s="90"/>
    </row>
    <row r="264" spans="1:15" ht="25.5" x14ac:dyDescent="0.55000000000000004">
      <c r="A264" s="1"/>
      <c r="E264" s="31"/>
      <c r="G264" s="31"/>
      <c r="I264" s="162" t="s">
        <v>209</v>
      </c>
      <c r="J264" s="163"/>
      <c r="K264" s="37">
        <v>1945</v>
      </c>
      <c r="M264" s="90"/>
      <c r="N264" s="90"/>
      <c r="O264" s="90"/>
    </row>
    <row r="265" spans="1:15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5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5" x14ac:dyDescent="0.5">
      <c r="G267" s="2"/>
      <c r="I267" s="2"/>
      <c r="M267" s="91"/>
      <c r="N267" s="91"/>
      <c r="O267" s="91"/>
    </row>
    <row r="268" spans="1:15" ht="25.5" x14ac:dyDescent="0.55000000000000004">
      <c r="G268" s="2"/>
      <c r="I268" s="98" t="s">
        <v>300</v>
      </c>
      <c r="M268" s="92"/>
      <c r="N268" s="92"/>
      <c r="O268" s="92"/>
    </row>
    <row r="269" spans="1:15" x14ac:dyDescent="0.5">
      <c r="G269" s="2"/>
      <c r="I269" s="2"/>
      <c r="M269" s="93">
        <f>SUM(M263:M268)</f>
        <v>0</v>
      </c>
      <c r="N269" s="93">
        <f>SUM(N263:N268)</f>
        <v>55</v>
      </c>
      <c r="O269" s="93">
        <f>SUM(O263:O268)</f>
        <v>0</v>
      </c>
    </row>
    <row r="270" spans="1:15" x14ac:dyDescent="0.5">
      <c r="G270" s="2"/>
      <c r="I270" s="2"/>
      <c r="M270" s="94" t="s">
        <v>290</v>
      </c>
      <c r="N270" s="95">
        <f>N269*30/100</f>
        <v>16.5</v>
      </c>
      <c r="O270" s="95">
        <f>O269*30/100</f>
        <v>0</v>
      </c>
    </row>
    <row r="271" spans="1:15" x14ac:dyDescent="0.5">
      <c r="G271" s="2"/>
      <c r="I271" s="2"/>
      <c r="M271" s="94" t="s">
        <v>291</v>
      </c>
      <c r="N271" s="95">
        <f>N270*7/100</f>
        <v>1.155</v>
      </c>
      <c r="O271" s="95">
        <f>O270*7/100</f>
        <v>0</v>
      </c>
    </row>
    <row r="272" spans="1:15" x14ac:dyDescent="0.5">
      <c r="G272" s="2"/>
      <c r="I272" s="2"/>
      <c r="M272" s="96" t="s">
        <v>5</v>
      </c>
      <c r="N272" s="97">
        <f>N269-N270-N271</f>
        <v>37.344999999999999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5980BF"/>
  </sheetPr>
  <dimension ref="A1:Z341"/>
  <sheetViews>
    <sheetView zoomScaleNormal="100" workbookViewId="0">
      <pane xSplit="7" ySplit="4" topLeftCell="H260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+'21'!G5</f>
        <v>80</v>
      </c>
      <c r="D5" s="82">
        <v>0</v>
      </c>
      <c r="E5" s="47">
        <f t="shared" ref="E5:E207" si="0">C5+D5</f>
        <v>80</v>
      </c>
      <c r="F5" s="82">
        <v>0</v>
      </c>
      <c r="G5" s="47">
        <f>+E5-F5-H5</f>
        <v>75</v>
      </c>
      <c r="H5" s="83">
        <v>5</v>
      </c>
      <c r="I5" s="20">
        <v>50</v>
      </c>
      <c r="J5" s="84">
        <f>+I5*H5</f>
        <v>250</v>
      </c>
      <c r="K5" s="17" t="s">
        <v>16</v>
      </c>
      <c r="L5" s="18">
        <v>0</v>
      </c>
      <c r="M5" s="101">
        <f>SUM(J5-L5)</f>
        <v>250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+'21'!G6</f>
        <v>83</v>
      </c>
      <c r="D6" s="82">
        <v>0</v>
      </c>
      <c r="E6" s="47">
        <f t="shared" si="0"/>
        <v>83</v>
      </c>
      <c r="F6" s="82">
        <v>0</v>
      </c>
      <c r="G6" s="47">
        <f t="shared" ref="G6:G142" si="4">+E6-F6-H6</f>
        <v>73</v>
      </c>
      <c r="H6" s="83">
        <v>10</v>
      </c>
      <c r="I6" s="20">
        <v>100</v>
      </c>
      <c r="J6" s="84">
        <f t="shared" ref="J6:J142" si="5">+I6*H6</f>
        <v>1000</v>
      </c>
      <c r="K6" s="17" t="s">
        <v>16</v>
      </c>
      <c r="L6" s="18">
        <v>0</v>
      </c>
      <c r="M6" s="101">
        <f t="shared" ref="M6:M139" si="6">SUM(J6-L6)</f>
        <v>1000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69</v>
      </c>
      <c r="D12" s="82">
        <v>0</v>
      </c>
      <c r="E12" s="47">
        <f t="shared" si="0"/>
        <v>69</v>
      </c>
      <c r="F12" s="82">
        <v>0</v>
      </c>
      <c r="G12" s="47">
        <f t="shared" si="4"/>
        <v>62</v>
      </c>
      <c r="H12" s="83">
        <v>7</v>
      </c>
      <c r="I12" s="15">
        <v>50</v>
      </c>
      <c r="J12" s="84">
        <f t="shared" si="5"/>
        <v>350</v>
      </c>
      <c r="K12" s="17" t="s">
        <v>16</v>
      </c>
      <c r="L12" s="18">
        <v>125</v>
      </c>
      <c r="M12" s="101">
        <f t="shared" si="6"/>
        <v>225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+'21'!G14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+'21'!G16</f>
        <v>4</v>
      </c>
      <c r="D16" s="82">
        <v>0</v>
      </c>
      <c r="E16" s="47">
        <f t="shared" si="0"/>
        <v>4</v>
      </c>
      <c r="F16" s="82">
        <v>0</v>
      </c>
      <c r="G16" s="47">
        <f t="shared" si="4"/>
        <v>3</v>
      </c>
      <c r="H16" s="83">
        <v>1</v>
      </c>
      <c r="I16" s="15">
        <v>50</v>
      </c>
      <c r="J16" s="84">
        <f t="shared" si="5"/>
        <v>50</v>
      </c>
      <c r="K16" s="17" t="s">
        <v>16</v>
      </c>
      <c r="L16" s="18">
        <v>0</v>
      </c>
      <c r="M16" s="101">
        <f t="shared" si="6"/>
        <v>50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v>2</v>
      </c>
      <c r="D18" s="82">
        <v>5</v>
      </c>
      <c r="E18" s="47">
        <f t="shared" si="0"/>
        <v>7</v>
      </c>
      <c r="F18" s="82">
        <v>0</v>
      </c>
      <c r="G18" s="47">
        <f t="shared" si="4"/>
        <v>1</v>
      </c>
      <c r="H18" s="83">
        <v>6</v>
      </c>
      <c r="I18" s="15">
        <v>50</v>
      </c>
      <c r="J18" s="84">
        <f t="shared" si="5"/>
        <v>300</v>
      </c>
      <c r="K18" s="17" t="s">
        <v>16</v>
      </c>
      <c r="L18" s="18">
        <v>0</v>
      </c>
      <c r="M18" s="101">
        <f t="shared" si="6"/>
        <v>300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+'21'!G21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+'21'!G22</f>
        <v>1</v>
      </c>
      <c r="D22" s="82">
        <v>0</v>
      </c>
      <c r="E22" s="47">
        <f>C22+D22</f>
        <v>1</v>
      </c>
      <c r="F22" s="82">
        <v>0</v>
      </c>
      <c r="G22" s="47">
        <f>+E22-F22-H22</f>
        <v>0</v>
      </c>
      <c r="H22" s="83">
        <v>1</v>
      </c>
      <c r="I22" s="15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+'21'!G23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+'21'!G24</f>
        <v>26</v>
      </c>
      <c r="D24" s="82">
        <v>40</v>
      </c>
      <c r="E24" s="47">
        <f t="shared" si="0"/>
        <v>66</v>
      </c>
      <c r="F24" s="82">
        <v>0</v>
      </c>
      <c r="G24" s="47">
        <f t="shared" si="4"/>
        <v>56</v>
      </c>
      <c r="H24" s="83">
        <v>10</v>
      </c>
      <c r="I24" s="15">
        <v>100</v>
      </c>
      <c r="J24" s="84">
        <f t="shared" si="5"/>
        <v>1000</v>
      </c>
      <c r="K24" s="17" t="s">
        <v>16</v>
      </c>
      <c r="L24" s="18">
        <v>0</v>
      </c>
      <c r="M24" s="101">
        <f t="shared" si="6"/>
        <v>1000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+'21'!G25</f>
        <v>1</v>
      </c>
      <c r="D25" s="82">
        <v>3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+'21'!G27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+'21'!G29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+'21'!G30</f>
        <v>6</v>
      </c>
      <c r="D30" s="82">
        <v>0</v>
      </c>
      <c r="E30" s="47">
        <f t="shared" si="0"/>
        <v>6</v>
      </c>
      <c r="F30" s="82">
        <v>0</v>
      </c>
      <c r="G30" s="47">
        <f t="shared" si="4"/>
        <v>5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100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v>3</v>
      </c>
      <c r="D31" s="82">
        <v>0</v>
      </c>
      <c r="E31" s="47">
        <f t="shared" si="0"/>
        <v>3</v>
      </c>
      <c r="F31" s="82">
        <v>0</v>
      </c>
      <c r="G31" s="47">
        <f t="shared" si="4"/>
        <v>0</v>
      </c>
      <c r="H31" s="83">
        <v>3</v>
      </c>
      <c r="I31" s="15">
        <v>100</v>
      </c>
      <c r="J31" s="84">
        <f t="shared" si="5"/>
        <v>300</v>
      </c>
      <c r="K31" s="17" t="s">
        <v>16</v>
      </c>
      <c r="L31" s="18">
        <v>150</v>
      </c>
      <c r="M31" s="101">
        <f t="shared" si="6"/>
        <v>150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+'21'!G33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+'21'!G34</f>
        <v>49</v>
      </c>
      <c r="D34" s="82">
        <v>20</v>
      </c>
      <c r="E34" s="47">
        <f>C34+D34</f>
        <v>69</v>
      </c>
      <c r="F34" s="82">
        <v>0</v>
      </c>
      <c r="G34" s="47">
        <f>+E34-F34-H34</f>
        <v>67</v>
      </c>
      <c r="H34" s="83">
        <v>2</v>
      </c>
      <c r="I34" s="15">
        <v>100</v>
      </c>
      <c r="J34" s="84">
        <f>+I34*H34</f>
        <v>200</v>
      </c>
      <c r="K34" s="17" t="s">
        <v>16</v>
      </c>
      <c r="L34" s="18">
        <v>0</v>
      </c>
      <c r="M34" s="101">
        <f>SUM(J34-L34)</f>
        <v>200</v>
      </c>
    </row>
    <row r="35" spans="1:24" ht="25.5" x14ac:dyDescent="0.55000000000000004">
      <c r="A35" s="10">
        <v>31</v>
      </c>
      <c r="B35" s="19" t="s">
        <v>45</v>
      </c>
      <c r="C35" s="79">
        <f>+'21'!G35</f>
        <v>1</v>
      </c>
      <c r="D35" s="82">
        <v>5</v>
      </c>
      <c r="E35" s="47">
        <f>C35+D35</f>
        <v>6</v>
      </c>
      <c r="F35" s="82">
        <v>0</v>
      </c>
      <c r="G35" s="47">
        <f>+E35-F35-H35</f>
        <v>6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+'21'!G36</f>
        <v>2</v>
      </c>
      <c r="D36" s="82">
        <v>0</v>
      </c>
      <c r="E36" s="47">
        <f>C36+D36</f>
        <v>2</v>
      </c>
      <c r="F36" s="82">
        <v>0</v>
      </c>
      <c r="G36" s="47">
        <f>+E36-F36-H36</f>
        <v>1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65</v>
      </c>
      <c r="M36" s="101">
        <f>SUM(J36-L36)</f>
        <v>65</v>
      </c>
    </row>
    <row r="37" spans="1:24" ht="25.5" x14ac:dyDescent="0.55000000000000004">
      <c r="A37" s="10">
        <v>33</v>
      </c>
      <c r="B37" s="19" t="s">
        <v>43</v>
      </c>
      <c r="C37" s="79">
        <f>+'21'!G37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+'21'!G38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4</v>
      </c>
      <c r="H38" s="83">
        <v>1</v>
      </c>
      <c r="I38" s="15">
        <v>130</v>
      </c>
      <c r="J38" s="84">
        <f t="shared" si="5"/>
        <v>130</v>
      </c>
      <c r="K38" s="17" t="s">
        <v>16</v>
      </c>
      <c r="L38" s="18">
        <v>0</v>
      </c>
      <c r="M38" s="101">
        <f t="shared" si="6"/>
        <v>130</v>
      </c>
    </row>
    <row r="39" spans="1:24" ht="25.5" x14ac:dyDescent="0.55000000000000004">
      <c r="A39" s="10">
        <v>35</v>
      </c>
      <c r="B39" s="19" t="s">
        <v>138</v>
      </c>
      <c r="C39" s="79">
        <f>+'21'!G39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+'21'!G40</f>
        <v>12</v>
      </c>
      <c r="D40" s="82">
        <v>0</v>
      </c>
      <c r="E40" s="47">
        <f t="shared" si="0"/>
        <v>12</v>
      </c>
      <c r="F40" s="82">
        <v>0</v>
      </c>
      <c r="G40" s="47">
        <f t="shared" si="4"/>
        <v>10</v>
      </c>
      <c r="H40" s="83">
        <v>2</v>
      </c>
      <c r="I40" s="15">
        <v>50</v>
      </c>
      <c r="J40" s="84">
        <f t="shared" si="5"/>
        <v>100</v>
      </c>
      <c r="K40" s="17" t="s">
        <v>16</v>
      </c>
      <c r="L40" s="18">
        <v>0</v>
      </c>
      <c r="M40" s="124">
        <f t="shared" si="6"/>
        <v>100</v>
      </c>
    </row>
    <row r="41" spans="1:24" ht="25.5" x14ac:dyDescent="0.55000000000000004">
      <c r="A41" s="10">
        <v>37</v>
      </c>
      <c r="B41" s="19" t="s">
        <v>50</v>
      </c>
      <c r="C41" s="79">
        <f>+'21'!G41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9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101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+'21'!G42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3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1">
        <f t="shared" si="6"/>
        <v>50</v>
      </c>
    </row>
    <row r="43" spans="1:24" ht="25.5" x14ac:dyDescent="0.55000000000000004">
      <c r="A43" s="10">
        <v>39</v>
      </c>
      <c r="B43" s="11" t="s">
        <v>286</v>
      </c>
      <c r="C43" s="79">
        <f>+'21'!G43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+'21'!G44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+'21'!G45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+'21'!G46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+'21'!G47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+'21'!G48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+'21'!G49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+'21'!G50</f>
        <v>0</v>
      </c>
      <c r="D50" s="82">
        <v>5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+'21'!G52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+'21'!G53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+'21'!G54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+'21'!G55</f>
        <v>3</v>
      </c>
      <c r="D55" s="82">
        <v>10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+'21'!G56</f>
        <v>5</v>
      </c>
      <c r="D56" s="82">
        <v>0</v>
      </c>
      <c r="E56" s="47">
        <f t="shared" si="0"/>
        <v>5</v>
      </c>
      <c r="F56" s="82">
        <v>0</v>
      </c>
      <c r="G56" s="47">
        <f t="shared" si="4"/>
        <v>5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+'21'!G57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+'21'!G60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+'21'!G61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+'21'!G62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+'21'!G63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+'21'!G65</f>
        <v>6</v>
      </c>
      <c r="D65" s="82">
        <v>0</v>
      </c>
      <c r="E65" s="47">
        <f>C65+D65</f>
        <v>6</v>
      </c>
      <c r="F65" s="82">
        <v>0</v>
      </c>
      <c r="G65" s="47">
        <f>+E65-F65-H65</f>
        <v>5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25</v>
      </c>
      <c r="M65" s="101">
        <f>SUM(J65-L65)</f>
        <v>25</v>
      </c>
    </row>
    <row r="66" spans="1:13" ht="25.5" x14ac:dyDescent="0.55000000000000004">
      <c r="A66" s="10">
        <v>62</v>
      </c>
      <c r="B66" s="19" t="s">
        <v>73</v>
      </c>
      <c r="C66" s="79">
        <f>+'21'!G66</f>
        <v>4</v>
      </c>
      <c r="D66" s="82">
        <v>0</v>
      </c>
      <c r="E66" s="47">
        <f>C66+D66</f>
        <v>4</v>
      </c>
      <c r="F66" s="82">
        <v>0</v>
      </c>
      <c r="G66" s="47">
        <f>+E66-F66-H66</f>
        <v>2</v>
      </c>
      <c r="H66" s="83">
        <v>2</v>
      </c>
      <c r="I66" s="20">
        <v>50</v>
      </c>
      <c r="J66" s="84">
        <f>+I66*H66</f>
        <v>100</v>
      </c>
      <c r="K66" s="17" t="s">
        <v>16</v>
      </c>
      <c r="L66" s="18">
        <v>50</v>
      </c>
      <c r="M66" s="101">
        <f>SUM(J66-L66)</f>
        <v>50</v>
      </c>
    </row>
    <row r="67" spans="1:13" ht="25.5" x14ac:dyDescent="0.55000000000000004">
      <c r="A67" s="10">
        <v>63</v>
      </c>
      <c r="B67" s="19" t="s">
        <v>74</v>
      </c>
      <c r="C67" s="79">
        <f>+'21'!G67</f>
        <v>6</v>
      </c>
      <c r="D67" s="82">
        <v>0</v>
      </c>
      <c r="E67" s="47">
        <f>C67+D67</f>
        <v>6</v>
      </c>
      <c r="F67" s="82">
        <v>0</v>
      </c>
      <c r="G67" s="47">
        <f>+E67-F67-H67</f>
        <v>5</v>
      </c>
      <c r="H67" s="83">
        <v>1</v>
      </c>
      <c r="I67" s="20">
        <v>50</v>
      </c>
      <c r="J67" s="84">
        <f>+I67*H67</f>
        <v>50</v>
      </c>
      <c r="K67" s="17" t="s">
        <v>16</v>
      </c>
      <c r="L67" s="18">
        <v>0</v>
      </c>
      <c r="M67" s="101">
        <f>SUM(J67-L67)</f>
        <v>50</v>
      </c>
    </row>
    <row r="68" spans="1:13" ht="25.5" x14ac:dyDescent="0.55000000000000004">
      <c r="A68" s="10">
        <v>64</v>
      </c>
      <c r="B68" s="11" t="s">
        <v>269</v>
      </c>
      <c r="C68" s="79">
        <f>+'21'!G68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+'21'!G69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+'21'!G70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+'21'!G72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+'21'!G73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+'21'!G74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+'21'!G77</f>
        <v>1</v>
      </c>
      <c r="D77" s="82">
        <v>20</v>
      </c>
      <c r="E77" s="47">
        <f t="shared" si="0"/>
        <v>21</v>
      </c>
      <c r="F77" s="82">
        <v>0</v>
      </c>
      <c r="G77" s="47">
        <f t="shared" si="4"/>
        <v>18</v>
      </c>
      <c r="H77" s="83">
        <v>3</v>
      </c>
      <c r="I77" s="15">
        <v>50</v>
      </c>
      <c r="J77" s="84">
        <f t="shared" si="5"/>
        <v>150</v>
      </c>
      <c r="K77" s="17" t="s">
        <v>16</v>
      </c>
      <c r="L77" s="18">
        <v>0</v>
      </c>
      <c r="M77" s="101">
        <f t="shared" si="6"/>
        <v>150</v>
      </c>
    </row>
    <row r="78" spans="1:13" ht="25.5" x14ac:dyDescent="0.55000000000000004">
      <c r="A78" s="10">
        <v>74</v>
      </c>
      <c r="B78" s="19" t="s">
        <v>293</v>
      </c>
      <c r="C78" s="79">
        <f>+'21'!G78</f>
        <v>3</v>
      </c>
      <c r="D78" s="82">
        <v>3</v>
      </c>
      <c r="E78" s="47">
        <f t="shared" ref="E78:E126" si="8">C78+D78</f>
        <v>6</v>
      </c>
      <c r="F78" s="82">
        <v>0</v>
      </c>
      <c r="G78" s="47">
        <f t="shared" ref="G78:G126" si="9">+E78-F78-H78</f>
        <v>5</v>
      </c>
      <c r="H78" s="83">
        <v>1</v>
      </c>
      <c r="I78" s="20">
        <v>50</v>
      </c>
      <c r="J78" s="84">
        <f t="shared" ref="J78:J126" si="10">+I78*H78</f>
        <v>50</v>
      </c>
      <c r="K78" s="17" t="s">
        <v>16</v>
      </c>
      <c r="L78" s="18">
        <v>0</v>
      </c>
      <c r="M78" s="101">
        <f t="shared" ref="M78:M126" si="11">SUM(J78-L78)</f>
        <v>50</v>
      </c>
    </row>
    <row r="79" spans="1:13" ht="25.5" x14ac:dyDescent="0.55000000000000004">
      <c r="A79" s="10">
        <v>75</v>
      </c>
      <c r="B79" s="19" t="s">
        <v>294</v>
      </c>
      <c r="C79" s="79">
        <f>+'21'!G79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+'21'!G80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+'21'!G81</f>
        <v>17</v>
      </c>
      <c r="D81" s="82">
        <v>5</v>
      </c>
      <c r="E81" s="47">
        <f t="shared" si="8"/>
        <v>22</v>
      </c>
      <c r="F81" s="82">
        <v>0</v>
      </c>
      <c r="G81" s="47">
        <f t="shared" si="9"/>
        <v>14</v>
      </c>
      <c r="H81" s="83">
        <v>8</v>
      </c>
      <c r="I81" s="22">
        <v>50</v>
      </c>
      <c r="J81" s="84">
        <f t="shared" si="10"/>
        <v>400</v>
      </c>
      <c r="K81" s="17" t="s">
        <v>16</v>
      </c>
      <c r="L81" s="18">
        <v>200</v>
      </c>
      <c r="M81" s="101">
        <f t="shared" si="11"/>
        <v>200</v>
      </c>
    </row>
    <row r="82" spans="1:13" ht="25.5" x14ac:dyDescent="0.55000000000000004">
      <c r="A82" s="10">
        <v>78</v>
      </c>
      <c r="B82" s="19" t="s">
        <v>91</v>
      </c>
      <c r="C82" s="79">
        <f>+'21'!G82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+'21'!G83</f>
        <v>4</v>
      </c>
      <c r="D83" s="82">
        <v>0</v>
      </c>
      <c r="E83" s="47">
        <f t="shared" si="8"/>
        <v>4</v>
      </c>
      <c r="F83" s="82">
        <v>0</v>
      </c>
      <c r="G83" s="47">
        <f t="shared" si="9"/>
        <v>4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+'21'!G84</f>
        <v>17</v>
      </c>
      <c r="D84" s="82">
        <v>0</v>
      </c>
      <c r="E84" s="47">
        <f t="shared" si="8"/>
        <v>17</v>
      </c>
      <c r="F84" s="82">
        <v>0</v>
      </c>
      <c r="G84" s="47">
        <f t="shared" si="9"/>
        <v>15</v>
      </c>
      <c r="H84" s="83">
        <v>2</v>
      </c>
      <c r="I84" s="20">
        <v>55</v>
      </c>
      <c r="J84" s="84">
        <f t="shared" si="10"/>
        <v>110</v>
      </c>
      <c r="K84" s="17" t="s">
        <v>16</v>
      </c>
      <c r="L84" s="18">
        <v>55</v>
      </c>
      <c r="M84" s="101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+'21'!G85</f>
        <v>9</v>
      </c>
      <c r="D85" s="82">
        <v>0</v>
      </c>
      <c r="E85" s="47">
        <f t="shared" si="8"/>
        <v>9</v>
      </c>
      <c r="F85" s="82">
        <v>0</v>
      </c>
      <c r="G85" s="47">
        <f t="shared" si="9"/>
        <v>9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+'21'!G86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+'21'!G87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+'21'!G88</f>
        <v>18</v>
      </c>
      <c r="D88" s="82">
        <v>20</v>
      </c>
      <c r="E88" s="47">
        <f t="shared" si="8"/>
        <v>38</v>
      </c>
      <c r="F88" s="82">
        <v>0</v>
      </c>
      <c r="G88" s="47">
        <f t="shared" si="9"/>
        <v>38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+'21'!G89</f>
        <v>1</v>
      </c>
      <c r="D89" s="82">
        <v>0</v>
      </c>
      <c r="E89" s="47">
        <f t="shared" si="8"/>
        <v>1</v>
      </c>
      <c r="F89" s="82">
        <v>0</v>
      </c>
      <c r="G89" s="47">
        <f t="shared" si="9"/>
        <v>1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+'21'!G90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+'21'!G91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+'21'!G92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+'21'!G93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+'21'!G94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+'21'!G95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+'21'!G96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+'21'!G97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+'21'!G98</f>
        <v>17</v>
      </c>
      <c r="D98" s="82">
        <v>0</v>
      </c>
      <c r="E98" s="47">
        <f t="shared" si="8"/>
        <v>17</v>
      </c>
      <c r="F98" s="82">
        <v>0</v>
      </c>
      <c r="G98" s="47">
        <f t="shared" si="9"/>
        <v>13</v>
      </c>
      <c r="H98" s="83">
        <v>4</v>
      </c>
      <c r="I98" s="22">
        <v>120</v>
      </c>
      <c r="J98" s="84">
        <f t="shared" si="10"/>
        <v>480</v>
      </c>
      <c r="K98" s="17" t="s">
        <v>16</v>
      </c>
      <c r="L98" s="18">
        <v>180</v>
      </c>
      <c r="M98" s="101">
        <f t="shared" si="11"/>
        <v>300</v>
      </c>
    </row>
    <row r="99" spans="1:13" ht="25.5" x14ac:dyDescent="0.55000000000000004">
      <c r="A99" s="10">
        <v>95</v>
      </c>
      <c r="B99" s="19" t="s">
        <v>104</v>
      </c>
      <c r="C99" s="79">
        <f>+'21'!G99</f>
        <v>16</v>
      </c>
      <c r="D99" s="82">
        <v>0</v>
      </c>
      <c r="E99" s="47">
        <f t="shared" si="8"/>
        <v>16</v>
      </c>
      <c r="F99" s="82">
        <v>0</v>
      </c>
      <c r="G99" s="47">
        <f t="shared" si="9"/>
        <v>16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+'21'!G100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+'21'!G101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+'21'!G102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+'21'!G103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+'21'!G104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+'21'!G105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+'21'!G106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+'21'!G107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+'21'!G108</f>
        <v>1</v>
      </c>
      <c r="D108" s="82">
        <v>5</v>
      </c>
      <c r="E108" s="47">
        <f t="shared" si="8"/>
        <v>6</v>
      </c>
      <c r="F108" s="82">
        <v>0</v>
      </c>
      <c r="G108" s="47">
        <f t="shared" si="9"/>
        <v>6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+'21'!G109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+'21'!G110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+'21'!G111</f>
        <v>2</v>
      </c>
      <c r="D111" s="82">
        <v>0</v>
      </c>
      <c r="E111" s="47">
        <f t="shared" si="8"/>
        <v>2</v>
      </c>
      <c r="F111" s="82">
        <v>0</v>
      </c>
      <c r="G111" s="47">
        <f t="shared" si="9"/>
        <v>2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+'21'!G112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+'21'!G113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+'21'!G114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+'21'!G115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+'21'!G116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+'21'!G117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+'21'!G118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+'21'!G119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+'21'!G120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+'21'!G121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+'21'!G122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+'21'!G123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+'21'!G124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+'21'!G125</f>
        <v>0</v>
      </c>
      <c r="D125" s="82">
        <v>3</v>
      </c>
      <c r="E125" s="47">
        <f t="shared" si="12"/>
        <v>3</v>
      </c>
      <c r="F125" s="82">
        <v>0</v>
      </c>
      <c r="G125" s="47">
        <f t="shared" si="13"/>
        <v>0</v>
      </c>
      <c r="H125" s="83">
        <v>3</v>
      </c>
      <c r="I125" s="20">
        <v>35</v>
      </c>
      <c r="J125" s="84">
        <f t="shared" si="14"/>
        <v>105</v>
      </c>
      <c r="K125" s="17" t="s">
        <v>16</v>
      </c>
      <c r="L125" s="18">
        <v>105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+'21'!G126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+'21'!G127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+'21'!G128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+'21'!G129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+'21'!G130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+'21'!G131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+'21'!G132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+'21'!G133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+'21'!G134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+'21'!G135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+'21'!G136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+'21'!G137</f>
        <v>0</v>
      </c>
      <c r="D137" s="82">
        <v>5</v>
      </c>
      <c r="E137" s="47">
        <f t="shared" si="0"/>
        <v>5</v>
      </c>
      <c r="F137" s="82">
        <v>0</v>
      </c>
      <c r="G137" s="47">
        <f t="shared" si="4"/>
        <v>5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+'21'!G138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+'21'!G139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+'21'!G140</f>
        <v>16</v>
      </c>
      <c r="D140" s="82">
        <v>0</v>
      </c>
      <c r="E140" s="47">
        <f t="shared" si="0"/>
        <v>16</v>
      </c>
      <c r="F140" s="82">
        <v>0</v>
      </c>
      <c r="G140" s="47">
        <f t="shared" si="4"/>
        <v>16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+'21'!G141</f>
        <v>9</v>
      </c>
      <c r="D141" s="82">
        <v>0</v>
      </c>
      <c r="E141" s="47">
        <f t="shared" si="0"/>
        <v>9</v>
      </c>
      <c r="F141" s="82">
        <v>0</v>
      </c>
      <c r="G141" s="47">
        <f t="shared" si="4"/>
        <v>4</v>
      </c>
      <c r="H141" s="83">
        <v>5</v>
      </c>
      <c r="I141" s="20">
        <v>60</v>
      </c>
      <c r="J141" s="84">
        <f t="shared" si="5"/>
        <v>300</v>
      </c>
      <c r="K141" s="17" t="s">
        <v>16</v>
      </c>
      <c r="L141" s="18">
        <v>150</v>
      </c>
      <c r="M141" s="101">
        <f t="shared" si="20"/>
        <v>150</v>
      </c>
    </row>
    <row r="142" spans="1:13" ht="25.5" x14ac:dyDescent="0.55000000000000004">
      <c r="A142" s="10">
        <v>138</v>
      </c>
      <c r="B142" s="19" t="s">
        <v>83</v>
      </c>
      <c r="C142" s="79">
        <f>+'21'!G142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+'21'!G143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+'21'!G144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+'21'!G145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+'21'!G146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+'21'!G147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+'21'!G148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+'21'!G149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+'21'!G150</f>
        <v>0</v>
      </c>
      <c r="D150" s="82">
        <v>10</v>
      </c>
      <c r="E150" s="47">
        <f t="shared" si="21"/>
        <v>10</v>
      </c>
      <c r="F150" s="82">
        <v>0</v>
      </c>
      <c r="G150" s="47">
        <f t="shared" si="22"/>
        <v>9</v>
      </c>
      <c r="H150" s="83">
        <v>1</v>
      </c>
      <c r="I150" s="20">
        <v>10</v>
      </c>
      <c r="J150" s="84">
        <f t="shared" si="23"/>
        <v>10</v>
      </c>
      <c r="K150" s="17" t="s">
        <v>16</v>
      </c>
      <c r="L150" s="18">
        <v>0</v>
      </c>
      <c r="M150" s="101">
        <f t="shared" si="24"/>
        <v>10</v>
      </c>
    </row>
    <row r="151" spans="1:13" ht="25.5" x14ac:dyDescent="0.55000000000000004">
      <c r="A151" s="10">
        <v>147</v>
      </c>
      <c r="B151" s="19" t="s">
        <v>194</v>
      </c>
      <c r="C151" s="79">
        <f>+'21'!G151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+'21'!G152</f>
        <v>0</v>
      </c>
      <c r="D152" s="82">
        <v>10</v>
      </c>
      <c r="E152" s="47">
        <f t="shared" si="21"/>
        <v>10</v>
      </c>
      <c r="F152" s="82">
        <v>0</v>
      </c>
      <c r="G152" s="47">
        <f t="shared" si="22"/>
        <v>9</v>
      </c>
      <c r="H152" s="83">
        <v>1</v>
      </c>
      <c r="I152" s="20">
        <v>10</v>
      </c>
      <c r="J152" s="84">
        <f t="shared" si="23"/>
        <v>10</v>
      </c>
      <c r="K152" s="17" t="s">
        <v>16</v>
      </c>
      <c r="L152" s="18">
        <v>0</v>
      </c>
      <c r="M152" s="101">
        <f t="shared" si="24"/>
        <v>10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+'21'!G153</f>
        <v>0</v>
      </c>
      <c r="D153" s="82">
        <v>10</v>
      </c>
      <c r="E153" s="47">
        <f t="shared" si="21"/>
        <v>10</v>
      </c>
      <c r="F153" s="82">
        <v>0</v>
      </c>
      <c r="G153" s="47">
        <f t="shared" si="22"/>
        <v>4</v>
      </c>
      <c r="H153" s="83">
        <v>6</v>
      </c>
      <c r="I153" s="20">
        <v>10</v>
      </c>
      <c r="J153" s="84">
        <f t="shared" si="23"/>
        <v>60</v>
      </c>
      <c r="K153" s="17" t="s">
        <v>16</v>
      </c>
      <c r="L153" s="18">
        <v>0</v>
      </c>
      <c r="M153" s="101">
        <f t="shared" si="24"/>
        <v>60</v>
      </c>
    </row>
    <row r="154" spans="1:13" ht="25.5" x14ac:dyDescent="0.55000000000000004">
      <c r="A154" s="10">
        <v>150</v>
      </c>
      <c r="B154" s="19" t="s">
        <v>197</v>
      </c>
      <c r="C154" s="79">
        <f>+'21'!G154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+'21'!G155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+'21'!G156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+'21'!G157</f>
        <v>10</v>
      </c>
      <c r="D157" s="82">
        <v>0</v>
      </c>
      <c r="E157" s="47">
        <f t="shared" si="21"/>
        <v>10</v>
      </c>
      <c r="F157" s="82">
        <v>0</v>
      </c>
      <c r="G157" s="47">
        <f t="shared" si="22"/>
        <v>2</v>
      </c>
      <c r="H157" s="83">
        <v>8</v>
      </c>
      <c r="I157" s="20">
        <v>25</v>
      </c>
      <c r="J157" s="84">
        <f t="shared" si="23"/>
        <v>200</v>
      </c>
      <c r="K157" s="17" t="s">
        <v>16</v>
      </c>
      <c r="L157" s="18">
        <v>100</v>
      </c>
      <c r="M157" s="101">
        <f t="shared" si="24"/>
        <v>100</v>
      </c>
    </row>
    <row r="158" spans="1:13" ht="25.5" x14ac:dyDescent="0.55000000000000004">
      <c r="A158" s="10">
        <v>154</v>
      </c>
      <c r="B158" s="11" t="s">
        <v>285</v>
      </c>
      <c r="C158" s="79">
        <f>+'21'!G158</f>
        <v>8</v>
      </c>
      <c r="D158" s="82">
        <v>0</v>
      </c>
      <c r="E158" s="47">
        <f t="shared" si="21"/>
        <v>8</v>
      </c>
      <c r="F158" s="82">
        <v>0</v>
      </c>
      <c r="G158" s="47">
        <f t="shared" si="22"/>
        <v>3</v>
      </c>
      <c r="H158" s="83">
        <v>5</v>
      </c>
      <c r="I158" s="20">
        <v>25</v>
      </c>
      <c r="J158" s="84">
        <f t="shared" si="23"/>
        <v>125</v>
      </c>
      <c r="K158" s="17" t="s">
        <v>16</v>
      </c>
      <c r="L158" s="18">
        <v>75</v>
      </c>
      <c r="M158" s="101">
        <f t="shared" si="24"/>
        <v>50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+'21'!G159</f>
        <v>8</v>
      </c>
      <c r="D159" s="82">
        <v>0</v>
      </c>
      <c r="E159" s="47">
        <f t="shared" si="21"/>
        <v>8</v>
      </c>
      <c r="F159" s="82">
        <v>5</v>
      </c>
      <c r="G159" s="47">
        <f t="shared" si="22"/>
        <v>3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+'21'!G160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+'21'!G161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+'21'!G162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+'21'!G163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+'21'!G164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+'21'!G165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+'21'!G166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+'21'!G167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+'21'!G168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+'21'!G169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+'21'!G170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+'21'!G171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+'21'!G172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+'21'!G173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+'21'!G174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+'21'!G175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+'21'!G176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+'21'!G177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+'21'!G178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+'21'!G179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+'21'!G180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+'21'!G181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+'21'!G182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+'21'!G183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+'21'!G184</f>
        <v>4</v>
      </c>
      <c r="D184" s="82">
        <v>0</v>
      </c>
      <c r="E184" s="47">
        <f t="shared" si="27"/>
        <v>4</v>
      </c>
      <c r="F184" s="82">
        <v>0</v>
      </c>
      <c r="G184" s="47">
        <f t="shared" si="28"/>
        <v>3</v>
      </c>
      <c r="H184" s="83">
        <v>1</v>
      </c>
      <c r="I184" s="22">
        <v>120</v>
      </c>
      <c r="J184" s="84">
        <f t="shared" si="29"/>
        <v>120</v>
      </c>
      <c r="K184" s="17" t="s">
        <v>16</v>
      </c>
      <c r="L184" s="18">
        <v>60</v>
      </c>
      <c r="M184" s="101">
        <f t="shared" si="30"/>
        <v>60</v>
      </c>
    </row>
    <row r="185" spans="1:13" ht="25.5" x14ac:dyDescent="0.55000000000000004">
      <c r="A185" s="10">
        <v>181</v>
      </c>
      <c r="B185" s="19" t="s">
        <v>86</v>
      </c>
      <c r="C185" s="79">
        <f>+'21'!G185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+'21'!G186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2</v>
      </c>
      <c r="H186" s="83">
        <v>3</v>
      </c>
      <c r="I186" s="22">
        <v>120</v>
      </c>
      <c r="J186" s="84">
        <f t="shared" si="29"/>
        <v>360</v>
      </c>
      <c r="K186" s="17" t="s">
        <v>16</v>
      </c>
      <c r="L186" s="18">
        <v>180</v>
      </c>
      <c r="M186" s="101">
        <f t="shared" si="30"/>
        <v>180</v>
      </c>
    </row>
    <row r="187" spans="1:13" ht="25.5" x14ac:dyDescent="0.55000000000000004">
      <c r="A187" s="10">
        <v>183</v>
      </c>
      <c r="B187" s="19" t="s">
        <v>109</v>
      </c>
      <c r="C187" s="79">
        <f>+'21'!G187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+'21'!G188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+'21'!G189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+'21'!G190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+'21'!G191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+'21'!G192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+'21'!G193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+'21'!G194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+'21'!G195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+'21'!G196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+'21'!G197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+'21'!G198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+'21'!G199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+'21'!G200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+'21'!G201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+'21'!G202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+'21'!G203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+'21'!G204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+'21'!G205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+'21'!G206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+'21'!G207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+'21'!G208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+'21'!G209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+'21'!G210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+'21'!G211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+'21'!G212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+'21'!G213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+'21'!G214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+'21'!G215</f>
        <v>0</v>
      </c>
      <c r="D215" s="82">
        <v>15</v>
      </c>
      <c r="E215" s="47">
        <f t="shared" si="37"/>
        <v>15</v>
      </c>
      <c r="F215" s="82">
        <v>0</v>
      </c>
      <c r="G215" s="47">
        <f t="shared" si="38"/>
        <v>15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+'21'!G216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+'21'!G217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+'21'!G218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+'21'!G219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+'21'!G220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+'21'!G221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+'21'!G222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+'21'!G223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+'21'!G224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+'21'!G225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+'21'!G226</f>
        <v>22</v>
      </c>
      <c r="D226" s="82">
        <v>0</v>
      </c>
      <c r="E226" s="47">
        <f t="shared" si="37"/>
        <v>22</v>
      </c>
      <c r="F226" s="82">
        <v>0</v>
      </c>
      <c r="G226" s="47">
        <f t="shared" si="38"/>
        <v>21</v>
      </c>
      <c r="H226" s="83">
        <v>1</v>
      </c>
      <c r="I226" s="20">
        <v>120</v>
      </c>
      <c r="J226" s="84">
        <f t="shared" si="39"/>
        <v>120</v>
      </c>
      <c r="K226" s="17" t="s">
        <v>16</v>
      </c>
      <c r="L226" s="18">
        <v>0</v>
      </c>
      <c r="M226" s="101">
        <f t="shared" si="40"/>
        <v>120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+'21'!G227</f>
        <v>10</v>
      </c>
      <c r="D227" s="82">
        <v>0</v>
      </c>
      <c r="E227" s="47">
        <f t="shared" si="37"/>
        <v>10</v>
      </c>
      <c r="F227" s="82">
        <v>0</v>
      </c>
      <c r="G227" s="47">
        <f t="shared" si="38"/>
        <v>9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>
        <v>0</v>
      </c>
      <c r="M227" s="101">
        <f t="shared" si="40"/>
        <v>25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+'21'!G228</f>
        <v>10</v>
      </c>
      <c r="D228" s="82">
        <v>0</v>
      </c>
      <c r="E228" s="47">
        <f t="shared" si="37"/>
        <v>10</v>
      </c>
      <c r="F228" s="82">
        <v>0</v>
      </c>
      <c r="G228" s="47">
        <f t="shared" si="38"/>
        <v>9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101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+'21'!G229</f>
        <v>3</v>
      </c>
      <c r="D229" s="82">
        <v>0</v>
      </c>
      <c r="E229" s="47">
        <f t="shared" si="37"/>
        <v>3</v>
      </c>
      <c r="F229" s="82">
        <v>0</v>
      </c>
      <c r="G229" s="47">
        <f t="shared" si="38"/>
        <v>3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+'21'!G230</f>
        <v>3</v>
      </c>
      <c r="D230" s="82">
        <v>0</v>
      </c>
      <c r="E230" s="47">
        <f t="shared" si="37"/>
        <v>3</v>
      </c>
      <c r="F230" s="82">
        <v>0</v>
      </c>
      <c r="G230" s="47">
        <f t="shared" si="38"/>
        <v>3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+'21'!G231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2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+'21'!G232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+'21'!G233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+'21'!G234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+'21'!G235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+'21'!G236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+'21'!G237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+'21'!G238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+'21'!G239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+'21'!G240</f>
        <v>9</v>
      </c>
      <c r="D240" s="82">
        <v>0</v>
      </c>
      <c r="E240" s="47">
        <f t="shared" si="37"/>
        <v>9</v>
      </c>
      <c r="F240" s="82">
        <v>0</v>
      </c>
      <c r="G240" s="47">
        <f t="shared" si="38"/>
        <v>8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101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+'21'!G241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+'21'!G242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+'21'!G243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+'21'!G244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+'21'!G245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+'21'!G246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5325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6945</v>
      </c>
    </row>
    <row r="258" spans="1:18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2920</v>
      </c>
      <c r="L259" s="2">
        <v>100</v>
      </c>
      <c r="M259" s="2">
        <v>295</v>
      </c>
      <c r="N259" s="2">
        <v>200</v>
      </c>
      <c r="O259" s="2">
        <v>250</v>
      </c>
      <c r="P259" s="2">
        <v>2000</v>
      </c>
      <c r="Q259" s="2">
        <v>25</v>
      </c>
      <c r="R259" s="2">
        <v>50</v>
      </c>
    </row>
    <row r="260" spans="1:18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E261" s="31"/>
      <c r="G261" s="31"/>
      <c r="I261" s="162" t="s">
        <v>206</v>
      </c>
      <c r="J261" s="163"/>
      <c r="K261" s="36">
        <v>50</v>
      </c>
    </row>
    <row r="262" spans="1:18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1620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2355</v>
      </c>
      <c r="M263" s="90"/>
      <c r="N263" s="90">
        <v>120</v>
      </c>
      <c r="O263" s="90"/>
    </row>
    <row r="264" spans="1:18" ht="25.5" x14ac:dyDescent="0.55000000000000004">
      <c r="A264" s="1"/>
      <c r="E264" s="31"/>
      <c r="G264" s="31"/>
      <c r="I264" s="162" t="s">
        <v>209</v>
      </c>
      <c r="J264" s="163"/>
      <c r="K264" s="37">
        <v>2335</v>
      </c>
      <c r="M264" s="90"/>
      <c r="N264" s="90"/>
      <c r="O264" s="90"/>
    </row>
    <row r="265" spans="1:18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-20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-20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120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36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2.52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81.48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5980BF"/>
  </sheetPr>
  <dimension ref="A1:Z341"/>
  <sheetViews>
    <sheetView zoomScaleNormal="100" workbookViewId="0">
      <pane xSplit="7" ySplit="4" topLeftCell="H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+'22'!G5</f>
        <v>75</v>
      </c>
      <c r="D5" s="82">
        <v>0</v>
      </c>
      <c r="E5" s="47">
        <f t="shared" ref="E5:E207" si="0">C5+D5</f>
        <v>75</v>
      </c>
      <c r="F5" s="82">
        <v>0</v>
      </c>
      <c r="G5" s="47">
        <f>+E5-F5-H5</f>
        <v>75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101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+'22'!G6</f>
        <v>73</v>
      </c>
      <c r="D6" s="82">
        <v>0</v>
      </c>
      <c r="E6" s="47">
        <f t="shared" si="0"/>
        <v>73</v>
      </c>
      <c r="F6" s="82">
        <v>0</v>
      </c>
      <c r="G6" s="47">
        <f t="shared" ref="G6:G142" si="4">+E6-F6-H6</f>
        <v>65</v>
      </c>
      <c r="H6" s="83">
        <v>8</v>
      </c>
      <c r="I6" s="20">
        <v>100</v>
      </c>
      <c r="J6" s="84">
        <f t="shared" ref="J6:J142" si="5">+I6*H6</f>
        <v>800</v>
      </c>
      <c r="K6" s="17" t="s">
        <v>16</v>
      </c>
      <c r="L6" s="18">
        <v>40</v>
      </c>
      <c r="M6" s="101">
        <f t="shared" ref="M6:M139" si="6">SUM(J6-L6)</f>
        <v>760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62</v>
      </c>
      <c r="D12" s="82">
        <v>0</v>
      </c>
      <c r="E12" s="47">
        <f t="shared" si="0"/>
        <v>62</v>
      </c>
      <c r="F12" s="82">
        <v>0</v>
      </c>
      <c r="G12" s="47">
        <f t="shared" si="4"/>
        <v>50</v>
      </c>
      <c r="H12" s="83">
        <v>12</v>
      </c>
      <c r="I12" s="15">
        <v>50</v>
      </c>
      <c r="J12" s="84">
        <f t="shared" si="5"/>
        <v>600</v>
      </c>
      <c r="K12" s="17" t="s">
        <v>16</v>
      </c>
      <c r="L12" s="18">
        <v>250</v>
      </c>
      <c r="M12" s="101">
        <f t="shared" si="6"/>
        <v>350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+'22'!G14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+'22'!G16</f>
        <v>3</v>
      </c>
      <c r="D16" s="82">
        <v>0</v>
      </c>
      <c r="E16" s="47">
        <f t="shared" si="0"/>
        <v>3</v>
      </c>
      <c r="F16" s="82">
        <v>0</v>
      </c>
      <c r="G16" s="47">
        <f t="shared" si="4"/>
        <v>3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+'22'!G18</f>
        <v>1</v>
      </c>
      <c r="D18" s="82">
        <v>0</v>
      </c>
      <c r="E18" s="47">
        <f t="shared" si="0"/>
        <v>1</v>
      </c>
      <c r="F18" s="82">
        <v>0</v>
      </c>
      <c r="G18" s="47">
        <f t="shared" si="4"/>
        <v>1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+'22'!G21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+'22'!G22</f>
        <v>0</v>
      </c>
      <c r="D22" s="82">
        <v>0</v>
      </c>
      <c r="E22" s="47">
        <f>C22+D22</f>
        <v>0</v>
      </c>
      <c r="F22" s="82">
        <v>0</v>
      </c>
      <c r="G22" s="47">
        <f>+E22-F22-H22</f>
        <v>0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+'22'!G23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+'22'!G24</f>
        <v>56</v>
      </c>
      <c r="D24" s="82">
        <v>0</v>
      </c>
      <c r="E24" s="47">
        <f t="shared" si="0"/>
        <v>56</v>
      </c>
      <c r="F24" s="82">
        <v>0</v>
      </c>
      <c r="G24" s="47">
        <f t="shared" si="4"/>
        <v>54</v>
      </c>
      <c r="H24" s="83">
        <v>2</v>
      </c>
      <c r="I24" s="15">
        <v>100</v>
      </c>
      <c r="J24" s="84">
        <f t="shared" si="5"/>
        <v>200</v>
      </c>
      <c r="K24" s="17" t="s">
        <v>16</v>
      </c>
      <c r="L24" s="18">
        <v>40</v>
      </c>
      <c r="M24" s="101">
        <f t="shared" si="6"/>
        <v>160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+'22'!G25</f>
        <v>4</v>
      </c>
      <c r="D25" s="82">
        <v>0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+'22'!G27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+'22'!G29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+'22'!G30</f>
        <v>5</v>
      </c>
      <c r="D30" s="82">
        <v>0</v>
      </c>
      <c r="E30" s="47">
        <f t="shared" si="0"/>
        <v>5</v>
      </c>
      <c r="F30" s="82">
        <v>0</v>
      </c>
      <c r="G30" s="47">
        <f t="shared" si="4"/>
        <v>5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+'22'!G33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+'22'!G34</f>
        <v>67</v>
      </c>
      <c r="D34" s="82">
        <v>0</v>
      </c>
      <c r="E34" s="47">
        <f>C34+D34</f>
        <v>67</v>
      </c>
      <c r="F34" s="82">
        <v>0</v>
      </c>
      <c r="G34" s="47">
        <f>+E34-F34-H34</f>
        <v>67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+'22'!G35</f>
        <v>6</v>
      </c>
      <c r="D35" s="82">
        <v>0</v>
      </c>
      <c r="E35" s="47">
        <f>C35+D35</f>
        <v>6</v>
      </c>
      <c r="F35" s="82">
        <v>1</v>
      </c>
      <c r="G35" s="47">
        <f>+E35-F35-H35</f>
        <v>5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+'22'!G36</f>
        <v>1</v>
      </c>
      <c r="D36" s="82">
        <v>0</v>
      </c>
      <c r="E36" s="47">
        <f>C36+D36</f>
        <v>1</v>
      </c>
      <c r="F36" s="82">
        <v>0</v>
      </c>
      <c r="G36" s="47">
        <f>+E36-F36-H36</f>
        <v>1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+'22'!G38</f>
        <v>4</v>
      </c>
      <c r="D38" s="82">
        <v>0</v>
      </c>
      <c r="E38" s="47">
        <f t="shared" si="0"/>
        <v>4</v>
      </c>
      <c r="F38" s="82">
        <v>0</v>
      </c>
      <c r="G38" s="47">
        <f t="shared" si="4"/>
        <v>4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+'22'!G39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+'22'!G40</f>
        <v>10</v>
      </c>
      <c r="D40" s="82">
        <v>0</v>
      </c>
      <c r="E40" s="47">
        <f t="shared" si="0"/>
        <v>10</v>
      </c>
      <c r="F40" s="82">
        <v>0</v>
      </c>
      <c r="G40" s="47">
        <f t="shared" si="4"/>
        <v>10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+'22'!G41</f>
        <v>9</v>
      </c>
      <c r="D41" s="82">
        <v>0</v>
      </c>
      <c r="E41" s="47">
        <f t="shared" si="0"/>
        <v>9</v>
      </c>
      <c r="F41" s="82">
        <v>0</v>
      </c>
      <c r="G41" s="47">
        <f t="shared" si="4"/>
        <v>9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+'22'!G42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+'22'!G43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+'22'!G44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+'22'!G45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+'22'!G46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+'22'!G47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+'22'!G48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+'22'!G49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+'22'!G50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+'22'!G52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+'22'!G53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+'22'!G54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+'22'!G55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+'22'!G56</f>
        <v>5</v>
      </c>
      <c r="D56" s="82">
        <v>0</v>
      </c>
      <c r="E56" s="47">
        <f t="shared" si="0"/>
        <v>5</v>
      </c>
      <c r="F56" s="82">
        <v>0</v>
      </c>
      <c r="G56" s="47">
        <f t="shared" si="4"/>
        <v>5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+'22'!G57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+'22'!G60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+'22'!G61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+'22'!G62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+'22'!G63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+'22'!G65</f>
        <v>5</v>
      </c>
      <c r="D65" s="82">
        <v>0</v>
      </c>
      <c r="E65" s="47">
        <f>C65+D65</f>
        <v>5</v>
      </c>
      <c r="F65" s="82">
        <v>0</v>
      </c>
      <c r="G65" s="47">
        <f>+E65-F65-H65</f>
        <v>5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+'22'!G66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2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+'22'!G67</f>
        <v>5</v>
      </c>
      <c r="D67" s="82">
        <v>0</v>
      </c>
      <c r="E67" s="47">
        <f>C67+D67</f>
        <v>5</v>
      </c>
      <c r="F67" s="82">
        <v>0</v>
      </c>
      <c r="G67" s="47">
        <f>+E67-F67-H67</f>
        <v>5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+'22'!G68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+'22'!G69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+'22'!G70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+'22'!G72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+'22'!G73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+'22'!G74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+'22'!G77</f>
        <v>18</v>
      </c>
      <c r="D77" s="82">
        <v>0</v>
      </c>
      <c r="E77" s="47">
        <f t="shared" si="0"/>
        <v>18</v>
      </c>
      <c r="F77" s="82">
        <v>0</v>
      </c>
      <c r="G77" s="47">
        <f t="shared" si="4"/>
        <v>18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+'22'!G78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+'22'!G79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+'22'!G80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v>9</v>
      </c>
      <c r="D81" s="82">
        <v>0</v>
      </c>
      <c r="E81" s="47">
        <f t="shared" si="8"/>
        <v>9</v>
      </c>
      <c r="F81" s="82">
        <v>4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+'22'!G82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+'22'!G83</f>
        <v>4</v>
      </c>
      <c r="D83" s="82">
        <v>0</v>
      </c>
      <c r="E83" s="47">
        <f t="shared" si="8"/>
        <v>4</v>
      </c>
      <c r="F83" s="82">
        <v>0</v>
      </c>
      <c r="G83" s="47">
        <f t="shared" si="9"/>
        <v>4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+'22'!G84</f>
        <v>15</v>
      </c>
      <c r="D84" s="82">
        <v>0</v>
      </c>
      <c r="E84" s="47">
        <f t="shared" si="8"/>
        <v>15</v>
      </c>
      <c r="F84" s="82">
        <v>10</v>
      </c>
      <c r="G84" s="47">
        <f t="shared" si="9"/>
        <v>4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101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v>12</v>
      </c>
      <c r="D85" s="82">
        <v>0</v>
      </c>
      <c r="E85" s="47">
        <f t="shared" si="8"/>
        <v>12</v>
      </c>
      <c r="F85" s="82">
        <v>7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+'22'!G86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+'22'!G87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+'22'!G88</f>
        <v>38</v>
      </c>
      <c r="D88" s="82">
        <v>0</v>
      </c>
      <c r="E88" s="47">
        <f t="shared" si="8"/>
        <v>38</v>
      </c>
      <c r="F88" s="82">
        <v>0</v>
      </c>
      <c r="G88" s="47">
        <f t="shared" si="9"/>
        <v>38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+'22'!G89</f>
        <v>1</v>
      </c>
      <c r="D89" s="82">
        <v>0</v>
      </c>
      <c r="E89" s="47">
        <f t="shared" si="8"/>
        <v>1</v>
      </c>
      <c r="F89" s="82">
        <v>0</v>
      </c>
      <c r="G89" s="47">
        <f t="shared" si="9"/>
        <v>1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+'22'!G90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+'22'!G91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+'22'!G92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+'22'!G93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+'22'!G94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+'22'!G95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+'22'!G96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+'22'!G97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+'22'!G98</f>
        <v>13</v>
      </c>
      <c r="D98" s="82">
        <v>0</v>
      </c>
      <c r="E98" s="47">
        <f t="shared" si="8"/>
        <v>13</v>
      </c>
      <c r="F98" s="82">
        <v>0</v>
      </c>
      <c r="G98" s="47">
        <f t="shared" si="9"/>
        <v>12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120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+'22'!G99</f>
        <v>16</v>
      </c>
      <c r="D99" s="82">
        <v>0</v>
      </c>
      <c r="E99" s="47">
        <f t="shared" si="8"/>
        <v>16</v>
      </c>
      <c r="F99" s="82">
        <v>1</v>
      </c>
      <c r="G99" s="47">
        <f t="shared" si="9"/>
        <v>15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+'22'!G100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+'22'!G101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+'22'!G102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+'22'!G103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+'22'!G104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+'22'!G105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+'22'!G106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+'22'!G107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+'22'!G108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6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+'22'!G109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+'22'!G110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+'22'!G111</f>
        <v>2</v>
      </c>
      <c r="D111" s="82">
        <v>0</v>
      </c>
      <c r="E111" s="47">
        <f t="shared" si="8"/>
        <v>2</v>
      </c>
      <c r="F111" s="82">
        <v>0</v>
      </c>
      <c r="G111" s="47">
        <f t="shared" si="9"/>
        <v>2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+'22'!G112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+'22'!G113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+'22'!G114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+'22'!G115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+'22'!G116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+'22'!G117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+'22'!G118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+'22'!G119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+'22'!G120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+'22'!G121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+'22'!G122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+'22'!G123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+'22'!G124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+'22'!G125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+'22'!G126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+'22'!G127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6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+'22'!G128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+'22'!G129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+'22'!G130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+'22'!G131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+'22'!G132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+'22'!G133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+'22'!G134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+'22'!G135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+'22'!G136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+'22'!G137</f>
        <v>5</v>
      </c>
      <c r="D137" s="82">
        <v>0</v>
      </c>
      <c r="E137" s="47">
        <f t="shared" si="0"/>
        <v>5</v>
      </c>
      <c r="F137" s="82">
        <v>0</v>
      </c>
      <c r="G137" s="47">
        <f t="shared" si="4"/>
        <v>4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0</v>
      </c>
      <c r="M137" s="101">
        <f t="shared" si="6"/>
        <v>50</v>
      </c>
    </row>
    <row r="138" spans="1:13" ht="25.5" x14ac:dyDescent="0.55000000000000004">
      <c r="A138" s="10">
        <v>134</v>
      </c>
      <c r="B138" s="19" t="s">
        <v>79</v>
      </c>
      <c r="C138" s="79">
        <f>+'22'!G138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+'22'!G139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+'22'!G140</f>
        <v>16</v>
      </c>
      <c r="D140" s="82">
        <v>0</v>
      </c>
      <c r="E140" s="47">
        <f t="shared" si="0"/>
        <v>16</v>
      </c>
      <c r="F140" s="82">
        <v>16</v>
      </c>
      <c r="G140" s="47">
        <f t="shared" si="4"/>
        <v>0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+'22'!G141</f>
        <v>4</v>
      </c>
      <c r="D141" s="82">
        <v>0</v>
      </c>
      <c r="E141" s="47">
        <f t="shared" si="0"/>
        <v>4</v>
      </c>
      <c r="F141" s="82">
        <v>0</v>
      </c>
      <c r="G141" s="47">
        <f t="shared" si="4"/>
        <v>3</v>
      </c>
      <c r="H141" s="83">
        <v>1</v>
      </c>
      <c r="I141" s="20">
        <v>60</v>
      </c>
      <c r="J141" s="84">
        <f t="shared" si="5"/>
        <v>60</v>
      </c>
      <c r="K141" s="17" t="s">
        <v>16</v>
      </c>
      <c r="L141" s="18">
        <v>0</v>
      </c>
      <c r="M141" s="101">
        <f t="shared" si="20"/>
        <v>60</v>
      </c>
    </row>
    <row r="142" spans="1:13" ht="25.5" x14ac:dyDescent="0.55000000000000004">
      <c r="A142" s="10">
        <v>138</v>
      </c>
      <c r="B142" s="19" t="s">
        <v>83</v>
      </c>
      <c r="C142" s="79">
        <f>+'22'!G142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+'22'!G143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+'22'!G144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+'22'!G145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+'22'!G146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+'22'!G147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+'22'!G148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+'22'!G149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+'22'!G150</f>
        <v>9</v>
      </c>
      <c r="D150" s="82">
        <v>0</v>
      </c>
      <c r="E150" s="47">
        <f t="shared" si="21"/>
        <v>9</v>
      </c>
      <c r="F150" s="82">
        <v>0</v>
      </c>
      <c r="G150" s="47">
        <f t="shared" si="22"/>
        <v>9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+'22'!G151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+'22'!G152</f>
        <v>9</v>
      </c>
      <c r="D152" s="82">
        <v>0</v>
      </c>
      <c r="E152" s="47">
        <f t="shared" si="21"/>
        <v>9</v>
      </c>
      <c r="F152" s="82">
        <v>0</v>
      </c>
      <c r="G152" s="47">
        <f t="shared" si="22"/>
        <v>9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+'22'!G153</f>
        <v>4</v>
      </c>
      <c r="D153" s="82">
        <v>0</v>
      </c>
      <c r="E153" s="47">
        <f t="shared" si="21"/>
        <v>4</v>
      </c>
      <c r="F153" s="82">
        <v>0</v>
      </c>
      <c r="G153" s="47">
        <f t="shared" si="22"/>
        <v>4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+'22'!G154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+'22'!G155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+'22'!G156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+'22'!G157</f>
        <v>2</v>
      </c>
      <c r="D157" s="82">
        <v>0</v>
      </c>
      <c r="E157" s="47">
        <f t="shared" si="21"/>
        <v>2</v>
      </c>
      <c r="F157" s="82">
        <v>0</v>
      </c>
      <c r="G157" s="47">
        <f t="shared" si="22"/>
        <v>2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+'22'!G158</f>
        <v>3</v>
      </c>
      <c r="D158" s="82">
        <v>0</v>
      </c>
      <c r="E158" s="47">
        <f t="shared" si="21"/>
        <v>3</v>
      </c>
      <c r="F158" s="82">
        <v>0</v>
      </c>
      <c r="G158" s="47">
        <f t="shared" si="22"/>
        <v>3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+'22'!G159</f>
        <v>3</v>
      </c>
      <c r="D159" s="82">
        <v>0</v>
      </c>
      <c r="E159" s="47">
        <f t="shared" si="21"/>
        <v>3</v>
      </c>
      <c r="F159" s="82">
        <v>0</v>
      </c>
      <c r="G159" s="47">
        <f t="shared" si="22"/>
        <v>1</v>
      </c>
      <c r="H159" s="83">
        <v>2</v>
      </c>
      <c r="I159" s="20">
        <v>55</v>
      </c>
      <c r="J159" s="84">
        <f t="shared" si="23"/>
        <v>110</v>
      </c>
      <c r="K159" s="17" t="s">
        <v>16</v>
      </c>
      <c r="L159" s="18">
        <v>0</v>
      </c>
      <c r="M159" s="101">
        <f t="shared" si="24"/>
        <v>110</v>
      </c>
    </row>
    <row r="160" spans="1:13" ht="25.5" x14ac:dyDescent="0.55000000000000004">
      <c r="A160" s="10">
        <v>156</v>
      </c>
      <c r="B160" s="19" t="s">
        <v>255</v>
      </c>
      <c r="C160" s="79">
        <f>+'22'!G160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+'22'!G161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+'22'!G162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+'22'!G163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+'22'!G164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+'22'!G165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+'22'!G166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+'22'!G167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+'22'!G168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+'22'!G169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+'22'!G170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+'22'!G171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+'22'!G172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+'22'!G173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+'22'!G174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+'22'!G175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+'22'!G176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+'22'!G177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+'22'!G178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+'22'!G179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+'22'!G180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+'22'!G181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+'22'!G182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+'22'!G183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+'22'!G184</f>
        <v>3</v>
      </c>
      <c r="D184" s="82">
        <v>0</v>
      </c>
      <c r="E184" s="47">
        <f t="shared" si="27"/>
        <v>3</v>
      </c>
      <c r="F184" s="82">
        <v>0</v>
      </c>
      <c r="G184" s="47">
        <f t="shared" si="28"/>
        <v>3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+'22'!G185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+'22'!G186</f>
        <v>2</v>
      </c>
      <c r="D186" s="82">
        <v>0</v>
      </c>
      <c r="E186" s="47">
        <f t="shared" si="27"/>
        <v>2</v>
      </c>
      <c r="F186" s="82">
        <v>0</v>
      </c>
      <c r="G186" s="47">
        <f t="shared" si="28"/>
        <v>2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+'22'!G187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+'22'!G188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+'22'!G189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+'22'!G190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+'22'!G191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+'22'!G192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+'22'!G193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+'22'!G194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+'22'!G195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+'22'!G196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+'22'!G197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+'22'!G198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+'22'!G199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+'22'!G200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+'22'!G201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+'22'!G202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+'22'!G203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+'22'!G204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+'22'!G205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+'22'!G206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+'22'!G207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+'22'!G208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+'22'!G209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+'22'!G210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+'22'!G211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+'22'!G212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+'22'!G213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+'22'!G214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+'22'!G215</f>
        <v>15</v>
      </c>
      <c r="D215" s="82">
        <v>0</v>
      </c>
      <c r="E215" s="47">
        <f t="shared" si="37"/>
        <v>15</v>
      </c>
      <c r="F215" s="82">
        <v>0</v>
      </c>
      <c r="G215" s="47">
        <f t="shared" si="38"/>
        <v>14</v>
      </c>
      <c r="H215" s="83">
        <v>1</v>
      </c>
      <c r="I215" s="20">
        <v>35</v>
      </c>
      <c r="J215" s="84">
        <f t="shared" si="39"/>
        <v>35</v>
      </c>
      <c r="K215" s="17" t="s">
        <v>366</v>
      </c>
      <c r="L215" s="18">
        <v>35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+'22'!G216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+'22'!G217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+'22'!G218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+'22'!G219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+'22'!G220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+'22'!G221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+'22'!G222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+'22'!G223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+'22'!G224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+'22'!G225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+'22'!G226</f>
        <v>21</v>
      </c>
      <c r="D226" s="82">
        <v>0</v>
      </c>
      <c r="E226" s="47">
        <f t="shared" si="37"/>
        <v>21</v>
      </c>
      <c r="F226" s="82">
        <v>0</v>
      </c>
      <c r="G226" s="47">
        <f t="shared" si="38"/>
        <v>21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+'22'!G227</f>
        <v>9</v>
      </c>
      <c r="D227" s="82">
        <v>0</v>
      </c>
      <c r="E227" s="47">
        <f t="shared" si="37"/>
        <v>9</v>
      </c>
      <c r="F227" s="82">
        <v>0</v>
      </c>
      <c r="G227" s="47">
        <f t="shared" si="38"/>
        <v>9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+'22'!G228</f>
        <v>9</v>
      </c>
      <c r="D228" s="82">
        <v>0</v>
      </c>
      <c r="E228" s="47">
        <f t="shared" si="37"/>
        <v>9</v>
      </c>
      <c r="F228" s="82">
        <v>0</v>
      </c>
      <c r="G228" s="47">
        <f t="shared" si="38"/>
        <v>8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101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+'22'!G229</f>
        <v>3</v>
      </c>
      <c r="D229" s="82">
        <v>0</v>
      </c>
      <c r="E229" s="47">
        <f t="shared" si="37"/>
        <v>3</v>
      </c>
      <c r="F229" s="82">
        <v>0</v>
      </c>
      <c r="G229" s="47">
        <f t="shared" si="38"/>
        <v>3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+'22'!G230</f>
        <v>3</v>
      </c>
      <c r="D230" s="82">
        <v>0</v>
      </c>
      <c r="E230" s="47">
        <f t="shared" si="37"/>
        <v>3</v>
      </c>
      <c r="F230" s="82">
        <v>0</v>
      </c>
      <c r="G230" s="47">
        <f t="shared" si="38"/>
        <v>2</v>
      </c>
      <c r="H230" s="83">
        <v>1</v>
      </c>
      <c r="I230" s="20">
        <v>25</v>
      </c>
      <c r="J230" s="84">
        <f t="shared" si="39"/>
        <v>25</v>
      </c>
      <c r="K230" s="17" t="s">
        <v>16</v>
      </c>
      <c r="L230" s="18">
        <v>0</v>
      </c>
      <c r="M230" s="101">
        <f t="shared" si="40"/>
        <v>25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+'22'!G231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2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+'22'!G232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+'22'!G233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+'22'!G234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+'22'!G235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+'22'!G236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+'22'!G237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+'22'!G238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+'22'!G239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+'22'!G240</f>
        <v>8</v>
      </c>
      <c r="D240" s="82">
        <v>0</v>
      </c>
      <c r="E240" s="47">
        <f t="shared" si="37"/>
        <v>8</v>
      </c>
      <c r="F240" s="82">
        <v>0</v>
      </c>
      <c r="G240" s="47">
        <f t="shared" si="38"/>
        <v>7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101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+'22'!G241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+'22'!G242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+'22'!G243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+'22'!G244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+'22'!G245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+'22'!G246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1615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0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2100</v>
      </c>
    </row>
    <row r="258" spans="1:20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0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1430</v>
      </c>
      <c r="L259" s="2">
        <v>320</v>
      </c>
      <c r="M259" s="2">
        <v>80</v>
      </c>
      <c r="N259" s="2">
        <v>200</v>
      </c>
      <c r="O259" s="2">
        <v>25</v>
      </c>
      <c r="P259" s="2">
        <v>55</v>
      </c>
      <c r="Q259" s="2">
        <v>100</v>
      </c>
      <c r="R259" s="2">
        <v>50</v>
      </c>
      <c r="S259" s="2">
        <v>200</v>
      </c>
      <c r="T259" s="2">
        <v>400</v>
      </c>
    </row>
    <row r="260" spans="1:20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0" ht="25.5" x14ac:dyDescent="0.55000000000000004">
      <c r="A261" s="1"/>
      <c r="E261" s="31"/>
      <c r="G261" s="31"/>
      <c r="I261" s="162" t="s">
        <v>206</v>
      </c>
      <c r="J261" s="163"/>
      <c r="K261" s="36">
        <v>50</v>
      </c>
    </row>
    <row r="262" spans="1:20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485</v>
      </c>
      <c r="M262" s="87" t="s">
        <v>287</v>
      </c>
      <c r="N262" s="88" t="s">
        <v>288</v>
      </c>
      <c r="O262" s="89" t="s">
        <v>289</v>
      </c>
    </row>
    <row r="263" spans="1:20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135</v>
      </c>
      <c r="M263" s="90"/>
      <c r="N263" s="90">
        <v>155</v>
      </c>
      <c r="O263" s="90"/>
    </row>
    <row r="264" spans="1:20" ht="25.5" x14ac:dyDescent="0.55000000000000004">
      <c r="A264" s="1"/>
      <c r="E264" s="31"/>
      <c r="G264" s="31"/>
      <c r="I264" s="162" t="s">
        <v>209</v>
      </c>
      <c r="J264" s="163"/>
      <c r="K264" s="37">
        <v>185</v>
      </c>
      <c r="M264" s="90"/>
      <c r="N264" s="90"/>
      <c r="O264" s="90"/>
      <c r="P264" s="2">
        <f>400+360+350+160+55+50+60+110+25+25+20</f>
        <v>1615</v>
      </c>
    </row>
    <row r="265" spans="1:20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50</v>
      </c>
      <c r="M265" s="90"/>
      <c r="N265" s="90"/>
      <c r="O265" s="90"/>
    </row>
    <row r="266" spans="1:20" ht="25.5" x14ac:dyDescent="0.55000000000000004">
      <c r="G266" s="2"/>
      <c r="I266" s="162" t="s">
        <v>211</v>
      </c>
      <c r="J266" s="163"/>
      <c r="K266" s="33">
        <f>+K264-K263</f>
        <v>50</v>
      </c>
      <c r="M266" s="91"/>
      <c r="N266" s="91"/>
      <c r="O266" s="91"/>
    </row>
    <row r="267" spans="1:20" x14ac:dyDescent="0.5">
      <c r="G267" s="2"/>
      <c r="I267" s="2"/>
      <c r="M267" s="91"/>
      <c r="N267" s="91"/>
      <c r="O267" s="91"/>
    </row>
    <row r="268" spans="1:20" ht="25.5" x14ac:dyDescent="0.55000000000000004">
      <c r="G268" s="2"/>
      <c r="I268" s="98" t="s">
        <v>300</v>
      </c>
      <c r="M268" s="92"/>
      <c r="N268" s="92"/>
      <c r="O268" s="92"/>
    </row>
    <row r="269" spans="1:20" x14ac:dyDescent="0.5">
      <c r="G269" s="2"/>
      <c r="I269" s="2"/>
      <c r="M269" s="93">
        <f>SUM(M263:M268)</f>
        <v>0</v>
      </c>
      <c r="N269" s="93">
        <f>SUM(N263:N268)</f>
        <v>155</v>
      </c>
      <c r="O269" s="93">
        <f>SUM(O263:O268)</f>
        <v>0</v>
      </c>
    </row>
    <row r="270" spans="1:20" x14ac:dyDescent="0.5">
      <c r="G270" s="2"/>
      <c r="I270" s="2"/>
      <c r="M270" s="94" t="s">
        <v>290</v>
      </c>
      <c r="N270" s="95">
        <f>N269*30/100</f>
        <v>46.5</v>
      </c>
      <c r="O270" s="95">
        <f>O269*30/100</f>
        <v>0</v>
      </c>
    </row>
    <row r="271" spans="1:20" x14ac:dyDescent="0.5">
      <c r="G271" s="2"/>
      <c r="I271" s="2"/>
      <c r="M271" s="94" t="s">
        <v>291</v>
      </c>
      <c r="N271" s="95">
        <f>N270*7/100</f>
        <v>3.2549999999999999</v>
      </c>
      <c r="O271" s="95">
        <f>O270*7/100</f>
        <v>0</v>
      </c>
    </row>
    <row r="272" spans="1:20" x14ac:dyDescent="0.5">
      <c r="G272" s="2"/>
      <c r="I272" s="2"/>
      <c r="M272" s="96" t="s">
        <v>5</v>
      </c>
      <c r="N272" s="97">
        <f>N269-N270-N271</f>
        <v>105.245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5980BF"/>
  </sheetPr>
  <dimension ref="A1:Z341"/>
  <sheetViews>
    <sheetView zoomScale="85" zoomScaleNormal="85" workbookViewId="0">
      <pane xSplit="7" ySplit="4" topLeftCell="H25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+'23'!G5</f>
        <v>75</v>
      </c>
      <c r="D5" s="82">
        <v>0</v>
      </c>
      <c r="E5" s="47">
        <f t="shared" ref="E5:E207" si="0">C5+D5</f>
        <v>75</v>
      </c>
      <c r="F5" s="82">
        <v>0</v>
      </c>
      <c r="G5" s="47">
        <f>+E5-F5-H5</f>
        <v>75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+'23'!G6</f>
        <v>65</v>
      </c>
      <c r="D6" s="82">
        <v>0</v>
      </c>
      <c r="E6" s="47">
        <f t="shared" si="0"/>
        <v>65</v>
      </c>
      <c r="F6" s="82">
        <v>0</v>
      </c>
      <c r="G6" s="47">
        <f t="shared" ref="G6:G142" si="4">+E6-F6-H6</f>
        <v>64</v>
      </c>
      <c r="H6" s="83">
        <v>1</v>
      </c>
      <c r="I6" s="20">
        <v>100</v>
      </c>
      <c r="J6" s="84">
        <f t="shared" ref="J6:J142" si="5">+I6*H6</f>
        <v>100</v>
      </c>
      <c r="K6" s="17" t="s">
        <v>366</v>
      </c>
      <c r="L6" s="18">
        <v>100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3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50</v>
      </c>
      <c r="D12" s="82">
        <v>0</v>
      </c>
      <c r="E12" s="47">
        <f t="shared" si="0"/>
        <v>50</v>
      </c>
      <c r="F12" s="82">
        <v>0</v>
      </c>
      <c r="G12" s="47">
        <f t="shared" si="4"/>
        <v>48</v>
      </c>
      <c r="H12" s="83">
        <v>2</v>
      </c>
      <c r="I12" s="15">
        <v>50</v>
      </c>
      <c r="J12" s="84">
        <f t="shared" si="5"/>
        <v>100</v>
      </c>
      <c r="K12" s="17" t="s">
        <v>16</v>
      </c>
      <c r="L12" s="18">
        <v>50</v>
      </c>
      <c r="M12" s="101">
        <f t="shared" si="6"/>
        <v>50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+'23'!G14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+'23'!G16</f>
        <v>3</v>
      </c>
      <c r="D16" s="82">
        <v>0</v>
      </c>
      <c r="E16" s="47">
        <f t="shared" si="0"/>
        <v>3</v>
      </c>
      <c r="F16" s="82">
        <v>0</v>
      </c>
      <c r="G16" s="47">
        <f t="shared" si="4"/>
        <v>3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+'23'!G18</f>
        <v>1</v>
      </c>
      <c r="D18" s="82">
        <v>0</v>
      </c>
      <c r="E18" s="47">
        <f t="shared" si="0"/>
        <v>1</v>
      </c>
      <c r="F18" s="82">
        <v>0</v>
      </c>
      <c r="G18" s="47">
        <f t="shared" si="4"/>
        <v>1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+'23'!G21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+'23'!G22</f>
        <v>0</v>
      </c>
      <c r="D22" s="82">
        <v>0</v>
      </c>
      <c r="E22" s="47">
        <f>C22+D22</f>
        <v>0</v>
      </c>
      <c r="F22" s="82">
        <v>0</v>
      </c>
      <c r="G22" s="47">
        <f>+E22-F22-H22</f>
        <v>0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+'23'!G23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+'23'!G24</f>
        <v>54</v>
      </c>
      <c r="D24" s="82">
        <v>0</v>
      </c>
      <c r="E24" s="47">
        <f t="shared" si="0"/>
        <v>54</v>
      </c>
      <c r="F24" s="82">
        <v>0</v>
      </c>
      <c r="G24" s="47">
        <f t="shared" si="4"/>
        <v>53</v>
      </c>
      <c r="H24" s="83">
        <v>1</v>
      </c>
      <c r="I24" s="15">
        <v>100</v>
      </c>
      <c r="J24" s="84">
        <f t="shared" si="5"/>
        <v>100</v>
      </c>
      <c r="K24" s="17" t="s">
        <v>366</v>
      </c>
      <c r="L24" s="18">
        <v>100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+'23'!G25</f>
        <v>4</v>
      </c>
      <c r="D25" s="82">
        <v>0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+'23'!G27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0</v>
      </c>
      <c r="H27" s="83">
        <v>2</v>
      </c>
      <c r="I27" s="21">
        <v>100</v>
      </c>
      <c r="J27" s="84">
        <f t="shared" si="5"/>
        <v>200</v>
      </c>
      <c r="K27" s="17" t="s">
        <v>16</v>
      </c>
      <c r="L27" s="18">
        <v>100</v>
      </c>
      <c r="M27" s="101">
        <f t="shared" si="6"/>
        <v>100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+'23'!G29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+'23'!G30</f>
        <v>5</v>
      </c>
      <c r="D30" s="82">
        <v>0</v>
      </c>
      <c r="E30" s="47">
        <f t="shared" si="0"/>
        <v>5</v>
      </c>
      <c r="F30" s="82">
        <v>0</v>
      </c>
      <c r="G30" s="47">
        <f t="shared" si="4"/>
        <v>5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+'23'!G33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+'23'!G34</f>
        <v>67</v>
      </c>
      <c r="D34" s="82">
        <v>0</v>
      </c>
      <c r="E34" s="47">
        <f>C34+D34</f>
        <v>67</v>
      </c>
      <c r="F34" s="82">
        <v>0</v>
      </c>
      <c r="G34" s="47">
        <f>+E34-F34-H34</f>
        <v>62</v>
      </c>
      <c r="H34" s="83">
        <v>5</v>
      </c>
      <c r="I34" s="15">
        <v>100</v>
      </c>
      <c r="J34" s="84">
        <f>+I34*H34</f>
        <v>500</v>
      </c>
      <c r="K34" s="17" t="s">
        <v>16</v>
      </c>
      <c r="L34" s="18">
        <v>250</v>
      </c>
      <c r="M34" s="101">
        <f>SUM(J34-L34)</f>
        <v>250</v>
      </c>
    </row>
    <row r="35" spans="1:24" ht="25.5" x14ac:dyDescent="0.55000000000000004">
      <c r="A35" s="10">
        <v>31</v>
      </c>
      <c r="B35" s="19" t="s">
        <v>45</v>
      </c>
      <c r="C35" s="79">
        <f>+'23'!G35</f>
        <v>5</v>
      </c>
      <c r="D35" s="82">
        <v>0</v>
      </c>
      <c r="E35" s="47">
        <f>C35+D35</f>
        <v>5</v>
      </c>
      <c r="F35" s="82">
        <v>0</v>
      </c>
      <c r="G35" s="47">
        <f>+E35-F35-H35</f>
        <v>5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+'23'!G36</f>
        <v>1</v>
      </c>
      <c r="D36" s="82">
        <v>0</v>
      </c>
      <c r="E36" s="47">
        <f>C36+D36</f>
        <v>1</v>
      </c>
      <c r="F36" s="82">
        <v>0</v>
      </c>
      <c r="G36" s="47">
        <f>+E36-F36-H36</f>
        <v>1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+'23'!G38</f>
        <v>4</v>
      </c>
      <c r="D38" s="82">
        <v>0</v>
      </c>
      <c r="E38" s="47">
        <f t="shared" si="0"/>
        <v>4</v>
      </c>
      <c r="F38" s="82">
        <v>0</v>
      </c>
      <c r="G38" s="47">
        <f t="shared" si="4"/>
        <v>2</v>
      </c>
      <c r="H38" s="83">
        <v>2</v>
      </c>
      <c r="I38" s="15">
        <v>130</v>
      </c>
      <c r="J38" s="84">
        <f t="shared" si="5"/>
        <v>260</v>
      </c>
      <c r="K38" s="17" t="s">
        <v>16</v>
      </c>
      <c r="L38" s="18">
        <v>0</v>
      </c>
      <c r="M38" s="101">
        <f t="shared" si="6"/>
        <v>260</v>
      </c>
    </row>
    <row r="39" spans="1:24" ht="25.5" x14ac:dyDescent="0.55000000000000004">
      <c r="A39" s="10">
        <v>35</v>
      </c>
      <c r="B39" s="19" t="s">
        <v>138</v>
      </c>
      <c r="C39" s="79">
        <f>+'23'!G39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v>9</v>
      </c>
      <c r="D40" s="82">
        <v>0</v>
      </c>
      <c r="E40" s="47">
        <f t="shared" si="0"/>
        <v>9</v>
      </c>
      <c r="F40" s="82">
        <v>0</v>
      </c>
      <c r="G40" s="47">
        <f t="shared" si="4"/>
        <v>8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50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+'23'!G41</f>
        <v>9</v>
      </c>
      <c r="D41" s="82">
        <v>0</v>
      </c>
      <c r="E41" s="47">
        <f t="shared" si="0"/>
        <v>9</v>
      </c>
      <c r="F41" s="82">
        <v>0</v>
      </c>
      <c r="G41" s="47">
        <f t="shared" si="4"/>
        <v>8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101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+'23'!G42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+'23'!G43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+'23'!G44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+'23'!G45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+'23'!G46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+'23'!G47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+'23'!G48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+'23'!G49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+'23'!G50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+'23'!G52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+'23'!G53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+'23'!G54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+'23'!G55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+'23'!G56</f>
        <v>5</v>
      </c>
      <c r="D56" s="82">
        <v>0</v>
      </c>
      <c r="E56" s="47">
        <f t="shared" si="0"/>
        <v>5</v>
      </c>
      <c r="F56" s="82">
        <v>0</v>
      </c>
      <c r="G56" s="47">
        <f t="shared" si="4"/>
        <v>5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+'23'!G57</f>
        <v>3</v>
      </c>
      <c r="D57" s="82">
        <v>0</v>
      </c>
      <c r="E57" s="47">
        <f t="shared" si="0"/>
        <v>3</v>
      </c>
      <c r="F57" s="82">
        <v>0</v>
      </c>
      <c r="G57" s="47">
        <f t="shared" si="4"/>
        <v>3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+'23'!G60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+'23'!G61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+'23'!G62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+'23'!G63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+'23'!G65</f>
        <v>5</v>
      </c>
      <c r="D65" s="82">
        <v>0</v>
      </c>
      <c r="E65" s="47">
        <f>C65+D65</f>
        <v>5</v>
      </c>
      <c r="F65" s="82">
        <v>0</v>
      </c>
      <c r="G65" s="47">
        <f>+E65-F65-H65</f>
        <v>5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+'23'!G66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2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+'23'!G67</f>
        <v>5</v>
      </c>
      <c r="D67" s="82">
        <v>0</v>
      </c>
      <c r="E67" s="47">
        <f>C67+D67</f>
        <v>5</v>
      </c>
      <c r="F67" s="82">
        <v>0</v>
      </c>
      <c r="G67" s="47">
        <f>+E67-F67-H67</f>
        <v>5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+'23'!G68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+'23'!G69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+'23'!G72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+'23'!G73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+'23'!G74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+'23'!G77</f>
        <v>18</v>
      </c>
      <c r="D77" s="82">
        <v>0</v>
      </c>
      <c r="E77" s="47">
        <f t="shared" si="0"/>
        <v>18</v>
      </c>
      <c r="F77" s="82">
        <v>0</v>
      </c>
      <c r="G77" s="47">
        <f t="shared" si="4"/>
        <v>18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+'23'!G78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+'23'!G79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+'23'!G80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+'23'!G81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+'23'!G82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+'23'!G83</f>
        <v>4</v>
      </c>
      <c r="D83" s="82">
        <v>0</v>
      </c>
      <c r="E83" s="47">
        <f t="shared" si="8"/>
        <v>4</v>
      </c>
      <c r="F83" s="82">
        <v>0</v>
      </c>
      <c r="G83" s="47">
        <f t="shared" si="9"/>
        <v>4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+'23'!G84</f>
        <v>4</v>
      </c>
      <c r="D84" s="82">
        <v>0</v>
      </c>
      <c r="E84" s="47">
        <f t="shared" si="8"/>
        <v>4</v>
      </c>
      <c r="F84" s="82">
        <v>0</v>
      </c>
      <c r="G84" s="47">
        <f t="shared" si="9"/>
        <v>3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101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+'23'!G85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+'23'!G86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+'23'!G87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+'23'!G88</f>
        <v>38</v>
      </c>
      <c r="D88" s="82">
        <v>0</v>
      </c>
      <c r="E88" s="47">
        <f t="shared" si="8"/>
        <v>38</v>
      </c>
      <c r="F88" s="82">
        <v>0</v>
      </c>
      <c r="G88" s="47">
        <f t="shared" si="9"/>
        <v>28</v>
      </c>
      <c r="H88" s="83">
        <v>10</v>
      </c>
      <c r="I88" s="20">
        <v>35</v>
      </c>
      <c r="J88" s="84">
        <f t="shared" si="10"/>
        <v>350</v>
      </c>
      <c r="K88" s="17" t="s">
        <v>16</v>
      </c>
      <c r="L88" s="18">
        <v>175</v>
      </c>
      <c r="M88" s="101">
        <f t="shared" si="11"/>
        <v>175</v>
      </c>
    </row>
    <row r="89" spans="1:13" ht="22.5" customHeight="1" x14ac:dyDescent="0.55000000000000004">
      <c r="A89" s="10">
        <v>85</v>
      </c>
      <c r="B89" s="11" t="s">
        <v>359</v>
      </c>
      <c r="C89" s="79">
        <f>+'23'!G89</f>
        <v>1</v>
      </c>
      <c r="D89" s="82">
        <v>0</v>
      </c>
      <c r="E89" s="47">
        <f t="shared" si="8"/>
        <v>1</v>
      </c>
      <c r="F89" s="82">
        <v>1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+'23'!G90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+'23'!G91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+'23'!G92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+'23'!G93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+'23'!G94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+'23'!G95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+'23'!G96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+'23'!G97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+'23'!G98</f>
        <v>12</v>
      </c>
      <c r="D98" s="82">
        <v>0</v>
      </c>
      <c r="E98" s="47">
        <f t="shared" si="8"/>
        <v>12</v>
      </c>
      <c r="F98" s="82">
        <v>0</v>
      </c>
      <c r="G98" s="47">
        <f t="shared" si="9"/>
        <v>11</v>
      </c>
      <c r="H98" s="83">
        <v>1</v>
      </c>
      <c r="I98" s="22">
        <v>120</v>
      </c>
      <c r="J98" s="84">
        <f t="shared" si="10"/>
        <v>120</v>
      </c>
      <c r="K98" s="17" t="s">
        <v>366</v>
      </c>
      <c r="L98" s="18">
        <v>120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+'23'!G99</f>
        <v>15</v>
      </c>
      <c r="D99" s="82">
        <v>0</v>
      </c>
      <c r="E99" s="47">
        <f t="shared" si="8"/>
        <v>15</v>
      </c>
      <c r="F99" s="82">
        <v>0</v>
      </c>
      <c r="G99" s="47">
        <f t="shared" si="9"/>
        <v>14</v>
      </c>
      <c r="H99" s="83">
        <v>1</v>
      </c>
      <c r="I99" s="20">
        <v>250</v>
      </c>
      <c r="J99" s="84">
        <f t="shared" si="10"/>
        <v>250</v>
      </c>
      <c r="K99" s="17" t="s">
        <v>16</v>
      </c>
      <c r="L99" s="18">
        <v>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+'23'!G100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+'23'!G101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+'23'!G102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+'23'!G103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+'23'!G104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+'23'!G105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+'23'!G106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+'23'!G107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+'23'!G108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6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+'23'!G109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+'23'!G110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+'23'!G111</f>
        <v>2</v>
      </c>
      <c r="D111" s="82">
        <v>0</v>
      </c>
      <c r="E111" s="47">
        <f t="shared" si="8"/>
        <v>2</v>
      </c>
      <c r="F111" s="82">
        <v>0</v>
      </c>
      <c r="G111" s="47">
        <f t="shared" si="9"/>
        <v>2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+'23'!G112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+'23'!G113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+'23'!G114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+'23'!G115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+'23'!G116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+'23'!G117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+'23'!G118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+'23'!G119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+'23'!G120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+'23'!G121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+'23'!G122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+'23'!G123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+'23'!G124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+'23'!G125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+'23'!G126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+'23'!G127</f>
        <v>6</v>
      </c>
      <c r="D127" s="82">
        <v>0</v>
      </c>
      <c r="E127" s="47">
        <f t="shared" ref="E127:E136" si="16">C127+D127</f>
        <v>6</v>
      </c>
      <c r="F127" s="82">
        <v>0</v>
      </c>
      <c r="G127" s="47">
        <f t="shared" ref="G127:G136" si="17">+E127-F127-H127</f>
        <v>5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5</v>
      </c>
      <c r="M127" s="101">
        <f t="shared" ref="M127:M136" si="19">SUM(J127-L127)</f>
        <v>40</v>
      </c>
    </row>
    <row r="128" spans="1:13" ht="25.5" x14ac:dyDescent="0.55000000000000004">
      <c r="A128" s="10">
        <v>124</v>
      </c>
      <c r="B128" s="19" t="s">
        <v>121</v>
      </c>
      <c r="C128" s="79">
        <f>+'23'!G128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+'23'!G129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+'23'!G130</f>
        <v>0</v>
      </c>
      <c r="D130" s="82">
        <v>0</v>
      </c>
      <c r="E130" s="47">
        <f t="shared" si="16"/>
        <v>0</v>
      </c>
      <c r="F130" s="82">
        <v>0</v>
      </c>
      <c r="G130" s="47">
        <f t="shared" si="17"/>
        <v>0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+'23'!G131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+'23'!G132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+'23'!G133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+'23'!G134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+'23'!G135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+'23'!G136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+'23'!G137</f>
        <v>4</v>
      </c>
      <c r="D137" s="82">
        <v>0</v>
      </c>
      <c r="E137" s="47">
        <f t="shared" si="0"/>
        <v>4</v>
      </c>
      <c r="F137" s="82">
        <v>0</v>
      </c>
      <c r="G137" s="47">
        <f t="shared" si="4"/>
        <v>4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+'23'!G138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+'23'!G139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+'23'!G140</f>
        <v>0</v>
      </c>
      <c r="D140" s="82">
        <v>0</v>
      </c>
      <c r="E140" s="47">
        <f t="shared" si="0"/>
        <v>0</v>
      </c>
      <c r="F140" s="82">
        <v>0</v>
      </c>
      <c r="G140" s="47">
        <f t="shared" si="4"/>
        <v>0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+'23'!G141</f>
        <v>3</v>
      </c>
      <c r="D141" s="82">
        <v>0</v>
      </c>
      <c r="E141" s="47">
        <f t="shared" si="0"/>
        <v>3</v>
      </c>
      <c r="F141" s="82">
        <v>0</v>
      </c>
      <c r="G141" s="47">
        <f t="shared" si="4"/>
        <v>3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+'23'!G142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+'23'!G143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+'23'!G144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+'23'!G145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+'23'!G146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+'23'!G147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+'23'!G148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+'23'!G149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+'23'!G150</f>
        <v>9</v>
      </c>
      <c r="D150" s="82">
        <v>0</v>
      </c>
      <c r="E150" s="47">
        <f t="shared" si="21"/>
        <v>9</v>
      </c>
      <c r="F150" s="82">
        <v>0</v>
      </c>
      <c r="G150" s="47">
        <f t="shared" si="22"/>
        <v>6</v>
      </c>
      <c r="H150" s="83">
        <v>3</v>
      </c>
      <c r="I150" s="20">
        <v>10</v>
      </c>
      <c r="J150" s="84">
        <f t="shared" si="23"/>
        <v>30</v>
      </c>
      <c r="K150" s="17" t="s">
        <v>16</v>
      </c>
      <c r="L150" s="18">
        <v>0</v>
      </c>
      <c r="M150" s="101">
        <f t="shared" si="24"/>
        <v>30</v>
      </c>
    </row>
    <row r="151" spans="1:13" ht="25.5" x14ac:dyDescent="0.55000000000000004">
      <c r="A151" s="10">
        <v>147</v>
      </c>
      <c r="B151" s="19" t="s">
        <v>194</v>
      </c>
      <c r="C151" s="79">
        <f>+'23'!G151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+'23'!G152</f>
        <v>9</v>
      </c>
      <c r="D152" s="82">
        <v>0</v>
      </c>
      <c r="E152" s="47">
        <f t="shared" si="21"/>
        <v>9</v>
      </c>
      <c r="F152" s="82">
        <v>0</v>
      </c>
      <c r="G152" s="47">
        <f t="shared" si="22"/>
        <v>7</v>
      </c>
      <c r="H152" s="83">
        <v>2</v>
      </c>
      <c r="I152" s="20">
        <v>10</v>
      </c>
      <c r="J152" s="84">
        <f t="shared" si="23"/>
        <v>20</v>
      </c>
      <c r="K152" s="17" t="s">
        <v>16</v>
      </c>
      <c r="L152" s="18">
        <v>0</v>
      </c>
      <c r="M152" s="101">
        <f t="shared" si="24"/>
        <v>20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+'23'!G153</f>
        <v>4</v>
      </c>
      <c r="D153" s="82">
        <v>0</v>
      </c>
      <c r="E153" s="47">
        <f t="shared" si="21"/>
        <v>4</v>
      </c>
      <c r="F153" s="82">
        <v>0</v>
      </c>
      <c r="G153" s="47">
        <f t="shared" si="22"/>
        <v>3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18">
        <v>0</v>
      </c>
      <c r="M153" s="101">
        <f t="shared" si="24"/>
        <v>10</v>
      </c>
    </row>
    <row r="154" spans="1:13" ht="25.5" x14ac:dyDescent="0.55000000000000004">
      <c r="A154" s="10">
        <v>150</v>
      </c>
      <c r="B154" s="19" t="s">
        <v>197</v>
      </c>
      <c r="C154" s="79">
        <f>+'23'!G154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+'23'!G155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+'23'!G156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+'23'!G157</f>
        <v>2</v>
      </c>
      <c r="D157" s="82">
        <v>0</v>
      </c>
      <c r="E157" s="47">
        <f t="shared" si="21"/>
        <v>2</v>
      </c>
      <c r="F157" s="82">
        <v>0</v>
      </c>
      <c r="G157" s="47">
        <f t="shared" si="22"/>
        <v>0</v>
      </c>
      <c r="H157" s="83">
        <v>2</v>
      </c>
      <c r="I157" s="20">
        <v>25</v>
      </c>
      <c r="J157" s="84">
        <f t="shared" si="23"/>
        <v>50</v>
      </c>
      <c r="K157" s="17" t="s">
        <v>16</v>
      </c>
      <c r="L157" s="18">
        <v>25</v>
      </c>
      <c r="M157" s="101">
        <f t="shared" si="24"/>
        <v>25</v>
      </c>
    </row>
    <row r="158" spans="1:13" ht="25.5" x14ac:dyDescent="0.55000000000000004">
      <c r="A158" s="10">
        <v>154</v>
      </c>
      <c r="B158" s="11" t="s">
        <v>285</v>
      </c>
      <c r="C158" s="79">
        <f>+'23'!G158</f>
        <v>3</v>
      </c>
      <c r="D158" s="82">
        <v>0</v>
      </c>
      <c r="E158" s="47">
        <f t="shared" si="21"/>
        <v>3</v>
      </c>
      <c r="F158" s="82">
        <v>0</v>
      </c>
      <c r="G158" s="47">
        <f t="shared" si="22"/>
        <v>1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25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+'23'!G159</f>
        <v>1</v>
      </c>
      <c r="D159" s="82">
        <v>0</v>
      </c>
      <c r="E159" s="47">
        <f t="shared" si="21"/>
        <v>1</v>
      </c>
      <c r="F159" s="82">
        <v>0</v>
      </c>
      <c r="G159" s="47">
        <f t="shared" si="22"/>
        <v>0</v>
      </c>
      <c r="H159" s="83">
        <v>1</v>
      </c>
      <c r="I159" s="20">
        <v>55</v>
      </c>
      <c r="J159" s="84">
        <f t="shared" si="23"/>
        <v>55</v>
      </c>
      <c r="K159" s="17" t="s">
        <v>16</v>
      </c>
      <c r="L159" s="18">
        <v>0</v>
      </c>
      <c r="M159" s="101">
        <f t="shared" si="24"/>
        <v>55</v>
      </c>
    </row>
    <row r="160" spans="1:13" ht="25.5" x14ac:dyDescent="0.55000000000000004">
      <c r="A160" s="10">
        <v>156</v>
      </c>
      <c r="B160" s="19" t="s">
        <v>255</v>
      </c>
      <c r="C160" s="79">
        <f>+'23'!G160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+'23'!G161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+'23'!G162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+'23'!G163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+'23'!G164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+'23'!G165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+'23'!G166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+'23'!G167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+'23'!G168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+'23'!G169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+'23'!G170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+'23'!G171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+'23'!G172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+'23'!G173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+'23'!G174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+'23'!G175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+'23'!G176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+'23'!G177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112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+'23'!G178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+'23'!G179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+'23'!G180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+'23'!G181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5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+'23'!G182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+'23'!G183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+'23'!G184</f>
        <v>3</v>
      </c>
      <c r="D184" s="82">
        <v>0</v>
      </c>
      <c r="E184" s="47">
        <f t="shared" si="27"/>
        <v>3</v>
      </c>
      <c r="F184" s="82">
        <v>0</v>
      </c>
      <c r="G184" s="47">
        <f t="shared" si="28"/>
        <v>3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+'23'!G185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5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+'23'!G186</f>
        <v>2</v>
      </c>
      <c r="D186" s="82">
        <v>0</v>
      </c>
      <c r="E186" s="47">
        <f t="shared" si="27"/>
        <v>2</v>
      </c>
      <c r="F186" s="82">
        <v>0</v>
      </c>
      <c r="G186" s="47">
        <f t="shared" si="28"/>
        <v>2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+'23'!G187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+'23'!G188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+'23'!G189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+'23'!G190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+'23'!G191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+'23'!G192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+'23'!G193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+'23'!G194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+'23'!G195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+'23'!G196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+'23'!G197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+'23'!G198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+'23'!G199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+'23'!G200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+'23'!G201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+'23'!G202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+'23'!G203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+'23'!G204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+'23'!G205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+'23'!G206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+'23'!G207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+'23'!G208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+'23'!G209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+'23'!G210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+'23'!G211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+'23'!G212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+'23'!G213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+'23'!G214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10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+'23'!G215</f>
        <v>14</v>
      </c>
      <c r="D215" s="82">
        <v>0</v>
      </c>
      <c r="E215" s="47">
        <f t="shared" si="37"/>
        <v>14</v>
      </c>
      <c r="F215" s="82">
        <v>0</v>
      </c>
      <c r="G215" s="47">
        <f t="shared" si="38"/>
        <v>14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+'23'!G216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+'23'!G217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20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+'23'!G218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+'23'!G219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+'23'!G220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+'23'!G221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+'23'!G222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+'23'!G223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+'23'!G224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+'23'!G225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+'23'!G226</f>
        <v>21</v>
      </c>
      <c r="D226" s="82">
        <v>0</v>
      </c>
      <c r="E226" s="47">
        <f t="shared" si="37"/>
        <v>21</v>
      </c>
      <c r="F226" s="82">
        <v>0</v>
      </c>
      <c r="G226" s="47">
        <f t="shared" si="38"/>
        <v>17</v>
      </c>
      <c r="H226" s="83">
        <v>4</v>
      </c>
      <c r="I226" s="20">
        <v>120</v>
      </c>
      <c r="J226" s="84">
        <f t="shared" si="39"/>
        <v>480</v>
      </c>
      <c r="K226" s="17" t="s">
        <v>16</v>
      </c>
      <c r="L226" s="18">
        <v>120</v>
      </c>
      <c r="M226" s="101">
        <f t="shared" si="40"/>
        <v>360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+'23'!G227</f>
        <v>9</v>
      </c>
      <c r="D227" s="82">
        <v>0</v>
      </c>
      <c r="E227" s="47">
        <f t="shared" si="37"/>
        <v>9</v>
      </c>
      <c r="F227" s="82">
        <v>0</v>
      </c>
      <c r="G227" s="47">
        <f t="shared" si="38"/>
        <v>9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+'23'!G228</f>
        <v>8</v>
      </c>
      <c r="D228" s="82">
        <v>0</v>
      </c>
      <c r="E228" s="47">
        <f t="shared" si="37"/>
        <v>8</v>
      </c>
      <c r="F228" s="82">
        <v>0</v>
      </c>
      <c r="G228" s="47">
        <f t="shared" si="38"/>
        <v>8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+'23'!G229</f>
        <v>3</v>
      </c>
      <c r="D229" s="82">
        <v>0</v>
      </c>
      <c r="E229" s="47">
        <f t="shared" si="37"/>
        <v>3</v>
      </c>
      <c r="F229" s="82">
        <v>0</v>
      </c>
      <c r="G229" s="47">
        <f t="shared" si="38"/>
        <v>2</v>
      </c>
      <c r="H229" s="83">
        <v>1</v>
      </c>
      <c r="I229" s="20">
        <v>25</v>
      </c>
      <c r="J229" s="84">
        <f t="shared" si="39"/>
        <v>25</v>
      </c>
      <c r="K229" s="17" t="s">
        <v>16</v>
      </c>
      <c r="L229" s="18">
        <v>0</v>
      </c>
      <c r="M229" s="101">
        <f t="shared" si="40"/>
        <v>25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+'23'!G230</f>
        <v>2</v>
      </c>
      <c r="D230" s="82">
        <v>0</v>
      </c>
      <c r="E230" s="47">
        <f t="shared" si="37"/>
        <v>2</v>
      </c>
      <c r="F230" s="82">
        <v>0</v>
      </c>
      <c r="G230" s="47">
        <f t="shared" si="38"/>
        <v>2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+'23'!G231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2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+'23'!G232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+'23'!G233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+'23'!G234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+'23'!G235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+'23'!G236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+'23'!G237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+'23'!G238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+'23'!G239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+'23'!G240</f>
        <v>7</v>
      </c>
      <c r="D240" s="82">
        <v>0</v>
      </c>
      <c r="E240" s="47">
        <f t="shared" si="37"/>
        <v>7</v>
      </c>
      <c r="F240" s="82">
        <v>0</v>
      </c>
      <c r="G240" s="47">
        <f t="shared" si="38"/>
        <v>7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+'23'!G241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+'23'!G242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+'23'!G243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+'23'!G244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+'23'!G245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+'23'!G246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1780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2900</v>
      </c>
    </row>
    <row r="258" spans="1:18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1310</v>
      </c>
      <c r="L259" s="2">
        <v>200</v>
      </c>
      <c r="M259" s="2">
        <v>55</v>
      </c>
      <c r="N259" s="2">
        <v>500</v>
      </c>
      <c r="O259" s="2">
        <v>230</v>
      </c>
      <c r="P259" s="2">
        <v>50</v>
      </c>
      <c r="Q259" s="2">
        <v>250</v>
      </c>
      <c r="R259" s="2">
        <v>25</v>
      </c>
    </row>
    <row r="260" spans="1:18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E261" s="31"/>
      <c r="G261" s="31"/>
      <c r="I261" s="162" t="s">
        <v>206</v>
      </c>
      <c r="J261" s="163"/>
      <c r="K261" s="36">
        <v>230</v>
      </c>
      <c r="L261" s="2" t="s">
        <v>369</v>
      </c>
    </row>
    <row r="262" spans="1:18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1120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240</v>
      </c>
      <c r="M263" s="90"/>
      <c r="N263" s="90">
        <v>320</v>
      </c>
      <c r="O263" s="90"/>
    </row>
    <row r="264" spans="1:18" ht="25.5" x14ac:dyDescent="0.55000000000000004">
      <c r="A264" s="1"/>
      <c r="E264" s="31"/>
      <c r="G264" s="31"/>
      <c r="I264" s="162" t="s">
        <v>209</v>
      </c>
      <c r="J264" s="163"/>
      <c r="K264" s="37">
        <v>240</v>
      </c>
      <c r="M264" s="90"/>
      <c r="N264" s="90"/>
      <c r="O264" s="90"/>
    </row>
    <row r="265" spans="1:18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320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96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6.72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217.28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5980BF"/>
  </sheetPr>
  <dimension ref="A1:Z341"/>
  <sheetViews>
    <sheetView zoomScaleNormal="100" workbookViewId="0">
      <pane xSplit="7" ySplit="4" topLeftCell="H29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+'24'!G5</f>
        <v>75</v>
      </c>
      <c r="D5" s="82">
        <v>20</v>
      </c>
      <c r="E5" s="47">
        <f t="shared" ref="E5:E207" si="0">C5+D5</f>
        <v>95</v>
      </c>
      <c r="F5" s="82">
        <v>0</v>
      </c>
      <c r="G5" s="47">
        <f>+E5-F5-H5</f>
        <v>95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+'24'!G6</f>
        <v>64</v>
      </c>
      <c r="D6" s="82">
        <v>20</v>
      </c>
      <c r="E6" s="47">
        <f t="shared" si="0"/>
        <v>84</v>
      </c>
      <c r="F6" s="82">
        <v>0</v>
      </c>
      <c r="G6" s="47">
        <f t="shared" ref="G6:G142" si="4">+E6-F6-H6</f>
        <v>80</v>
      </c>
      <c r="H6" s="83">
        <v>4</v>
      </c>
      <c r="I6" s="20">
        <v>100</v>
      </c>
      <c r="J6" s="84">
        <f t="shared" ref="J6:J142" si="5">+I6*H6</f>
        <v>400</v>
      </c>
      <c r="K6" s="17" t="s">
        <v>16</v>
      </c>
      <c r="L6" s="18">
        <v>40</v>
      </c>
      <c r="M6" s="101">
        <f t="shared" ref="M6:M139" si="6">SUM(J6-L6)</f>
        <v>360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3</v>
      </c>
      <c r="D8" s="82">
        <v>0</v>
      </c>
      <c r="E8" s="47">
        <f>C8+D8</f>
        <v>3</v>
      </c>
      <c r="F8" s="82">
        <v>0</v>
      </c>
      <c r="G8" s="47">
        <f t="shared" si="4"/>
        <v>2</v>
      </c>
      <c r="H8" s="83">
        <v>1</v>
      </c>
      <c r="I8" s="15">
        <v>100</v>
      </c>
      <c r="J8" s="84">
        <f t="shared" si="5"/>
        <v>100</v>
      </c>
      <c r="K8" s="17" t="s">
        <v>16</v>
      </c>
      <c r="L8" s="18">
        <v>0</v>
      </c>
      <c r="M8" s="101">
        <f t="shared" si="6"/>
        <v>100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48</v>
      </c>
      <c r="D12" s="82">
        <v>0</v>
      </c>
      <c r="E12" s="47">
        <f t="shared" si="0"/>
        <v>48</v>
      </c>
      <c r="F12" s="82">
        <v>0</v>
      </c>
      <c r="G12" s="47">
        <f t="shared" si="4"/>
        <v>42</v>
      </c>
      <c r="H12" s="83">
        <v>6</v>
      </c>
      <c r="I12" s="15">
        <v>50</v>
      </c>
      <c r="J12" s="84">
        <f t="shared" si="5"/>
        <v>300</v>
      </c>
      <c r="K12" s="17" t="s">
        <v>16</v>
      </c>
      <c r="L12" s="18">
        <v>0</v>
      </c>
      <c r="M12" s="101">
        <f t="shared" si="6"/>
        <v>300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+'24'!G14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+'24'!G16</f>
        <v>3</v>
      </c>
      <c r="D16" s="82">
        <v>2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+'24'!G18</f>
        <v>1</v>
      </c>
      <c r="D18" s="82">
        <v>5</v>
      </c>
      <c r="E18" s="47">
        <f t="shared" si="0"/>
        <v>6</v>
      </c>
      <c r="F18" s="82">
        <v>0</v>
      </c>
      <c r="G18" s="47">
        <f t="shared" si="4"/>
        <v>6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+'24'!G21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+'24'!G22</f>
        <v>0</v>
      </c>
      <c r="D22" s="82">
        <v>5</v>
      </c>
      <c r="E22" s="47">
        <f>C22+D22</f>
        <v>5</v>
      </c>
      <c r="F22" s="82">
        <v>0</v>
      </c>
      <c r="G22" s="47">
        <f>+E22-F22-H22</f>
        <v>5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+'24'!G23</f>
        <v>0</v>
      </c>
      <c r="D23" s="82">
        <v>3</v>
      </c>
      <c r="E23" s="47">
        <f t="shared" si="0"/>
        <v>3</v>
      </c>
      <c r="F23" s="82">
        <v>0</v>
      </c>
      <c r="G23" s="47">
        <f t="shared" si="4"/>
        <v>2</v>
      </c>
      <c r="H23" s="83">
        <v>1</v>
      </c>
      <c r="I23" s="15">
        <v>85</v>
      </c>
      <c r="J23" s="84">
        <f t="shared" si="5"/>
        <v>85</v>
      </c>
      <c r="K23" s="17" t="s">
        <v>16</v>
      </c>
      <c r="L23" s="18">
        <v>0</v>
      </c>
      <c r="M23" s="101">
        <f t="shared" si="6"/>
        <v>85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+'24'!G24</f>
        <v>53</v>
      </c>
      <c r="D24" s="82">
        <v>20</v>
      </c>
      <c r="E24" s="47">
        <f t="shared" si="0"/>
        <v>73</v>
      </c>
      <c r="F24" s="82">
        <v>0</v>
      </c>
      <c r="G24" s="47">
        <f t="shared" si="4"/>
        <v>71</v>
      </c>
      <c r="H24" s="83">
        <v>2</v>
      </c>
      <c r="I24" s="15">
        <v>100</v>
      </c>
      <c r="J24" s="84">
        <f t="shared" si="5"/>
        <v>200</v>
      </c>
      <c r="K24" s="17" t="s">
        <v>16</v>
      </c>
      <c r="L24" s="18">
        <v>40</v>
      </c>
      <c r="M24" s="101">
        <f t="shared" si="6"/>
        <v>160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+'24'!G25</f>
        <v>4</v>
      </c>
      <c r="D25" s="82">
        <v>0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+'24'!G27</f>
        <v>0</v>
      </c>
      <c r="D27" s="82">
        <v>3</v>
      </c>
      <c r="E27" s="47">
        <f t="shared" si="0"/>
        <v>3</v>
      </c>
      <c r="F27" s="82">
        <v>0</v>
      </c>
      <c r="G27" s="47">
        <f t="shared" si="4"/>
        <v>2</v>
      </c>
      <c r="H27" s="83">
        <v>1</v>
      </c>
      <c r="I27" s="21">
        <v>100</v>
      </c>
      <c r="J27" s="84">
        <f t="shared" si="5"/>
        <v>100</v>
      </c>
      <c r="K27" s="17" t="s">
        <v>16</v>
      </c>
      <c r="L27" s="18">
        <v>0</v>
      </c>
      <c r="M27" s="101">
        <f t="shared" si="6"/>
        <v>100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+'24'!G29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+'24'!G30</f>
        <v>5</v>
      </c>
      <c r="D30" s="82">
        <v>0</v>
      </c>
      <c r="E30" s="47">
        <f t="shared" si="0"/>
        <v>5</v>
      </c>
      <c r="F30" s="82">
        <v>0</v>
      </c>
      <c r="G30" s="47">
        <f t="shared" si="4"/>
        <v>4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50</v>
      </c>
      <c r="M30" s="101">
        <f t="shared" si="6"/>
        <v>50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+'24'!G33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+'24'!G34</f>
        <v>62</v>
      </c>
      <c r="D34" s="82">
        <v>0</v>
      </c>
      <c r="E34" s="47">
        <f>C34+D34</f>
        <v>62</v>
      </c>
      <c r="F34" s="82">
        <v>0</v>
      </c>
      <c r="G34" s="47">
        <f>+E34-F34-H34</f>
        <v>53</v>
      </c>
      <c r="H34" s="83">
        <v>9</v>
      </c>
      <c r="I34" s="15">
        <v>100</v>
      </c>
      <c r="J34" s="84">
        <f>+I34*H34</f>
        <v>900</v>
      </c>
      <c r="K34" s="17" t="s">
        <v>16</v>
      </c>
      <c r="L34" s="18">
        <v>450</v>
      </c>
      <c r="M34" s="101">
        <f>SUM(J34-L34)</f>
        <v>450</v>
      </c>
    </row>
    <row r="35" spans="1:24" ht="25.5" x14ac:dyDescent="0.55000000000000004">
      <c r="A35" s="10">
        <v>31</v>
      </c>
      <c r="B35" s="19" t="s">
        <v>45</v>
      </c>
      <c r="C35" s="79">
        <f>+'24'!G35</f>
        <v>5</v>
      </c>
      <c r="D35" s="82">
        <v>0</v>
      </c>
      <c r="E35" s="47">
        <f>C35+D35</f>
        <v>5</v>
      </c>
      <c r="F35" s="82">
        <v>0</v>
      </c>
      <c r="G35" s="47">
        <f>+E35-F35-H35</f>
        <v>4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101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+'24'!G36</f>
        <v>1</v>
      </c>
      <c r="D36" s="82">
        <v>5</v>
      </c>
      <c r="E36" s="47">
        <f>C36+D36</f>
        <v>6</v>
      </c>
      <c r="F36" s="82">
        <v>1</v>
      </c>
      <c r="G36" s="47">
        <f>+E36-F36-H36</f>
        <v>5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+'24'!G38</f>
        <v>2</v>
      </c>
      <c r="D38" s="82">
        <v>0</v>
      </c>
      <c r="E38" s="47">
        <f t="shared" si="0"/>
        <v>2</v>
      </c>
      <c r="F38" s="82">
        <v>2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+'24'!G39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+'24'!G40</f>
        <v>8</v>
      </c>
      <c r="D40" s="82">
        <v>0</v>
      </c>
      <c r="E40" s="47">
        <f t="shared" si="0"/>
        <v>8</v>
      </c>
      <c r="F40" s="82">
        <v>0</v>
      </c>
      <c r="G40" s="47">
        <f t="shared" si="4"/>
        <v>8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+'24'!G41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+'24'!G42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+'24'!G43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+'24'!G44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+'24'!G45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+'24'!G46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+'24'!G47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+'24'!G48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+'24'!G49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+'24'!G50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+'24'!G52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+'24'!G53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+'24'!G54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+'24'!G55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v>4</v>
      </c>
      <c r="D56" s="82">
        <v>5</v>
      </c>
      <c r="E56" s="47">
        <f t="shared" si="0"/>
        <v>9</v>
      </c>
      <c r="F56" s="82">
        <v>0</v>
      </c>
      <c r="G56" s="47">
        <f t="shared" si="4"/>
        <v>9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+'24'!G60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+'24'!G61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+'24'!G62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+'24'!G63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+'24'!G65</f>
        <v>5</v>
      </c>
      <c r="D65" s="82">
        <v>0</v>
      </c>
      <c r="E65" s="47">
        <f>C65+D65</f>
        <v>5</v>
      </c>
      <c r="F65" s="82">
        <v>2</v>
      </c>
      <c r="G65" s="47">
        <f>+E65-F65-H65</f>
        <v>2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25</v>
      </c>
      <c r="M65" s="101">
        <f>SUM(J65-L65)</f>
        <v>25</v>
      </c>
    </row>
    <row r="66" spans="1:13" ht="25.5" x14ac:dyDescent="0.55000000000000004">
      <c r="A66" s="10">
        <v>62</v>
      </c>
      <c r="B66" s="19" t="s">
        <v>73</v>
      </c>
      <c r="C66" s="79">
        <f>+'24'!G66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1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18">
        <v>25</v>
      </c>
      <c r="M66" s="101">
        <f>SUM(J66-L66)</f>
        <v>25</v>
      </c>
    </row>
    <row r="67" spans="1:13" ht="25.5" x14ac:dyDescent="0.55000000000000004">
      <c r="A67" s="10">
        <v>63</v>
      </c>
      <c r="B67" s="19" t="s">
        <v>74</v>
      </c>
      <c r="C67" s="79">
        <f>+'24'!G67</f>
        <v>5</v>
      </c>
      <c r="D67" s="82">
        <v>0</v>
      </c>
      <c r="E67" s="47">
        <f>C67+D67</f>
        <v>5</v>
      </c>
      <c r="F67" s="82">
        <v>1</v>
      </c>
      <c r="G67" s="47">
        <f>+E67-F67-H67</f>
        <v>4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+'24'!G68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+'24'!G69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+'24'!G72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+'24'!G73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+'24'!G74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+'24'!G77</f>
        <v>18</v>
      </c>
      <c r="D77" s="82">
        <v>0</v>
      </c>
      <c r="E77" s="47">
        <f t="shared" si="0"/>
        <v>18</v>
      </c>
      <c r="F77" s="82">
        <v>0</v>
      </c>
      <c r="G77" s="47">
        <f t="shared" si="4"/>
        <v>14</v>
      </c>
      <c r="H77" s="83">
        <v>4</v>
      </c>
      <c r="I77" s="15">
        <v>50</v>
      </c>
      <c r="J77" s="84">
        <f t="shared" si="5"/>
        <v>200</v>
      </c>
      <c r="K77" s="17" t="s">
        <v>16</v>
      </c>
      <c r="L77" s="18">
        <v>0</v>
      </c>
      <c r="M77" s="101">
        <f t="shared" si="6"/>
        <v>200</v>
      </c>
    </row>
    <row r="78" spans="1:13" ht="25.5" x14ac:dyDescent="0.55000000000000004">
      <c r="A78" s="10">
        <v>74</v>
      </c>
      <c r="B78" s="19" t="s">
        <v>293</v>
      </c>
      <c r="C78" s="79">
        <f>+'24'!G78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+'24'!G79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+'24'!G80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+'24'!G81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+'24'!G82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+'24'!G83</f>
        <v>4</v>
      </c>
      <c r="D83" s="82">
        <v>5</v>
      </c>
      <c r="E83" s="47">
        <f t="shared" si="8"/>
        <v>9</v>
      </c>
      <c r="F83" s="82">
        <v>2</v>
      </c>
      <c r="G83" s="47">
        <f t="shared" si="9"/>
        <v>5</v>
      </c>
      <c r="H83" s="83">
        <v>2</v>
      </c>
      <c r="I83" s="20">
        <v>45</v>
      </c>
      <c r="J83" s="84">
        <f t="shared" si="10"/>
        <v>90</v>
      </c>
      <c r="K83" s="17" t="s">
        <v>16</v>
      </c>
      <c r="L83" s="18">
        <v>90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+'24'!G84</f>
        <v>3</v>
      </c>
      <c r="D84" s="82">
        <v>0</v>
      </c>
      <c r="E84" s="47">
        <f t="shared" si="8"/>
        <v>3</v>
      </c>
      <c r="F84" s="82">
        <v>0</v>
      </c>
      <c r="G84" s="47">
        <f t="shared" si="9"/>
        <v>3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+'24'!G85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+'24'!G86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+'24'!G87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+'24'!G88</f>
        <v>28</v>
      </c>
      <c r="D88" s="82">
        <v>10</v>
      </c>
      <c r="E88" s="47">
        <f t="shared" si="8"/>
        <v>38</v>
      </c>
      <c r="F88" s="82">
        <v>0</v>
      </c>
      <c r="G88" s="47">
        <f t="shared" si="9"/>
        <v>23</v>
      </c>
      <c r="H88" s="83">
        <v>15</v>
      </c>
      <c r="I88" s="20">
        <v>35</v>
      </c>
      <c r="J88" s="84">
        <f t="shared" si="10"/>
        <v>525</v>
      </c>
      <c r="K88" s="17" t="s">
        <v>16</v>
      </c>
      <c r="L88" s="18">
        <f>525-315</f>
        <v>210</v>
      </c>
      <c r="M88" s="101">
        <f t="shared" si="11"/>
        <v>315</v>
      </c>
    </row>
    <row r="89" spans="1:13" ht="22.5" customHeight="1" x14ac:dyDescent="0.55000000000000004">
      <c r="A89" s="10">
        <v>85</v>
      </c>
      <c r="B89" s="11" t="s">
        <v>359</v>
      </c>
      <c r="C89" s="79">
        <f>+'24'!G89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+'24'!G90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+'24'!G91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+'24'!G92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+'24'!G93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+'24'!G94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+'24'!G95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+'24'!G96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+'24'!G97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+'24'!G98</f>
        <v>11</v>
      </c>
      <c r="D98" s="82">
        <v>16</v>
      </c>
      <c r="E98" s="47">
        <f t="shared" si="8"/>
        <v>27</v>
      </c>
      <c r="F98" s="82">
        <v>0</v>
      </c>
      <c r="G98" s="47">
        <f t="shared" si="9"/>
        <v>8</v>
      </c>
      <c r="H98" s="83">
        <v>19</v>
      </c>
      <c r="I98" s="22">
        <v>120</v>
      </c>
      <c r="J98" s="84">
        <f t="shared" si="10"/>
        <v>2280</v>
      </c>
      <c r="K98" s="17" t="s">
        <v>16</v>
      </c>
      <c r="L98" s="18">
        <v>1140</v>
      </c>
      <c r="M98" s="101">
        <f t="shared" si="11"/>
        <v>1140</v>
      </c>
    </row>
    <row r="99" spans="1:13" ht="25.5" x14ac:dyDescent="0.55000000000000004">
      <c r="A99" s="10">
        <v>95</v>
      </c>
      <c r="B99" s="19" t="s">
        <v>104</v>
      </c>
      <c r="C99" s="79">
        <f>+'24'!G99</f>
        <v>14</v>
      </c>
      <c r="D99" s="82">
        <v>0</v>
      </c>
      <c r="E99" s="47">
        <f t="shared" si="8"/>
        <v>14</v>
      </c>
      <c r="F99" s="82">
        <v>0</v>
      </c>
      <c r="G99" s="47">
        <f t="shared" si="9"/>
        <v>11</v>
      </c>
      <c r="H99" s="83">
        <v>3</v>
      </c>
      <c r="I99" s="20">
        <v>250</v>
      </c>
      <c r="J99" s="84">
        <f t="shared" si="10"/>
        <v>750</v>
      </c>
      <c r="K99" s="17" t="s">
        <v>16</v>
      </c>
      <c r="L99" s="18">
        <f>750-360</f>
        <v>390</v>
      </c>
      <c r="M99" s="101">
        <f t="shared" si="11"/>
        <v>360</v>
      </c>
    </row>
    <row r="100" spans="1:13" ht="25.5" x14ac:dyDescent="0.55000000000000004">
      <c r="A100" s="10">
        <v>96</v>
      </c>
      <c r="B100" s="19" t="s">
        <v>105</v>
      </c>
      <c r="C100" s="79">
        <f>+'24'!G100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+'24'!G101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+'24'!G102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+'24'!G103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+'24'!G104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+'24'!G105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+'24'!G106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+'24'!G107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+'24'!G108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6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+'24'!G109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+'24'!G110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+'24'!G111</f>
        <v>2</v>
      </c>
      <c r="D111" s="82">
        <v>3</v>
      </c>
      <c r="E111" s="47">
        <f t="shared" si="8"/>
        <v>5</v>
      </c>
      <c r="F111" s="82">
        <v>0</v>
      </c>
      <c r="G111" s="47">
        <f t="shared" si="9"/>
        <v>5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+'24'!G112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+'24'!G113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+'24'!G114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+'24'!G115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+'24'!G116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+'24'!G117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+'24'!G118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+'24'!G119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+'24'!G120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+'24'!G121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+'24'!G122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+'24'!G123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+'24'!G124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+'24'!G125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+'24'!G126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+'24'!G127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5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+'24'!G128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+'24'!G129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v>4</v>
      </c>
      <c r="D130" s="82">
        <v>0</v>
      </c>
      <c r="E130" s="47">
        <f t="shared" si="16"/>
        <v>4</v>
      </c>
      <c r="F130" s="82">
        <v>0</v>
      </c>
      <c r="G130" s="47">
        <f t="shared" si="17"/>
        <v>3</v>
      </c>
      <c r="H130" s="83">
        <v>1</v>
      </c>
      <c r="I130" s="20">
        <v>45</v>
      </c>
      <c r="J130" s="84">
        <f t="shared" si="18"/>
        <v>45</v>
      </c>
      <c r="K130" s="17" t="s">
        <v>16</v>
      </c>
      <c r="L130" s="18">
        <v>0</v>
      </c>
      <c r="M130" s="101">
        <f t="shared" si="19"/>
        <v>45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+'24'!G131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+'24'!G132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+'24'!G133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+'24'!G134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+'24'!G135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+'24'!G136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+'24'!G137</f>
        <v>4</v>
      </c>
      <c r="D137" s="82">
        <v>0</v>
      </c>
      <c r="E137" s="47">
        <f t="shared" si="0"/>
        <v>4</v>
      </c>
      <c r="F137" s="82">
        <v>0</v>
      </c>
      <c r="G137" s="47">
        <f t="shared" si="4"/>
        <v>3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0</v>
      </c>
      <c r="M137" s="101">
        <f t="shared" si="6"/>
        <v>50</v>
      </c>
    </row>
    <row r="138" spans="1:13" ht="25.5" x14ac:dyDescent="0.55000000000000004">
      <c r="A138" s="10">
        <v>134</v>
      </c>
      <c r="B138" s="19" t="s">
        <v>79</v>
      </c>
      <c r="C138" s="79">
        <f>+'24'!G138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+'24'!G139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+'24'!G140</f>
        <v>0</v>
      </c>
      <c r="D140" s="82">
        <v>5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+'24'!G141</f>
        <v>3</v>
      </c>
      <c r="D141" s="82">
        <v>0</v>
      </c>
      <c r="E141" s="47">
        <f t="shared" si="0"/>
        <v>3</v>
      </c>
      <c r="F141" s="82">
        <v>0</v>
      </c>
      <c r="G141" s="47">
        <f t="shared" si="4"/>
        <v>0</v>
      </c>
      <c r="H141" s="83">
        <v>3</v>
      </c>
      <c r="I141" s="20">
        <v>60</v>
      </c>
      <c r="J141" s="84">
        <f t="shared" si="5"/>
        <v>180</v>
      </c>
      <c r="K141" s="17" t="s">
        <v>16</v>
      </c>
      <c r="L141" s="18">
        <v>30</v>
      </c>
      <c r="M141" s="101">
        <f t="shared" si="20"/>
        <v>150</v>
      </c>
    </row>
    <row r="142" spans="1:13" ht="25.5" x14ac:dyDescent="0.55000000000000004">
      <c r="A142" s="10">
        <v>138</v>
      </c>
      <c r="B142" s="19" t="s">
        <v>83</v>
      </c>
      <c r="C142" s="79">
        <f>+'24'!G142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+'24'!G143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+'24'!G144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+'24'!G145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+'24'!G146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+'24'!G147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+'24'!G148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+'24'!G149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+'24'!G150</f>
        <v>6</v>
      </c>
      <c r="D150" s="82">
        <v>0</v>
      </c>
      <c r="E150" s="47">
        <f t="shared" si="21"/>
        <v>6</v>
      </c>
      <c r="F150" s="82">
        <v>0</v>
      </c>
      <c r="G150" s="47">
        <f t="shared" si="22"/>
        <v>4</v>
      </c>
      <c r="H150" s="83">
        <v>2</v>
      </c>
      <c r="I150" s="20">
        <v>10</v>
      </c>
      <c r="J150" s="84">
        <f t="shared" si="23"/>
        <v>20</v>
      </c>
      <c r="K150" s="17" t="s">
        <v>16</v>
      </c>
      <c r="L150" s="18">
        <v>0</v>
      </c>
      <c r="M150" s="101">
        <f t="shared" si="24"/>
        <v>20</v>
      </c>
    </row>
    <row r="151" spans="1:13" ht="25.5" x14ac:dyDescent="0.55000000000000004">
      <c r="A151" s="10">
        <v>147</v>
      </c>
      <c r="B151" s="19" t="s">
        <v>194</v>
      </c>
      <c r="C151" s="79">
        <f>+'24'!G151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+'24'!G152</f>
        <v>7</v>
      </c>
      <c r="D152" s="82">
        <v>0</v>
      </c>
      <c r="E152" s="47">
        <f t="shared" si="21"/>
        <v>7</v>
      </c>
      <c r="F152" s="82">
        <v>0</v>
      </c>
      <c r="G152" s="47">
        <f t="shared" si="22"/>
        <v>6</v>
      </c>
      <c r="H152" s="83">
        <v>1</v>
      </c>
      <c r="I152" s="20">
        <v>10</v>
      </c>
      <c r="J152" s="84">
        <f t="shared" si="23"/>
        <v>10</v>
      </c>
      <c r="K152" s="17" t="s">
        <v>16</v>
      </c>
      <c r="L152" s="18">
        <v>0</v>
      </c>
      <c r="M152" s="101">
        <f t="shared" si="24"/>
        <v>10</v>
      </c>
    </row>
    <row r="153" spans="1:13" ht="27" customHeight="1" x14ac:dyDescent="0.55000000000000004">
      <c r="A153" s="10">
        <v>149</v>
      </c>
      <c r="B153" s="19" t="s">
        <v>196</v>
      </c>
      <c r="C153" s="79">
        <v>4</v>
      </c>
      <c r="D153" s="82">
        <v>0</v>
      </c>
      <c r="E153" s="47">
        <f t="shared" si="21"/>
        <v>4</v>
      </c>
      <c r="F153" s="82">
        <v>0</v>
      </c>
      <c r="G153" s="47">
        <f t="shared" si="22"/>
        <v>1</v>
      </c>
      <c r="H153" s="83">
        <v>3</v>
      </c>
      <c r="I153" s="20">
        <v>10</v>
      </c>
      <c r="J153" s="84">
        <f t="shared" si="23"/>
        <v>30</v>
      </c>
      <c r="K153" s="17" t="s">
        <v>16</v>
      </c>
      <c r="L153" s="18">
        <v>0</v>
      </c>
      <c r="M153" s="101">
        <f t="shared" si="24"/>
        <v>30</v>
      </c>
    </row>
    <row r="154" spans="1:13" ht="25.5" x14ac:dyDescent="0.55000000000000004">
      <c r="A154" s="10">
        <v>150</v>
      </c>
      <c r="B154" s="19" t="s">
        <v>197</v>
      </c>
      <c r="C154" s="79">
        <f>+'24'!G154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+'24'!G155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+'24'!G156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+'24'!G157</f>
        <v>0</v>
      </c>
      <c r="D157" s="82">
        <v>10</v>
      </c>
      <c r="E157" s="47">
        <f t="shared" si="21"/>
        <v>10</v>
      </c>
      <c r="F157" s="82">
        <v>0</v>
      </c>
      <c r="G157" s="47">
        <f t="shared" si="22"/>
        <v>9</v>
      </c>
      <c r="H157" s="83">
        <v>1</v>
      </c>
      <c r="I157" s="20">
        <v>25</v>
      </c>
      <c r="J157" s="84">
        <f t="shared" si="23"/>
        <v>25</v>
      </c>
      <c r="K157" s="17" t="s">
        <v>16</v>
      </c>
      <c r="L157" s="18">
        <v>0</v>
      </c>
      <c r="M157" s="101">
        <f t="shared" si="24"/>
        <v>25</v>
      </c>
    </row>
    <row r="158" spans="1:13" ht="25.5" x14ac:dyDescent="0.55000000000000004">
      <c r="A158" s="10">
        <v>154</v>
      </c>
      <c r="B158" s="11" t="s">
        <v>285</v>
      </c>
      <c r="C158" s="79">
        <f>+'24'!G158</f>
        <v>1</v>
      </c>
      <c r="D158" s="82">
        <v>10</v>
      </c>
      <c r="E158" s="47">
        <f t="shared" si="21"/>
        <v>11</v>
      </c>
      <c r="F158" s="82">
        <v>1</v>
      </c>
      <c r="G158" s="47">
        <f t="shared" si="22"/>
        <v>9</v>
      </c>
      <c r="H158" s="83">
        <v>1</v>
      </c>
      <c r="I158" s="20">
        <v>25</v>
      </c>
      <c r="J158" s="84">
        <f t="shared" si="23"/>
        <v>25</v>
      </c>
      <c r="K158" s="17" t="s">
        <v>16</v>
      </c>
      <c r="L158" s="18">
        <v>0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+'24'!G159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+'24'!G160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+'24'!G161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+'24'!G162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+'24'!G163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+'24'!G164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+'24'!G165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+'24'!G166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+'24'!G167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+'24'!G168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+'24'!G169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+'24'!G170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+'24'!G171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+'24'!G172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+'24'!G173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+'24'!G174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+'24'!G175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+'24'!G176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+'24'!G177</f>
        <v>112</v>
      </c>
      <c r="D177" s="82">
        <v>0</v>
      </c>
      <c r="E177" s="47">
        <f t="shared" si="27"/>
        <v>112</v>
      </c>
      <c r="F177" s="82">
        <v>0</v>
      </c>
      <c r="G177" s="47">
        <f t="shared" si="28"/>
        <v>111</v>
      </c>
      <c r="H177" s="83">
        <v>1</v>
      </c>
      <c r="I177" s="20">
        <v>20</v>
      </c>
      <c r="J177" s="84">
        <f t="shared" si="29"/>
        <v>20</v>
      </c>
      <c r="K177" s="17" t="s">
        <v>16</v>
      </c>
      <c r="L177" s="18">
        <v>20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+'24'!G178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+'24'!G179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+'24'!G180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+'24'!G181</f>
        <v>5</v>
      </c>
      <c r="D181" s="82">
        <v>0</v>
      </c>
      <c r="E181" s="47">
        <f t="shared" si="27"/>
        <v>5</v>
      </c>
      <c r="F181" s="82">
        <v>0</v>
      </c>
      <c r="G181" s="47">
        <f t="shared" si="28"/>
        <v>4</v>
      </c>
      <c r="H181" s="83">
        <v>1</v>
      </c>
      <c r="I181" s="20">
        <v>80</v>
      </c>
      <c r="J181" s="84">
        <f t="shared" si="29"/>
        <v>80</v>
      </c>
      <c r="K181" s="17" t="s">
        <v>16</v>
      </c>
      <c r="L181" s="18">
        <v>0</v>
      </c>
      <c r="M181" s="101">
        <f t="shared" si="30"/>
        <v>80</v>
      </c>
    </row>
    <row r="182" spans="1:13" ht="25.5" x14ac:dyDescent="0.55000000000000004">
      <c r="A182" s="10">
        <v>178</v>
      </c>
      <c r="B182" s="19" t="s">
        <v>257</v>
      </c>
      <c r="C182" s="79">
        <f>+'24'!G182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+'24'!G183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+'24'!G184</f>
        <v>3</v>
      </c>
      <c r="D184" s="82">
        <v>5</v>
      </c>
      <c r="E184" s="47">
        <f t="shared" si="27"/>
        <v>8</v>
      </c>
      <c r="F184" s="82">
        <v>0</v>
      </c>
      <c r="G184" s="47">
        <f t="shared" si="28"/>
        <v>5</v>
      </c>
      <c r="H184" s="83">
        <v>3</v>
      </c>
      <c r="I184" s="22">
        <v>120</v>
      </c>
      <c r="J184" s="84">
        <f t="shared" si="29"/>
        <v>360</v>
      </c>
      <c r="K184" s="17" t="s">
        <v>16</v>
      </c>
      <c r="L184" s="18">
        <v>0</v>
      </c>
      <c r="M184" s="101">
        <f t="shared" si="30"/>
        <v>360</v>
      </c>
    </row>
    <row r="185" spans="1:13" ht="25.5" x14ac:dyDescent="0.55000000000000004">
      <c r="A185" s="10">
        <v>181</v>
      </c>
      <c r="B185" s="19" t="s">
        <v>86</v>
      </c>
      <c r="C185" s="79">
        <f>+'24'!G185</f>
        <v>5</v>
      </c>
      <c r="D185" s="82">
        <v>0</v>
      </c>
      <c r="E185" s="47">
        <f t="shared" si="27"/>
        <v>5</v>
      </c>
      <c r="F185" s="82">
        <v>0</v>
      </c>
      <c r="G185" s="47">
        <f t="shared" si="28"/>
        <v>4</v>
      </c>
      <c r="H185" s="83">
        <v>1</v>
      </c>
      <c r="I185" s="22">
        <v>60</v>
      </c>
      <c r="J185" s="84">
        <f t="shared" si="29"/>
        <v>60</v>
      </c>
      <c r="K185" s="17" t="s">
        <v>16</v>
      </c>
      <c r="L185" s="18">
        <v>0</v>
      </c>
      <c r="M185" s="101">
        <f t="shared" si="30"/>
        <v>60</v>
      </c>
    </row>
    <row r="186" spans="1:13" ht="25.5" x14ac:dyDescent="0.55000000000000004">
      <c r="A186" s="10">
        <v>182</v>
      </c>
      <c r="B186" s="19" t="s">
        <v>87</v>
      </c>
      <c r="C186" s="79">
        <f>+'24'!G186</f>
        <v>2</v>
      </c>
      <c r="D186" s="82">
        <v>5</v>
      </c>
      <c r="E186" s="47">
        <f t="shared" si="27"/>
        <v>7</v>
      </c>
      <c r="F186" s="82">
        <v>2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+'24'!G187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+'24'!G188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+'24'!G189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+'24'!G190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+'24'!G191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+'24'!G192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+'24'!G193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+'24'!G194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+'24'!G195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+'24'!G196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+'24'!G197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+'24'!G198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+'24'!G199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+'24'!G200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+'24'!G201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+'24'!G202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+'24'!G203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+'24'!G204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+'24'!G205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+'24'!G206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+'24'!G207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+'24'!G208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+'24'!G209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+'24'!G210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+'24'!G211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+'24'!G212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+'24'!G213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+'24'!G214</f>
        <v>10</v>
      </c>
      <c r="D214" s="82">
        <v>0</v>
      </c>
      <c r="E214" s="47">
        <f t="shared" si="37"/>
        <v>10</v>
      </c>
      <c r="F214" s="82">
        <v>0</v>
      </c>
      <c r="G214" s="47">
        <f t="shared" si="38"/>
        <v>9</v>
      </c>
      <c r="H214" s="83">
        <v>1</v>
      </c>
      <c r="I214" s="20">
        <v>40</v>
      </c>
      <c r="J214" s="84">
        <f t="shared" si="39"/>
        <v>40</v>
      </c>
      <c r="K214" s="17" t="s">
        <v>16</v>
      </c>
      <c r="L214" s="18">
        <v>0</v>
      </c>
      <c r="M214" s="101">
        <f t="shared" si="40"/>
        <v>40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+'24'!G215</f>
        <v>14</v>
      </c>
      <c r="D215" s="82">
        <v>0</v>
      </c>
      <c r="E215" s="47">
        <f t="shared" si="37"/>
        <v>14</v>
      </c>
      <c r="F215" s="82">
        <v>0</v>
      </c>
      <c r="G215" s="47">
        <f t="shared" si="38"/>
        <v>10</v>
      </c>
      <c r="H215" s="83">
        <v>4</v>
      </c>
      <c r="I215" s="20">
        <v>35</v>
      </c>
      <c r="J215" s="84">
        <f t="shared" si="39"/>
        <v>140</v>
      </c>
      <c r="K215" s="17" t="s">
        <v>372</v>
      </c>
      <c r="L215" s="18">
        <v>35</v>
      </c>
      <c r="M215" s="101">
        <f t="shared" si="40"/>
        <v>105</v>
      </c>
    </row>
    <row r="216" spans="1:13" ht="25.5" x14ac:dyDescent="0.55000000000000004">
      <c r="A216" s="10">
        <v>212</v>
      </c>
      <c r="B216" s="19" t="s">
        <v>179</v>
      </c>
      <c r="C216" s="79">
        <f>+'24'!G216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+'24'!G217</f>
        <v>20</v>
      </c>
      <c r="D217" s="82">
        <v>0</v>
      </c>
      <c r="E217" s="47">
        <f t="shared" si="37"/>
        <v>20</v>
      </c>
      <c r="F217" s="82">
        <v>0</v>
      </c>
      <c r="G217" s="47">
        <f t="shared" si="38"/>
        <v>19</v>
      </c>
      <c r="H217" s="83">
        <v>1</v>
      </c>
      <c r="I217" s="20">
        <v>55</v>
      </c>
      <c r="J217" s="84">
        <f t="shared" si="39"/>
        <v>55</v>
      </c>
      <c r="K217" s="17" t="s">
        <v>16</v>
      </c>
      <c r="L217" s="18">
        <v>0</v>
      </c>
      <c r="M217" s="101">
        <f t="shared" si="40"/>
        <v>55</v>
      </c>
    </row>
    <row r="218" spans="1:13" ht="25.5" x14ac:dyDescent="0.55000000000000004">
      <c r="A218" s="10">
        <v>214</v>
      </c>
      <c r="B218" s="19" t="s">
        <v>181</v>
      </c>
      <c r="C218" s="79">
        <f>+'24'!G218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+'24'!G219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+'24'!G220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+'24'!G221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+'24'!G222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+'24'!G223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+'24'!G224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+'24'!G225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+'24'!G226</f>
        <v>17</v>
      </c>
      <c r="D226" s="82">
        <v>0</v>
      </c>
      <c r="E226" s="47">
        <f t="shared" si="37"/>
        <v>17</v>
      </c>
      <c r="F226" s="82">
        <v>1</v>
      </c>
      <c r="G226" s="47">
        <f t="shared" si="38"/>
        <v>14</v>
      </c>
      <c r="H226" s="83">
        <v>2</v>
      </c>
      <c r="I226" s="20">
        <v>120</v>
      </c>
      <c r="J226" s="84">
        <f t="shared" si="39"/>
        <v>240</v>
      </c>
      <c r="K226" s="17" t="s">
        <v>16</v>
      </c>
      <c r="L226" s="18">
        <v>120</v>
      </c>
      <c r="M226" s="101">
        <f t="shared" si="40"/>
        <v>120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+'24'!G227</f>
        <v>9</v>
      </c>
      <c r="D227" s="82">
        <v>0</v>
      </c>
      <c r="E227" s="47">
        <f t="shared" si="37"/>
        <v>9</v>
      </c>
      <c r="F227" s="82">
        <v>0</v>
      </c>
      <c r="G227" s="47">
        <f t="shared" si="38"/>
        <v>8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>
        <v>0</v>
      </c>
      <c r="M227" s="101">
        <f t="shared" si="40"/>
        <v>25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+'24'!G228</f>
        <v>8</v>
      </c>
      <c r="D228" s="82">
        <v>0</v>
      </c>
      <c r="E228" s="47">
        <f t="shared" si="37"/>
        <v>8</v>
      </c>
      <c r="F228" s="82">
        <v>0</v>
      </c>
      <c r="G228" s="47">
        <f t="shared" si="38"/>
        <v>8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+'24'!G229</f>
        <v>2</v>
      </c>
      <c r="D229" s="82">
        <v>0</v>
      </c>
      <c r="E229" s="47">
        <f t="shared" si="37"/>
        <v>2</v>
      </c>
      <c r="F229" s="82">
        <v>0</v>
      </c>
      <c r="G229" s="47">
        <f t="shared" si="38"/>
        <v>2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+'24'!G230</f>
        <v>2</v>
      </c>
      <c r="D230" s="82">
        <v>0</v>
      </c>
      <c r="E230" s="47">
        <f t="shared" si="37"/>
        <v>2</v>
      </c>
      <c r="F230" s="82">
        <v>0</v>
      </c>
      <c r="G230" s="47">
        <f t="shared" si="38"/>
        <v>2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+'24'!G231</f>
        <v>2</v>
      </c>
      <c r="D231" s="82">
        <v>0</v>
      </c>
      <c r="E231" s="47">
        <f t="shared" si="37"/>
        <v>2</v>
      </c>
      <c r="F231" s="82">
        <v>0</v>
      </c>
      <c r="G231" s="47">
        <f t="shared" si="38"/>
        <v>1</v>
      </c>
      <c r="H231" s="83">
        <v>1</v>
      </c>
      <c r="I231" s="20">
        <v>25</v>
      </c>
      <c r="J231" s="84">
        <f t="shared" si="39"/>
        <v>25</v>
      </c>
      <c r="K231" s="17" t="s">
        <v>16</v>
      </c>
      <c r="L231" s="18">
        <v>0</v>
      </c>
      <c r="M231" s="101">
        <f t="shared" si="40"/>
        <v>25</v>
      </c>
    </row>
    <row r="232" spans="1:13" ht="25.5" x14ac:dyDescent="0.55000000000000004">
      <c r="A232" s="10">
        <v>228</v>
      </c>
      <c r="B232" s="19" t="s">
        <v>191</v>
      </c>
      <c r="C232" s="79">
        <f>+'24'!G232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+'24'!G233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+'24'!G234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+'24'!G235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+'24'!G236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+'24'!G237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+'24'!G238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+'24'!G239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+'24'!G240</f>
        <v>7</v>
      </c>
      <c r="D240" s="82">
        <v>0</v>
      </c>
      <c r="E240" s="47">
        <f t="shared" si="37"/>
        <v>7</v>
      </c>
      <c r="F240" s="82">
        <v>0</v>
      </c>
      <c r="G240" s="47">
        <f t="shared" si="38"/>
        <v>5</v>
      </c>
      <c r="H240" s="83">
        <v>2</v>
      </c>
      <c r="I240" s="22">
        <v>20</v>
      </c>
      <c r="J240" s="84">
        <f t="shared" si="39"/>
        <v>40</v>
      </c>
      <c r="K240" s="17" t="s">
        <v>16</v>
      </c>
      <c r="L240" s="18">
        <v>0</v>
      </c>
      <c r="M240" s="101">
        <f t="shared" si="40"/>
        <v>40</v>
      </c>
    </row>
    <row r="241" spans="1:14" ht="25.5" x14ac:dyDescent="0.55000000000000004">
      <c r="A241" s="10">
        <v>237</v>
      </c>
      <c r="B241" s="19" t="s">
        <v>256</v>
      </c>
      <c r="C241" s="79">
        <f>+'24'!G241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+'24'!G242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+'24'!G243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+'24'!G244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+'24'!G245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+'24'!G246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5065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6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7730</v>
      </c>
    </row>
    <row r="258" spans="1:26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2420</v>
      </c>
      <c r="L259" s="2">
        <v>35</v>
      </c>
      <c r="M259" s="2">
        <v>180</v>
      </c>
      <c r="N259" s="2">
        <v>240</v>
      </c>
      <c r="O259" s="2">
        <v>330</v>
      </c>
      <c r="P259" s="2">
        <v>120</v>
      </c>
      <c r="Q259" s="2">
        <v>20</v>
      </c>
      <c r="R259" s="2">
        <v>120</v>
      </c>
      <c r="S259" s="2">
        <v>35</v>
      </c>
      <c r="T259" s="2">
        <v>105</v>
      </c>
      <c r="U259" s="2">
        <v>320</v>
      </c>
      <c r="V259" s="2">
        <v>60</v>
      </c>
      <c r="W259" s="2">
        <v>120</v>
      </c>
      <c r="X259" s="2">
        <v>75</v>
      </c>
      <c r="Y259" s="2">
        <v>120</v>
      </c>
      <c r="Z259" s="2">
        <v>540</v>
      </c>
    </row>
    <row r="260" spans="1:26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6" ht="25.5" x14ac:dyDescent="0.55000000000000004">
      <c r="A261" s="1"/>
      <c r="E261" s="31"/>
      <c r="G261" s="31"/>
      <c r="I261" s="162" t="s">
        <v>206</v>
      </c>
      <c r="J261" s="163"/>
      <c r="K261" s="36">
        <v>30</v>
      </c>
    </row>
    <row r="262" spans="1:26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2665</v>
      </c>
      <c r="M262" s="87" t="s">
        <v>287</v>
      </c>
      <c r="N262" s="88" t="s">
        <v>288</v>
      </c>
      <c r="O262" s="89" t="s">
        <v>289</v>
      </c>
    </row>
    <row r="263" spans="1:26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2615</v>
      </c>
      <c r="M263" s="90"/>
      <c r="N263" s="90">
        <v>35</v>
      </c>
      <c r="O263" s="90"/>
    </row>
    <row r="264" spans="1:26" ht="25.5" x14ac:dyDescent="0.55000000000000004">
      <c r="A264" s="1"/>
      <c r="E264" s="31"/>
      <c r="G264" s="31"/>
      <c r="I264" s="162" t="s">
        <v>209</v>
      </c>
      <c r="J264" s="163"/>
      <c r="K264" s="37">
        <v>2615</v>
      </c>
      <c r="M264" s="90"/>
      <c r="N264" s="90"/>
      <c r="O264" s="90"/>
    </row>
    <row r="265" spans="1:26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6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6" x14ac:dyDescent="0.5">
      <c r="G267" s="2"/>
      <c r="I267" s="2"/>
      <c r="M267" s="91"/>
      <c r="N267" s="91"/>
      <c r="O267" s="91"/>
    </row>
    <row r="268" spans="1:26" ht="25.5" x14ac:dyDescent="0.55000000000000004">
      <c r="G268" s="2"/>
      <c r="I268" s="98" t="s">
        <v>300</v>
      </c>
      <c r="M268" s="92"/>
      <c r="N268" s="92"/>
      <c r="O268" s="92"/>
    </row>
    <row r="269" spans="1:26" x14ac:dyDescent="0.5">
      <c r="G269" s="2"/>
      <c r="I269" s="2"/>
      <c r="M269" s="93">
        <f>SUM(M263:M268)</f>
        <v>0</v>
      </c>
      <c r="N269" s="93">
        <f>SUM(N263:N268)</f>
        <v>35</v>
      </c>
      <c r="O269" s="93">
        <f>SUM(O263:O268)</f>
        <v>0</v>
      </c>
    </row>
    <row r="270" spans="1:26" x14ac:dyDescent="0.5">
      <c r="G270" s="2"/>
      <c r="I270" s="2"/>
      <c r="M270" s="94" t="s">
        <v>290</v>
      </c>
      <c r="N270" s="95">
        <f>N269*30/100</f>
        <v>10.5</v>
      </c>
      <c r="O270" s="95">
        <f>O269*30/100</f>
        <v>0</v>
      </c>
    </row>
    <row r="271" spans="1:26" x14ac:dyDescent="0.5">
      <c r="G271" s="2"/>
      <c r="I271" s="2"/>
      <c r="M271" s="94" t="s">
        <v>291</v>
      </c>
      <c r="N271" s="95">
        <f>N270*7/100</f>
        <v>0.73499999999999999</v>
      </c>
      <c r="O271" s="95">
        <f>O270*7/100</f>
        <v>0</v>
      </c>
    </row>
    <row r="272" spans="1:26" x14ac:dyDescent="0.5">
      <c r="G272" s="2"/>
      <c r="I272" s="2"/>
      <c r="M272" s="96" t="s">
        <v>5</v>
      </c>
      <c r="N272" s="97">
        <f>N269-N270-N271</f>
        <v>23.765000000000001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5980BF"/>
  </sheetPr>
  <dimension ref="A1:Z341"/>
  <sheetViews>
    <sheetView zoomScaleNormal="100" workbookViewId="0">
      <pane xSplit="7" ySplit="4" topLeftCell="I5" activePane="bottomRight" state="frozen"/>
      <selection activeCell="B30" sqref="B30"/>
      <selection pane="topRight" activeCell="B30" sqref="B30"/>
      <selection pane="bottomLeft" activeCell="B30" sqref="B30"/>
      <selection pane="bottomRight" activeCell="B30" sqref="B3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+'25'!G5</f>
        <v>95</v>
      </c>
      <c r="D5" s="82">
        <v>0</v>
      </c>
      <c r="E5" s="47">
        <f t="shared" ref="E5:E207" si="0">C5+D5</f>
        <v>95</v>
      </c>
      <c r="F5" s="82">
        <v>0</v>
      </c>
      <c r="G5" s="47">
        <f>+E5-F5-H5</f>
        <v>94</v>
      </c>
      <c r="H5" s="83">
        <v>1</v>
      </c>
      <c r="I5" s="20">
        <v>50</v>
      </c>
      <c r="J5" s="84">
        <f>+I5*H5</f>
        <v>50</v>
      </c>
      <c r="K5" s="17" t="s">
        <v>16</v>
      </c>
      <c r="L5" s="18">
        <v>0</v>
      </c>
      <c r="M5" s="101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+'25'!G6</f>
        <v>80</v>
      </c>
      <c r="D6" s="82">
        <v>0</v>
      </c>
      <c r="E6" s="47">
        <f t="shared" si="0"/>
        <v>80</v>
      </c>
      <c r="F6" s="82">
        <v>0</v>
      </c>
      <c r="G6" s="47">
        <f t="shared" ref="G6:G142" si="4">+E6-F6-H6</f>
        <v>75</v>
      </c>
      <c r="H6" s="83">
        <v>5</v>
      </c>
      <c r="I6" s="20">
        <v>100</v>
      </c>
      <c r="J6" s="84">
        <f t="shared" ref="J6:J142" si="5">+I6*H6</f>
        <v>500</v>
      </c>
      <c r="K6" s="17" t="s">
        <v>16</v>
      </c>
      <c r="L6" s="18">
        <v>0</v>
      </c>
      <c r="M6" s="101">
        <f t="shared" ref="M6:M139" si="6">SUM(J6-L6)</f>
        <v>500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42</v>
      </c>
      <c r="D12" s="82">
        <v>0</v>
      </c>
      <c r="E12" s="47">
        <f t="shared" si="0"/>
        <v>42</v>
      </c>
      <c r="F12" s="82">
        <v>0</v>
      </c>
      <c r="G12" s="47">
        <f t="shared" si="4"/>
        <v>42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+'25'!G14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+'25'!G16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+'25'!G18</f>
        <v>6</v>
      </c>
      <c r="D18" s="82">
        <v>0</v>
      </c>
      <c r="E18" s="47">
        <f t="shared" si="0"/>
        <v>6</v>
      </c>
      <c r="F18" s="82">
        <v>0</v>
      </c>
      <c r="G18" s="47">
        <f t="shared" si="4"/>
        <v>6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+'25'!G21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+'25'!G22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5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+'25'!G23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+'25'!G24</f>
        <v>71</v>
      </c>
      <c r="D24" s="82">
        <v>0</v>
      </c>
      <c r="E24" s="47">
        <f t="shared" si="0"/>
        <v>71</v>
      </c>
      <c r="F24" s="82">
        <v>0</v>
      </c>
      <c r="G24" s="47">
        <f t="shared" si="4"/>
        <v>64</v>
      </c>
      <c r="H24" s="83">
        <v>7</v>
      </c>
      <c r="I24" s="15">
        <v>100</v>
      </c>
      <c r="J24" s="84">
        <f t="shared" si="5"/>
        <v>700</v>
      </c>
      <c r="K24" s="17" t="s">
        <v>16</v>
      </c>
      <c r="L24" s="18">
        <v>100</v>
      </c>
      <c r="M24" s="23">
        <f t="shared" si="6"/>
        <v>600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+'25'!G25</f>
        <v>4</v>
      </c>
      <c r="D25" s="82">
        <v>0</v>
      </c>
      <c r="E25" s="47">
        <f t="shared" si="0"/>
        <v>4</v>
      </c>
      <c r="F25" s="82">
        <v>0</v>
      </c>
      <c r="G25" s="47">
        <f t="shared" si="4"/>
        <v>4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+'25'!G27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+'25'!G29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+'25'!G30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4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+'25'!G33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+'25'!G34</f>
        <v>53</v>
      </c>
      <c r="D34" s="82">
        <v>0</v>
      </c>
      <c r="E34" s="47">
        <f>C34+D34</f>
        <v>53</v>
      </c>
      <c r="F34" s="82">
        <v>0</v>
      </c>
      <c r="G34" s="47">
        <f>+E34-F34-H34</f>
        <v>52</v>
      </c>
      <c r="H34" s="83">
        <v>1</v>
      </c>
      <c r="I34" s="15">
        <v>100</v>
      </c>
      <c r="J34" s="84">
        <f>+I34*H34</f>
        <v>100</v>
      </c>
      <c r="K34" s="17" t="s">
        <v>16</v>
      </c>
      <c r="L34" s="18">
        <v>0</v>
      </c>
      <c r="M34" s="101">
        <f>SUM(J34-L34)</f>
        <v>100</v>
      </c>
    </row>
    <row r="35" spans="1:24" ht="25.5" x14ac:dyDescent="0.55000000000000004">
      <c r="A35" s="10">
        <v>31</v>
      </c>
      <c r="B35" s="19" t="s">
        <v>45</v>
      </c>
      <c r="C35" s="79">
        <f>+'25'!G35</f>
        <v>4</v>
      </c>
      <c r="D35" s="82">
        <v>0</v>
      </c>
      <c r="E35" s="47">
        <f>C35+D35</f>
        <v>4</v>
      </c>
      <c r="F35" s="82">
        <v>0</v>
      </c>
      <c r="G35" s="47">
        <f>+E35-F35-H35</f>
        <v>3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101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+'25'!G36</f>
        <v>5</v>
      </c>
      <c r="D36" s="82">
        <v>0</v>
      </c>
      <c r="E36" s="47">
        <f>C36+D36</f>
        <v>5</v>
      </c>
      <c r="F36" s="82">
        <v>0</v>
      </c>
      <c r="G36" s="47">
        <f>+E36-F36-H36</f>
        <v>4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101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+'25'!G37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+'25'!G38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+'25'!G39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+'25'!G40</f>
        <v>8</v>
      </c>
      <c r="D40" s="82">
        <v>0</v>
      </c>
      <c r="E40" s="47">
        <f t="shared" si="0"/>
        <v>8</v>
      </c>
      <c r="F40" s="82">
        <v>0</v>
      </c>
      <c r="G40" s="47">
        <f t="shared" si="4"/>
        <v>5</v>
      </c>
      <c r="H40" s="83">
        <v>3</v>
      </c>
      <c r="I40" s="15">
        <v>50</v>
      </c>
      <c r="J40" s="84">
        <f t="shared" si="5"/>
        <v>150</v>
      </c>
      <c r="K40" s="17" t="s">
        <v>16</v>
      </c>
      <c r="L40" s="18">
        <v>0</v>
      </c>
      <c r="M40" s="101">
        <f t="shared" si="6"/>
        <v>150</v>
      </c>
    </row>
    <row r="41" spans="1:24" ht="25.5" x14ac:dyDescent="0.55000000000000004">
      <c r="A41" s="10">
        <v>37</v>
      </c>
      <c r="B41" s="19" t="s">
        <v>50</v>
      </c>
      <c r="C41" s="79">
        <f>+'25'!G41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6</v>
      </c>
      <c r="H41" s="83">
        <v>2</v>
      </c>
      <c r="I41" s="15">
        <v>50</v>
      </c>
      <c r="J41" s="84">
        <f t="shared" si="5"/>
        <v>100</v>
      </c>
      <c r="K41" s="17" t="s">
        <v>16</v>
      </c>
      <c r="L41" s="18">
        <v>0</v>
      </c>
      <c r="M41" s="101">
        <f t="shared" si="6"/>
        <v>100</v>
      </c>
    </row>
    <row r="42" spans="1:24" ht="25.5" x14ac:dyDescent="0.55000000000000004">
      <c r="A42" s="10">
        <v>38</v>
      </c>
      <c r="B42" s="19" t="s">
        <v>51</v>
      </c>
      <c r="C42" s="79">
        <f>+'25'!G42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3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+'25'!G43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+'25'!G44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+'25'!G45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+'25'!G46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+'25'!G47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+'25'!G48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2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101">
        <f t="shared" si="6"/>
        <v>50</v>
      </c>
    </row>
    <row r="49" spans="1:13" ht="25.5" x14ac:dyDescent="0.55000000000000004">
      <c r="A49" s="10">
        <v>45</v>
      </c>
      <c r="B49" s="19" t="s">
        <v>54</v>
      </c>
      <c r="C49" s="79">
        <f>+'25'!G49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+'25'!G50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+'25'!G52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+'25'!G53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+'25'!G54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+'25'!G55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+'25'!G56</f>
        <v>9</v>
      </c>
      <c r="D56" s="82">
        <v>0</v>
      </c>
      <c r="E56" s="47">
        <f t="shared" si="0"/>
        <v>9</v>
      </c>
      <c r="F56" s="82">
        <v>0</v>
      </c>
      <c r="G56" s="47">
        <f t="shared" si="4"/>
        <v>9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+'25'!G57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+'25'!G60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+'25'!G61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+'25'!G62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+'25'!G63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+'25'!G65</f>
        <v>2</v>
      </c>
      <c r="D65" s="82">
        <v>0</v>
      </c>
      <c r="E65" s="47">
        <f>C65+D65</f>
        <v>2</v>
      </c>
      <c r="F65" s="82">
        <v>0</v>
      </c>
      <c r="G65" s="47">
        <f>+E65-F65-H65</f>
        <v>2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+'25'!G66</f>
        <v>1</v>
      </c>
      <c r="D66" s="82">
        <v>0</v>
      </c>
      <c r="E66" s="47">
        <f>C66+D66</f>
        <v>1</v>
      </c>
      <c r="F66" s="82">
        <v>0</v>
      </c>
      <c r="G66" s="47">
        <f>+E66-F66-H66</f>
        <v>1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+'25'!G67</f>
        <v>4</v>
      </c>
      <c r="D67" s="82">
        <v>0</v>
      </c>
      <c r="E67" s="47">
        <f>C67+D67</f>
        <v>4</v>
      </c>
      <c r="F67" s="82">
        <v>0</v>
      </c>
      <c r="G67" s="47">
        <f>+E67-F67-H67</f>
        <v>4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+'25'!G68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+'25'!G69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+'25'!G72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+'25'!G73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+'25'!G74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+'25'!G77</f>
        <v>14</v>
      </c>
      <c r="D77" s="82">
        <v>0</v>
      </c>
      <c r="E77" s="47">
        <f t="shared" si="0"/>
        <v>14</v>
      </c>
      <c r="F77" s="82">
        <v>0</v>
      </c>
      <c r="G77" s="47">
        <f t="shared" si="4"/>
        <v>14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+'25'!G78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5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+'25'!G79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+'25'!G80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+'25'!G81</f>
        <v>5</v>
      </c>
      <c r="D81" s="82">
        <v>0</v>
      </c>
      <c r="E81" s="47">
        <f t="shared" si="8"/>
        <v>5</v>
      </c>
      <c r="F81" s="82">
        <v>0</v>
      </c>
      <c r="G81" s="47">
        <f t="shared" si="9"/>
        <v>5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+'25'!G82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+'25'!G83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5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+'25'!G84</f>
        <v>3</v>
      </c>
      <c r="D84" s="82">
        <v>0</v>
      </c>
      <c r="E84" s="47">
        <f t="shared" si="8"/>
        <v>3</v>
      </c>
      <c r="F84" s="82">
        <v>0</v>
      </c>
      <c r="G84" s="47">
        <f t="shared" si="9"/>
        <v>2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28</v>
      </c>
      <c r="M84" s="101">
        <f t="shared" si="11"/>
        <v>27</v>
      </c>
    </row>
    <row r="85" spans="1:13" ht="25.15" customHeight="1" x14ac:dyDescent="0.55000000000000004">
      <c r="A85" s="10">
        <v>81</v>
      </c>
      <c r="B85" s="19" t="s">
        <v>93</v>
      </c>
      <c r="C85" s="79">
        <f>+'25'!G85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4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27</v>
      </c>
      <c r="M85" s="101">
        <f t="shared" si="11"/>
        <v>28</v>
      </c>
    </row>
    <row r="86" spans="1:13" ht="25.15" customHeight="1" x14ac:dyDescent="0.55000000000000004">
      <c r="A86" s="10">
        <v>82</v>
      </c>
      <c r="B86" s="19" t="s">
        <v>94</v>
      </c>
      <c r="C86" s="79">
        <f>+'25'!G86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+'25'!G87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+'25'!G88</f>
        <v>23</v>
      </c>
      <c r="D88" s="82">
        <v>0</v>
      </c>
      <c r="E88" s="47">
        <f t="shared" si="8"/>
        <v>23</v>
      </c>
      <c r="F88" s="82">
        <v>0</v>
      </c>
      <c r="G88" s="47">
        <f t="shared" si="9"/>
        <v>17</v>
      </c>
      <c r="H88" s="83">
        <v>6</v>
      </c>
      <c r="I88" s="20">
        <v>35</v>
      </c>
      <c r="J88" s="84">
        <f t="shared" si="10"/>
        <v>210</v>
      </c>
      <c r="K88" s="17" t="s">
        <v>16</v>
      </c>
      <c r="L88" s="18">
        <v>0</v>
      </c>
      <c r="M88" s="23">
        <f t="shared" si="11"/>
        <v>210</v>
      </c>
    </row>
    <row r="89" spans="1:13" ht="22.5" customHeight="1" x14ac:dyDescent="0.55000000000000004">
      <c r="A89" s="10">
        <v>85</v>
      </c>
      <c r="B89" s="11" t="s">
        <v>359</v>
      </c>
      <c r="C89" s="79">
        <f>+'25'!G89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+'25'!G90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+'25'!G91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+'25'!G92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+'25'!G93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+'25'!G94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+'25'!G95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+'25'!G96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+'25'!G97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+'25'!G98</f>
        <v>8</v>
      </c>
      <c r="D98" s="82">
        <v>0</v>
      </c>
      <c r="E98" s="47">
        <f t="shared" si="8"/>
        <v>8</v>
      </c>
      <c r="F98" s="82">
        <v>0</v>
      </c>
      <c r="G98" s="47">
        <f t="shared" si="9"/>
        <v>0</v>
      </c>
      <c r="H98" s="83">
        <v>8</v>
      </c>
      <c r="I98" s="22">
        <v>120</v>
      </c>
      <c r="J98" s="84">
        <f t="shared" si="10"/>
        <v>960</v>
      </c>
      <c r="K98" s="17" t="s">
        <v>16</v>
      </c>
      <c r="L98" s="18">
        <v>480</v>
      </c>
      <c r="M98" s="23">
        <f t="shared" si="11"/>
        <v>480</v>
      </c>
    </row>
    <row r="99" spans="1:13" ht="25.5" x14ac:dyDescent="0.55000000000000004">
      <c r="A99" s="10">
        <v>95</v>
      </c>
      <c r="B99" s="19" t="s">
        <v>104</v>
      </c>
      <c r="C99" s="79">
        <f>+'25'!G99</f>
        <v>11</v>
      </c>
      <c r="D99" s="82">
        <v>0</v>
      </c>
      <c r="E99" s="47">
        <f t="shared" si="8"/>
        <v>11</v>
      </c>
      <c r="F99" s="82">
        <v>0</v>
      </c>
      <c r="G99" s="47">
        <f t="shared" si="9"/>
        <v>9</v>
      </c>
      <c r="H99" s="83">
        <v>2</v>
      </c>
      <c r="I99" s="20">
        <v>250</v>
      </c>
      <c r="J99" s="84">
        <f t="shared" si="10"/>
        <v>500</v>
      </c>
      <c r="K99" s="17" t="s">
        <v>16</v>
      </c>
      <c r="L99" s="18">
        <v>260</v>
      </c>
      <c r="M99" s="23">
        <f t="shared" si="11"/>
        <v>240</v>
      </c>
    </row>
    <row r="100" spans="1:13" ht="25.5" x14ac:dyDescent="0.55000000000000004">
      <c r="A100" s="10">
        <v>96</v>
      </c>
      <c r="B100" s="19" t="s">
        <v>105</v>
      </c>
      <c r="C100" s="79">
        <f>+'25'!G100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+'25'!G101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+'25'!G102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+'25'!G103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+'25'!G104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+'25'!G105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+'25'!G106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+'25'!G107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+'25'!G108</f>
        <v>6</v>
      </c>
      <c r="D108" s="82">
        <v>0</v>
      </c>
      <c r="E108" s="47">
        <f t="shared" si="8"/>
        <v>6</v>
      </c>
      <c r="F108" s="82">
        <v>0</v>
      </c>
      <c r="G108" s="47">
        <f t="shared" si="9"/>
        <v>5</v>
      </c>
      <c r="H108" s="83">
        <v>1</v>
      </c>
      <c r="I108" s="20">
        <v>60</v>
      </c>
      <c r="J108" s="84">
        <f t="shared" si="10"/>
        <v>60</v>
      </c>
      <c r="K108" s="17" t="s">
        <v>16</v>
      </c>
      <c r="L108" s="18">
        <v>0</v>
      </c>
      <c r="M108" s="23">
        <f t="shared" si="11"/>
        <v>60</v>
      </c>
    </row>
    <row r="109" spans="1:13" ht="25.5" x14ac:dyDescent="0.55000000000000004">
      <c r="A109" s="10">
        <v>105</v>
      </c>
      <c r="B109" s="19" t="s">
        <v>99</v>
      </c>
      <c r="C109" s="79">
        <f>+'25'!G109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+'25'!G110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+'25'!G111</f>
        <v>5</v>
      </c>
      <c r="D111" s="82">
        <v>0</v>
      </c>
      <c r="E111" s="47">
        <f t="shared" si="8"/>
        <v>5</v>
      </c>
      <c r="F111" s="82">
        <v>0</v>
      </c>
      <c r="G111" s="47">
        <f t="shared" si="9"/>
        <v>4</v>
      </c>
      <c r="H111" s="83">
        <v>1</v>
      </c>
      <c r="I111" s="20">
        <v>50</v>
      </c>
      <c r="J111" s="84">
        <f t="shared" si="10"/>
        <v>50</v>
      </c>
      <c r="K111" s="17" t="s">
        <v>16</v>
      </c>
      <c r="L111" s="18">
        <v>0</v>
      </c>
      <c r="M111" s="23">
        <f t="shared" si="11"/>
        <v>50</v>
      </c>
    </row>
    <row r="112" spans="1:13" ht="25.5" x14ac:dyDescent="0.55000000000000004">
      <c r="A112" s="10">
        <v>108</v>
      </c>
      <c r="B112" s="19" t="s">
        <v>102</v>
      </c>
      <c r="C112" s="79">
        <f>+'25'!G112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+'25'!G113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+'25'!G114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+'25'!G115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+'25'!G116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+'25'!G117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+'25'!G118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+'25'!G119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+'25'!G120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+'25'!G121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+'25'!G122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+'25'!G123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+'25'!G124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+'25'!G125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+'25'!G126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+'25'!G127</f>
        <v>5</v>
      </c>
      <c r="D127" s="82">
        <v>0</v>
      </c>
      <c r="E127" s="47">
        <f t="shared" ref="E127:E136" si="16">C127+D127</f>
        <v>5</v>
      </c>
      <c r="F127" s="82">
        <v>0</v>
      </c>
      <c r="G127" s="47">
        <f t="shared" ref="G127:G136" si="17">+E127-F127-H127</f>
        <v>4</v>
      </c>
      <c r="H127" s="83">
        <v>1</v>
      </c>
      <c r="I127" s="20">
        <v>45</v>
      </c>
      <c r="J127" s="84">
        <f t="shared" ref="J127:J136" si="18">+I127*H127</f>
        <v>45</v>
      </c>
      <c r="K127" s="17" t="s">
        <v>16</v>
      </c>
      <c r="L127" s="18">
        <v>0</v>
      </c>
      <c r="M127" s="23">
        <f t="shared" ref="M127:M136" si="19">SUM(J127-L127)</f>
        <v>45</v>
      </c>
    </row>
    <row r="128" spans="1:13" ht="25.5" x14ac:dyDescent="0.55000000000000004">
      <c r="A128" s="10">
        <v>124</v>
      </c>
      <c r="B128" s="19" t="s">
        <v>121</v>
      </c>
      <c r="C128" s="79">
        <f>+'25'!G128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+'25'!G129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+'25'!G130</f>
        <v>3</v>
      </c>
      <c r="D130" s="82">
        <v>0</v>
      </c>
      <c r="E130" s="47">
        <f t="shared" si="16"/>
        <v>3</v>
      </c>
      <c r="F130" s="82">
        <v>0</v>
      </c>
      <c r="G130" s="47">
        <f t="shared" si="17"/>
        <v>3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+'25'!G131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+'25'!G132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+'25'!G133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+'25'!G134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+'25'!G135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+'25'!G136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+'25'!G137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3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+'25'!G138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+'25'!G139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+'25'!G140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+'25'!G141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+'25'!G142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+'25'!G143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+'25'!G144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+'25'!G145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+'25'!G146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+'25'!G147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+'25'!G148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+'25'!G149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+'25'!G150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4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+'25'!G151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+'25'!G152</f>
        <v>6</v>
      </c>
      <c r="D152" s="82">
        <v>0</v>
      </c>
      <c r="E152" s="47">
        <f t="shared" si="21"/>
        <v>6</v>
      </c>
      <c r="F152" s="82">
        <v>0</v>
      </c>
      <c r="G152" s="47">
        <f t="shared" si="22"/>
        <v>6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+'25'!G153</f>
        <v>1</v>
      </c>
      <c r="D153" s="82">
        <v>0</v>
      </c>
      <c r="E153" s="47">
        <f t="shared" si="21"/>
        <v>1</v>
      </c>
      <c r="F153" s="82">
        <v>0</v>
      </c>
      <c r="G153" s="47">
        <f t="shared" si="22"/>
        <v>1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+'25'!G154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+'25'!G155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+'25'!G156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+'25'!G157</f>
        <v>9</v>
      </c>
      <c r="D157" s="82">
        <v>0</v>
      </c>
      <c r="E157" s="47">
        <f t="shared" si="21"/>
        <v>9</v>
      </c>
      <c r="F157" s="82">
        <v>0</v>
      </c>
      <c r="G157" s="47">
        <f t="shared" si="22"/>
        <v>9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+'25'!G158</f>
        <v>9</v>
      </c>
      <c r="D158" s="82">
        <v>0</v>
      </c>
      <c r="E158" s="47">
        <f t="shared" si="21"/>
        <v>9</v>
      </c>
      <c r="F158" s="82">
        <v>0</v>
      </c>
      <c r="G158" s="47">
        <f t="shared" si="22"/>
        <v>7</v>
      </c>
      <c r="H158" s="83">
        <v>2</v>
      </c>
      <c r="I158" s="20">
        <v>25</v>
      </c>
      <c r="J158" s="84">
        <f t="shared" si="23"/>
        <v>50</v>
      </c>
      <c r="K158" s="17" t="s">
        <v>16</v>
      </c>
      <c r="L158" s="18">
        <v>0</v>
      </c>
      <c r="M158" s="23">
        <f t="shared" si="24"/>
        <v>50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+'25'!G159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+'25'!G160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+'25'!G161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+'25'!G162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+'25'!G163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+'25'!G164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+'25'!G165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+'25'!G166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+'25'!G167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+'25'!G168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+'25'!G169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+'25'!G170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+'25'!G171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+'25'!G172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+'25'!G173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+'25'!G174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+'25'!G175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+'25'!G176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+'25'!G177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+'25'!G178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+'25'!G179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+'25'!G180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+'25'!G181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+'25'!G182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+'25'!G183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+'25'!G184</f>
        <v>5</v>
      </c>
      <c r="D184" s="82">
        <v>0</v>
      </c>
      <c r="E184" s="47">
        <f t="shared" si="27"/>
        <v>5</v>
      </c>
      <c r="F184" s="82">
        <v>0</v>
      </c>
      <c r="G184" s="47">
        <f t="shared" si="28"/>
        <v>3</v>
      </c>
      <c r="H184" s="83">
        <v>2</v>
      </c>
      <c r="I184" s="22">
        <v>120</v>
      </c>
      <c r="J184" s="84">
        <f t="shared" si="29"/>
        <v>240</v>
      </c>
      <c r="K184" s="17" t="s">
        <v>16</v>
      </c>
      <c r="L184" s="18">
        <v>0</v>
      </c>
      <c r="M184" s="23">
        <f t="shared" si="30"/>
        <v>240</v>
      </c>
    </row>
    <row r="185" spans="1:13" ht="25.5" x14ac:dyDescent="0.55000000000000004">
      <c r="A185" s="10">
        <v>181</v>
      </c>
      <c r="B185" s="19" t="s">
        <v>86</v>
      </c>
      <c r="C185" s="79">
        <f>+'25'!G185</f>
        <v>4</v>
      </c>
      <c r="D185" s="82">
        <v>0</v>
      </c>
      <c r="E185" s="47">
        <f t="shared" si="27"/>
        <v>4</v>
      </c>
      <c r="F185" s="82">
        <v>0</v>
      </c>
      <c r="G185" s="47">
        <f t="shared" si="28"/>
        <v>4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+'25'!G186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+'25'!G187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+'25'!G188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+'25'!G189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+'25'!G190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+'25'!G191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+'25'!G192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+'25'!G193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+'25'!G194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+'25'!G195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+'25'!G196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+'25'!G197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+'25'!G198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+'25'!G199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+'25'!G200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+'25'!G201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+'25'!G202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+'25'!G203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+'25'!G204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+'25'!G205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+'25'!G206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+'25'!G207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+'25'!G208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+'25'!G209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+'25'!G210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+'25'!G211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+'25'!G212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+'25'!G213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+'25'!G214</f>
        <v>9</v>
      </c>
      <c r="D214" s="82">
        <v>0</v>
      </c>
      <c r="E214" s="47">
        <f t="shared" si="37"/>
        <v>9</v>
      </c>
      <c r="F214" s="82">
        <v>0</v>
      </c>
      <c r="G214" s="47">
        <f t="shared" si="38"/>
        <v>9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+'25'!G215</f>
        <v>10</v>
      </c>
      <c r="D215" s="82">
        <v>0</v>
      </c>
      <c r="E215" s="47">
        <f t="shared" si="37"/>
        <v>10</v>
      </c>
      <c r="F215" s="82">
        <v>0</v>
      </c>
      <c r="G215" s="47">
        <f t="shared" si="38"/>
        <v>10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+'25'!G216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+'25'!G217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+'25'!G218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+'25'!G219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+'25'!G220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+'25'!G221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+'25'!G222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+'25'!G223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+'25'!G224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+'25'!G225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+'25'!G226</f>
        <v>14</v>
      </c>
      <c r="D226" s="82">
        <v>0</v>
      </c>
      <c r="E226" s="47">
        <f t="shared" si="37"/>
        <v>14</v>
      </c>
      <c r="F226" s="82">
        <v>0</v>
      </c>
      <c r="G226" s="47">
        <f t="shared" si="38"/>
        <v>14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+'25'!G227</f>
        <v>8</v>
      </c>
      <c r="D227" s="82">
        <v>0</v>
      </c>
      <c r="E227" s="47">
        <f t="shared" si="37"/>
        <v>8</v>
      </c>
      <c r="F227" s="82">
        <v>0</v>
      </c>
      <c r="G227" s="47">
        <f t="shared" si="38"/>
        <v>8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+'25'!G228</f>
        <v>8</v>
      </c>
      <c r="D228" s="82">
        <v>0</v>
      </c>
      <c r="E228" s="47">
        <f t="shared" si="37"/>
        <v>8</v>
      </c>
      <c r="F228" s="82">
        <v>0</v>
      </c>
      <c r="G228" s="47">
        <f t="shared" si="38"/>
        <v>7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23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+'25'!G229</f>
        <v>2</v>
      </c>
      <c r="D229" s="82">
        <v>0</v>
      </c>
      <c r="E229" s="47">
        <f t="shared" si="37"/>
        <v>2</v>
      </c>
      <c r="F229" s="82">
        <v>0</v>
      </c>
      <c r="G229" s="47">
        <f t="shared" si="38"/>
        <v>2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+'25'!G230</f>
        <v>2</v>
      </c>
      <c r="D230" s="82">
        <v>0</v>
      </c>
      <c r="E230" s="47">
        <f t="shared" si="37"/>
        <v>2</v>
      </c>
      <c r="F230" s="82">
        <v>0</v>
      </c>
      <c r="G230" s="47">
        <f t="shared" si="38"/>
        <v>2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+'25'!G231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+'25'!G232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+'25'!G233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+'25'!G234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+'25'!G235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+'25'!G236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+'25'!G237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+'25'!G238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+'25'!G239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+'25'!G240</f>
        <v>5</v>
      </c>
      <c r="D240" s="82">
        <v>0</v>
      </c>
      <c r="E240" s="47">
        <f t="shared" si="37"/>
        <v>5</v>
      </c>
      <c r="F240" s="82">
        <v>0</v>
      </c>
      <c r="G240" s="47">
        <f t="shared" si="38"/>
        <v>5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+'25'!G241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+'25'!G242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+'25'!G243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+'25'!G244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+'25'!G245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+'25'!G246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3265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4160</v>
      </c>
    </row>
    <row r="258" spans="1:21" ht="25.5" x14ac:dyDescent="0.55000000000000004">
      <c r="A258" s="1"/>
      <c r="E258" s="31"/>
      <c r="G258" s="31"/>
      <c r="I258" s="162" t="s">
        <v>203</v>
      </c>
      <c r="J258" s="163"/>
      <c r="K258" s="36">
        <v>0</v>
      </c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1270</v>
      </c>
      <c r="L259" s="2">
        <v>55</v>
      </c>
      <c r="M259" s="2">
        <v>25</v>
      </c>
      <c r="N259" s="2">
        <v>200</v>
      </c>
      <c r="O259" s="2">
        <v>120</v>
      </c>
      <c r="P259" s="2">
        <v>120</v>
      </c>
      <c r="Q259" s="2">
        <v>250</v>
      </c>
      <c r="R259" s="2">
        <v>50</v>
      </c>
      <c r="S259" s="2">
        <v>230</v>
      </c>
      <c r="T259" s="2">
        <v>45</v>
      </c>
      <c r="U259" s="2">
        <v>175</v>
      </c>
    </row>
    <row r="260" spans="1:21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1" ht="25.5" x14ac:dyDescent="0.55000000000000004">
      <c r="A261" s="1"/>
      <c r="E261" s="31"/>
      <c r="G261" s="31"/>
      <c r="I261" s="162" t="s">
        <v>206</v>
      </c>
      <c r="J261" s="163"/>
      <c r="K261" s="36">
        <v>65</v>
      </c>
    </row>
    <row r="262" spans="1:21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895</v>
      </c>
      <c r="M262" s="87" t="s">
        <v>287</v>
      </c>
      <c r="N262" s="88" t="s">
        <v>288</v>
      </c>
      <c r="O262" s="89" t="s">
        <v>289</v>
      </c>
    </row>
    <row r="263" spans="1:21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1930</v>
      </c>
      <c r="M263" s="90"/>
      <c r="N263" s="90"/>
      <c r="O263" s="90"/>
    </row>
    <row r="264" spans="1:21" ht="25.5" x14ac:dyDescent="0.55000000000000004">
      <c r="A264" s="1"/>
      <c r="E264" s="31"/>
      <c r="G264" s="31"/>
      <c r="I264" s="162" t="s">
        <v>209</v>
      </c>
      <c r="J264" s="163"/>
      <c r="K264" s="37">
        <v>1930</v>
      </c>
      <c r="M264" s="90"/>
      <c r="N264" s="90"/>
      <c r="O264" s="90"/>
    </row>
    <row r="265" spans="1:21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1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1" x14ac:dyDescent="0.5">
      <c r="G267" s="2"/>
      <c r="I267" s="2"/>
      <c r="M267" s="91"/>
      <c r="N267" s="91"/>
      <c r="O267" s="91"/>
    </row>
    <row r="268" spans="1:21" ht="25.5" x14ac:dyDescent="0.55000000000000004">
      <c r="G268" s="2"/>
      <c r="I268" s="98" t="s">
        <v>300</v>
      </c>
      <c r="M268" s="92"/>
      <c r="N268" s="92"/>
      <c r="O268" s="92"/>
    </row>
    <row r="269" spans="1:21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1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1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1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5980BF"/>
  </sheetPr>
  <dimension ref="A1:Z341"/>
  <sheetViews>
    <sheetView zoomScaleNormal="100" workbookViewId="0">
      <pane xSplit="7" ySplit="4" topLeftCell="H80" activePane="bottomRight" state="frozen"/>
      <selection activeCell="B30" sqref="B30"/>
      <selection pane="topRight" activeCell="B30" sqref="B30"/>
      <selection pane="bottomLeft" activeCell="B30" sqref="B30"/>
      <selection pane="bottomRight" activeCell="G88" sqref="G8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+'26'!G5</f>
        <v>94</v>
      </c>
      <c r="D5" s="82">
        <v>0</v>
      </c>
      <c r="E5" s="47">
        <f t="shared" ref="E5:E207" si="0">C5+D5</f>
        <v>94</v>
      </c>
      <c r="F5" s="82">
        <v>0</v>
      </c>
      <c r="G5" s="47">
        <f>+E5-F5-H5</f>
        <v>93</v>
      </c>
      <c r="H5" s="83">
        <v>1</v>
      </c>
      <c r="I5" s="20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v>76</v>
      </c>
      <c r="D6" s="82">
        <v>20</v>
      </c>
      <c r="E6" s="47">
        <f t="shared" si="0"/>
        <v>96</v>
      </c>
      <c r="F6" s="82">
        <v>0</v>
      </c>
      <c r="G6" s="47">
        <f t="shared" ref="G6:G142" si="4">+E6-F6-H6</f>
        <v>80</v>
      </c>
      <c r="H6" s="83">
        <v>16</v>
      </c>
      <c r="I6" s="20">
        <v>100</v>
      </c>
      <c r="J6" s="84">
        <f t="shared" ref="J6:J142" si="5">+I6*H6</f>
        <v>1600</v>
      </c>
      <c r="K6" s="17" t="s">
        <v>16</v>
      </c>
      <c r="L6" s="18">
        <v>0</v>
      </c>
      <c r="M6" s="23">
        <f t="shared" ref="M6:M139" si="6">SUM(J6-L6)</f>
        <v>1600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42</v>
      </c>
      <c r="D12" s="82">
        <v>0</v>
      </c>
      <c r="E12" s="47">
        <f t="shared" si="0"/>
        <v>42</v>
      </c>
      <c r="F12" s="82">
        <v>0</v>
      </c>
      <c r="G12" s="47">
        <f t="shared" si="4"/>
        <v>42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+'26'!G14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15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+'26'!G16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+'26'!G18</f>
        <v>6</v>
      </c>
      <c r="D18" s="82">
        <v>0</v>
      </c>
      <c r="E18" s="47">
        <f t="shared" si="0"/>
        <v>6</v>
      </c>
      <c r="F18" s="82">
        <v>0</v>
      </c>
      <c r="G18" s="47">
        <f t="shared" si="4"/>
        <v>6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+'26'!G21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+'26'!G22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5</v>
      </c>
      <c r="H22" s="83"/>
      <c r="I22" s="15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+'26'!G23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+'26'!G24</f>
        <v>64</v>
      </c>
      <c r="D24" s="82">
        <v>0</v>
      </c>
      <c r="E24" s="47">
        <f t="shared" si="0"/>
        <v>64</v>
      </c>
      <c r="F24" s="82">
        <v>0</v>
      </c>
      <c r="G24" s="47">
        <f t="shared" si="4"/>
        <v>64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+'26'!G25</f>
        <v>4</v>
      </c>
      <c r="D25" s="82">
        <v>3</v>
      </c>
      <c r="E25" s="47">
        <f t="shared" si="0"/>
        <v>7</v>
      </c>
      <c r="F25" s="82">
        <v>0</v>
      </c>
      <c r="G25" s="47">
        <f t="shared" si="4"/>
        <v>7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+'26'!G27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+'26'!G29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+'26'!G30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4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+'26'!G33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+'26'!G34</f>
        <v>52</v>
      </c>
      <c r="D34" s="82">
        <v>20</v>
      </c>
      <c r="E34" s="47">
        <f>C34+D34</f>
        <v>72</v>
      </c>
      <c r="F34" s="82">
        <v>0</v>
      </c>
      <c r="G34" s="47">
        <f>+E34-F34-H34</f>
        <v>72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+'26'!G35</f>
        <v>3</v>
      </c>
      <c r="D35" s="82">
        <v>20</v>
      </c>
      <c r="E35" s="47">
        <f>C35+D35</f>
        <v>23</v>
      </c>
      <c r="F35" s="82">
        <v>0</v>
      </c>
      <c r="G35" s="47">
        <f>+E35-F35-H35</f>
        <v>22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101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+'26'!G36</f>
        <v>4</v>
      </c>
      <c r="D36" s="82">
        <v>0</v>
      </c>
      <c r="E36" s="47">
        <f>C36+D36</f>
        <v>4</v>
      </c>
      <c r="F36" s="82">
        <v>0</v>
      </c>
      <c r="G36" s="47">
        <f>+E36-F36-H36</f>
        <v>3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101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+'26'!G37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+'26'!G38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+'26'!G39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+'26'!G40</f>
        <v>5</v>
      </c>
      <c r="D40" s="82">
        <v>0</v>
      </c>
      <c r="E40" s="47">
        <f t="shared" si="0"/>
        <v>5</v>
      </c>
      <c r="F40" s="82">
        <v>0</v>
      </c>
      <c r="G40" s="47">
        <f t="shared" si="4"/>
        <v>1</v>
      </c>
      <c r="H40" s="83">
        <v>4</v>
      </c>
      <c r="I40" s="15">
        <v>50</v>
      </c>
      <c r="J40" s="84">
        <f t="shared" si="5"/>
        <v>200</v>
      </c>
      <c r="K40" s="17" t="s">
        <v>16</v>
      </c>
      <c r="L40" s="18">
        <v>100</v>
      </c>
      <c r="M40" s="101">
        <f t="shared" si="6"/>
        <v>100</v>
      </c>
    </row>
    <row r="41" spans="1:24" ht="25.5" x14ac:dyDescent="0.55000000000000004">
      <c r="A41" s="10">
        <v>37</v>
      </c>
      <c r="B41" s="19" t="s">
        <v>50</v>
      </c>
      <c r="C41" s="79">
        <f>+'26'!G41</f>
        <v>6</v>
      </c>
      <c r="D41" s="82">
        <v>5</v>
      </c>
      <c r="E41" s="47">
        <f t="shared" si="0"/>
        <v>11</v>
      </c>
      <c r="F41" s="82">
        <v>0</v>
      </c>
      <c r="G41" s="47">
        <f t="shared" si="4"/>
        <v>10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25</v>
      </c>
      <c r="M41" s="101">
        <f t="shared" si="6"/>
        <v>25</v>
      </c>
    </row>
    <row r="42" spans="1:24" ht="25.5" x14ac:dyDescent="0.55000000000000004">
      <c r="A42" s="10">
        <v>38</v>
      </c>
      <c r="B42" s="19" t="s">
        <v>51</v>
      </c>
      <c r="C42" s="79">
        <f>+'26'!G42</f>
        <v>3</v>
      </c>
      <c r="D42" s="82">
        <v>5</v>
      </c>
      <c r="E42" s="47">
        <f t="shared" si="0"/>
        <v>8</v>
      </c>
      <c r="F42" s="82">
        <v>0</v>
      </c>
      <c r="G42" s="47">
        <f t="shared" si="4"/>
        <v>3</v>
      </c>
      <c r="H42" s="83">
        <v>5</v>
      </c>
      <c r="I42" s="15">
        <v>50</v>
      </c>
      <c r="J42" s="84">
        <f t="shared" si="5"/>
        <v>250</v>
      </c>
      <c r="K42" s="17" t="s">
        <v>16</v>
      </c>
      <c r="L42" s="18">
        <v>125</v>
      </c>
      <c r="M42" s="101">
        <f t="shared" si="6"/>
        <v>125</v>
      </c>
    </row>
    <row r="43" spans="1:24" ht="25.5" x14ac:dyDescent="0.55000000000000004">
      <c r="A43" s="10">
        <v>39</v>
      </c>
      <c r="B43" s="11" t="s">
        <v>286</v>
      </c>
      <c r="C43" s="79">
        <f>+'26'!G43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+'26'!G44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+'26'!G45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+'26'!G46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+'26'!G47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+'26'!G48</f>
        <v>2</v>
      </c>
      <c r="D48" s="82">
        <v>0</v>
      </c>
      <c r="E48" s="47">
        <f t="shared" si="0"/>
        <v>2</v>
      </c>
      <c r="F48" s="82">
        <v>0</v>
      </c>
      <c r="G48" s="47">
        <f t="shared" si="4"/>
        <v>1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101">
        <f t="shared" si="6"/>
        <v>50</v>
      </c>
    </row>
    <row r="49" spans="1:13" ht="25.5" x14ac:dyDescent="0.55000000000000004">
      <c r="A49" s="10">
        <v>45</v>
      </c>
      <c r="B49" s="19" t="s">
        <v>54</v>
      </c>
      <c r="C49" s="79">
        <f>+'26'!G49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+'26'!G50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+'26'!G52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+'26'!G53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4</v>
      </c>
      <c r="H53" s="83">
        <v>1</v>
      </c>
      <c r="I53" s="15">
        <v>50</v>
      </c>
      <c r="J53" s="84">
        <f t="shared" si="5"/>
        <v>50</v>
      </c>
      <c r="K53" s="17" t="s">
        <v>16</v>
      </c>
      <c r="L53" s="18">
        <v>0</v>
      </c>
      <c r="M53" s="101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+'26'!G54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+'26'!G55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13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+'26'!G56</f>
        <v>9</v>
      </c>
      <c r="D56" s="82">
        <v>0</v>
      </c>
      <c r="E56" s="47">
        <f t="shared" si="0"/>
        <v>9</v>
      </c>
      <c r="F56" s="82">
        <v>0</v>
      </c>
      <c r="G56" s="47">
        <f t="shared" si="4"/>
        <v>9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+'26'!G57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+'26'!G60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+'26'!G61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+'26'!G62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+'26'!G63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+'26'!G65</f>
        <v>2</v>
      </c>
      <c r="D65" s="82">
        <v>3</v>
      </c>
      <c r="E65" s="47">
        <f>C65+D65</f>
        <v>5</v>
      </c>
      <c r="F65" s="82">
        <v>0</v>
      </c>
      <c r="G65" s="47">
        <f>+E65-F65-H65</f>
        <v>5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+'26'!G66</f>
        <v>1</v>
      </c>
      <c r="D66" s="82">
        <v>3</v>
      </c>
      <c r="E66" s="47">
        <f>C66+D66</f>
        <v>4</v>
      </c>
      <c r="F66" s="82">
        <v>0</v>
      </c>
      <c r="G66" s="47">
        <f>+E66-F66-H66</f>
        <v>4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+'26'!G67</f>
        <v>4</v>
      </c>
      <c r="D67" s="82">
        <v>3</v>
      </c>
      <c r="E67" s="47">
        <f>C67+D67</f>
        <v>7</v>
      </c>
      <c r="F67" s="82">
        <v>0</v>
      </c>
      <c r="G67" s="47">
        <f>+E67-F67-H67</f>
        <v>7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+'26'!G68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+'26'!G69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+'26'!G72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+'26'!G73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+'26'!G74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+'26'!G77</f>
        <v>14</v>
      </c>
      <c r="D77" s="82">
        <v>0</v>
      </c>
      <c r="E77" s="47">
        <f t="shared" si="0"/>
        <v>14</v>
      </c>
      <c r="F77" s="82">
        <v>0</v>
      </c>
      <c r="G77" s="47">
        <f t="shared" si="4"/>
        <v>13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0</v>
      </c>
      <c r="M77" s="101">
        <f t="shared" si="6"/>
        <v>50</v>
      </c>
    </row>
    <row r="78" spans="1:13" ht="25.5" x14ac:dyDescent="0.55000000000000004">
      <c r="A78" s="10">
        <v>74</v>
      </c>
      <c r="B78" s="19" t="s">
        <v>293</v>
      </c>
      <c r="C78" s="79">
        <f>+'26'!G78</f>
        <v>5</v>
      </c>
      <c r="D78" s="82">
        <v>0</v>
      </c>
      <c r="E78" s="47">
        <f t="shared" ref="E78:E126" si="8">C78+D78</f>
        <v>5</v>
      </c>
      <c r="F78" s="82">
        <v>0</v>
      </c>
      <c r="G78" s="47">
        <f t="shared" ref="G78:G126" si="9">+E78-F78-H78</f>
        <v>3</v>
      </c>
      <c r="H78" s="83">
        <v>2</v>
      </c>
      <c r="I78" s="20">
        <v>50</v>
      </c>
      <c r="J78" s="84">
        <f t="shared" ref="J78:J126" si="10">+I78*H78</f>
        <v>100</v>
      </c>
      <c r="K78" s="17" t="s">
        <v>16</v>
      </c>
      <c r="L78" s="18">
        <v>50</v>
      </c>
      <c r="M78" s="101">
        <f t="shared" ref="M78:M126" si="11">SUM(J78-L78)</f>
        <v>50</v>
      </c>
    </row>
    <row r="79" spans="1:13" ht="25.5" x14ac:dyDescent="0.55000000000000004">
      <c r="A79" s="10">
        <v>75</v>
      </c>
      <c r="B79" s="19" t="s">
        <v>294</v>
      </c>
      <c r="C79" s="79">
        <f>+'26'!G79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+'26'!G80</f>
        <v>0</v>
      </c>
      <c r="D80" s="82">
        <v>2</v>
      </c>
      <c r="E80" s="47">
        <f t="shared" si="8"/>
        <v>2</v>
      </c>
      <c r="F80" s="82">
        <v>0</v>
      </c>
      <c r="G80" s="47">
        <f t="shared" si="9"/>
        <v>1</v>
      </c>
      <c r="H80" s="83">
        <v>1</v>
      </c>
      <c r="I80" s="20">
        <v>120</v>
      </c>
      <c r="J80" s="84">
        <f t="shared" si="10"/>
        <v>120</v>
      </c>
      <c r="K80" s="17" t="s">
        <v>16</v>
      </c>
      <c r="L80" s="18">
        <v>60</v>
      </c>
      <c r="M80" s="101">
        <f t="shared" si="11"/>
        <v>60</v>
      </c>
    </row>
    <row r="81" spans="1:13" ht="25.5" x14ac:dyDescent="0.55000000000000004">
      <c r="A81" s="10">
        <v>77</v>
      </c>
      <c r="B81" s="19" t="s">
        <v>90</v>
      </c>
      <c r="C81" s="79">
        <v>8</v>
      </c>
      <c r="D81" s="82">
        <v>5</v>
      </c>
      <c r="E81" s="47">
        <f t="shared" si="8"/>
        <v>13</v>
      </c>
      <c r="F81" s="82">
        <v>0</v>
      </c>
      <c r="G81" s="47">
        <f t="shared" si="9"/>
        <v>7</v>
      </c>
      <c r="H81" s="83">
        <v>6</v>
      </c>
      <c r="I81" s="22">
        <v>50</v>
      </c>
      <c r="J81" s="84">
        <f t="shared" si="10"/>
        <v>300</v>
      </c>
      <c r="K81" s="17" t="s">
        <v>16</v>
      </c>
      <c r="L81" s="18">
        <v>150</v>
      </c>
      <c r="M81" s="101">
        <f t="shared" si="11"/>
        <v>150</v>
      </c>
    </row>
    <row r="82" spans="1:13" ht="25.5" x14ac:dyDescent="0.55000000000000004">
      <c r="A82" s="10">
        <v>78</v>
      </c>
      <c r="B82" s="19" t="s">
        <v>91</v>
      </c>
      <c r="C82" s="79">
        <f>+'26'!G82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+'26'!G83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5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+'26'!G84</f>
        <v>2</v>
      </c>
      <c r="D84" s="82">
        <v>5</v>
      </c>
      <c r="E84" s="47">
        <f t="shared" si="8"/>
        <v>7</v>
      </c>
      <c r="F84" s="82">
        <v>0</v>
      </c>
      <c r="G84" s="47">
        <f t="shared" si="9"/>
        <v>3</v>
      </c>
      <c r="H84" s="83">
        <v>4</v>
      </c>
      <c r="I84" s="20">
        <v>55</v>
      </c>
      <c r="J84" s="84">
        <f t="shared" si="10"/>
        <v>220</v>
      </c>
      <c r="K84" s="17" t="s">
        <v>16</v>
      </c>
      <c r="L84" s="18">
        <v>110</v>
      </c>
      <c r="M84" s="101">
        <f t="shared" si="11"/>
        <v>110</v>
      </c>
    </row>
    <row r="85" spans="1:13" ht="25.15" customHeight="1" x14ac:dyDescent="0.55000000000000004">
      <c r="A85" s="10">
        <v>81</v>
      </c>
      <c r="B85" s="19" t="s">
        <v>93</v>
      </c>
      <c r="C85" s="79">
        <f>+'26'!G85</f>
        <v>4</v>
      </c>
      <c r="D85" s="82">
        <v>5</v>
      </c>
      <c r="E85" s="47">
        <f t="shared" si="8"/>
        <v>9</v>
      </c>
      <c r="F85" s="82">
        <v>0</v>
      </c>
      <c r="G85" s="47">
        <f t="shared" si="9"/>
        <v>5</v>
      </c>
      <c r="H85" s="83">
        <v>4</v>
      </c>
      <c r="I85" s="22">
        <v>55</v>
      </c>
      <c r="J85" s="84">
        <f t="shared" si="10"/>
        <v>220</v>
      </c>
      <c r="K85" s="17" t="s">
        <v>16</v>
      </c>
      <c r="L85" s="18">
        <v>110</v>
      </c>
      <c r="M85" s="101">
        <f t="shared" si="11"/>
        <v>110</v>
      </c>
    </row>
    <row r="86" spans="1:13" ht="25.15" customHeight="1" x14ac:dyDescent="0.55000000000000004">
      <c r="A86" s="10">
        <v>82</v>
      </c>
      <c r="B86" s="19" t="s">
        <v>94</v>
      </c>
      <c r="C86" s="79">
        <f>+'26'!G86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+'26'!G87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+'26'!G88</f>
        <v>17</v>
      </c>
      <c r="D88" s="82">
        <v>0</v>
      </c>
      <c r="E88" s="47">
        <f t="shared" si="8"/>
        <v>17</v>
      </c>
      <c r="F88" s="82">
        <v>10</v>
      </c>
      <c r="G88" s="47">
        <f t="shared" si="9"/>
        <v>3</v>
      </c>
      <c r="H88" s="83">
        <v>4</v>
      </c>
      <c r="I88" s="20">
        <v>35</v>
      </c>
      <c r="J88" s="84">
        <f t="shared" si="10"/>
        <v>140</v>
      </c>
      <c r="K88" s="17" t="s">
        <v>390</v>
      </c>
      <c r="L88" s="18">
        <v>70</v>
      </c>
      <c r="M88" s="23">
        <f t="shared" si="11"/>
        <v>70</v>
      </c>
    </row>
    <row r="89" spans="1:13" ht="22.5" customHeight="1" x14ac:dyDescent="0.55000000000000004">
      <c r="A89" s="10">
        <v>85</v>
      </c>
      <c r="B89" s="11" t="s">
        <v>359</v>
      </c>
      <c r="C89" s="79">
        <f>+'26'!G89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+'26'!G90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+'26'!G91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+'26'!G92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+'26'!G93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+'26'!G94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+'26'!G95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+'26'!G96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+'26'!G97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+'26'!G98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v>7</v>
      </c>
      <c r="D99" s="82">
        <v>0</v>
      </c>
      <c r="E99" s="47">
        <f t="shared" si="8"/>
        <v>7</v>
      </c>
      <c r="F99" s="82">
        <v>7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+'26'!G100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+'26'!G101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+'26'!G102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+'26'!G103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+'26'!G104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+'26'!G105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+'26'!G106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21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+'26'!G107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13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+'26'!G108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5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+'26'!G109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+'26'!G110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+'26'!G111</f>
        <v>4</v>
      </c>
      <c r="D111" s="82">
        <v>0</v>
      </c>
      <c r="E111" s="47">
        <f t="shared" si="8"/>
        <v>4</v>
      </c>
      <c r="F111" s="82">
        <v>0</v>
      </c>
      <c r="G111" s="47">
        <f t="shared" si="9"/>
        <v>1</v>
      </c>
      <c r="H111" s="83">
        <v>3</v>
      </c>
      <c r="I111" s="20">
        <v>50</v>
      </c>
      <c r="J111" s="84">
        <f t="shared" si="10"/>
        <v>150</v>
      </c>
      <c r="K111" s="17" t="s">
        <v>16</v>
      </c>
      <c r="L111" s="18">
        <v>50</v>
      </c>
      <c r="M111" s="23">
        <f t="shared" si="11"/>
        <v>100</v>
      </c>
    </row>
    <row r="112" spans="1:13" ht="25.5" x14ac:dyDescent="0.55000000000000004">
      <c r="A112" s="10">
        <v>108</v>
      </c>
      <c r="B112" s="19" t="s">
        <v>102</v>
      </c>
      <c r="C112" s="79">
        <f>+'26'!G112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+'26'!G113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+'26'!G114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+'26'!G115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+'26'!G116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+'26'!G117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+'26'!G118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+'26'!G119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+'26'!G120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+'26'!G121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+'26'!G122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+'26'!G123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+'26'!G124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+'26'!G125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+'26'!G126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+'26'!G127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4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+'26'!G128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+'26'!G129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+'26'!G130</f>
        <v>3</v>
      </c>
      <c r="D130" s="82">
        <v>0</v>
      </c>
      <c r="E130" s="47">
        <f t="shared" si="16"/>
        <v>3</v>
      </c>
      <c r="F130" s="82">
        <v>0</v>
      </c>
      <c r="G130" s="47">
        <f t="shared" si="17"/>
        <v>2</v>
      </c>
      <c r="H130" s="83">
        <v>1</v>
      </c>
      <c r="I130" s="20">
        <v>45</v>
      </c>
      <c r="J130" s="84">
        <f t="shared" si="18"/>
        <v>45</v>
      </c>
      <c r="K130" s="17" t="s">
        <v>16</v>
      </c>
      <c r="L130" s="18">
        <v>0</v>
      </c>
      <c r="M130" s="23">
        <f t="shared" si="19"/>
        <v>45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+'26'!G131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+'26'!G132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+'26'!G133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+'26'!G134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+'26'!G135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+'26'!G136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+'26'!G137</f>
        <v>3</v>
      </c>
      <c r="D137" s="82">
        <v>0</v>
      </c>
      <c r="E137" s="47">
        <f t="shared" si="0"/>
        <v>3</v>
      </c>
      <c r="F137" s="82">
        <v>0</v>
      </c>
      <c r="G137" s="47">
        <f t="shared" si="4"/>
        <v>2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0</v>
      </c>
      <c r="M137" s="101">
        <f t="shared" si="6"/>
        <v>50</v>
      </c>
    </row>
    <row r="138" spans="1:13" ht="25.5" x14ac:dyDescent="0.55000000000000004">
      <c r="A138" s="10">
        <v>134</v>
      </c>
      <c r="B138" s="19" t="s">
        <v>79</v>
      </c>
      <c r="C138" s="79">
        <f>+'26'!G138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+'26'!G139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+'26'!G140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+'26'!G141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+'26'!G142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+'26'!G143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+'26'!G144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+'26'!G145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+'26'!G146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+'26'!G147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+'26'!G148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+'26'!G149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+'26'!G150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4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+'26'!G151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+'26'!G152</f>
        <v>6</v>
      </c>
      <c r="D152" s="82">
        <v>0</v>
      </c>
      <c r="E152" s="47">
        <f t="shared" si="21"/>
        <v>6</v>
      </c>
      <c r="F152" s="82">
        <v>0</v>
      </c>
      <c r="G152" s="47">
        <f t="shared" si="22"/>
        <v>5</v>
      </c>
      <c r="H152" s="83">
        <v>1</v>
      </c>
      <c r="I152" s="20">
        <v>10</v>
      </c>
      <c r="J152" s="84">
        <f t="shared" si="23"/>
        <v>10</v>
      </c>
      <c r="K152" s="17" t="s">
        <v>16</v>
      </c>
      <c r="L152" s="18">
        <v>0</v>
      </c>
      <c r="M152" s="23">
        <f t="shared" si="24"/>
        <v>10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+'26'!G153</f>
        <v>1</v>
      </c>
      <c r="D153" s="82">
        <v>0</v>
      </c>
      <c r="E153" s="47">
        <f t="shared" si="21"/>
        <v>1</v>
      </c>
      <c r="F153" s="82">
        <v>0</v>
      </c>
      <c r="G153" s="47">
        <f t="shared" si="22"/>
        <v>0</v>
      </c>
      <c r="H153" s="83">
        <v>1</v>
      </c>
      <c r="I153" s="20">
        <v>10</v>
      </c>
      <c r="J153" s="84">
        <f t="shared" si="23"/>
        <v>10</v>
      </c>
      <c r="K153" s="17" t="s">
        <v>16</v>
      </c>
      <c r="L153" s="18">
        <v>0</v>
      </c>
      <c r="M153" s="23">
        <f t="shared" si="24"/>
        <v>10</v>
      </c>
    </row>
    <row r="154" spans="1:13" ht="25.5" x14ac:dyDescent="0.55000000000000004">
      <c r="A154" s="10">
        <v>150</v>
      </c>
      <c r="B154" s="19" t="s">
        <v>197</v>
      </c>
      <c r="C154" s="79">
        <f>+'26'!G154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+'26'!G155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+'26'!G156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+'26'!G157</f>
        <v>9</v>
      </c>
      <c r="D157" s="82">
        <v>0</v>
      </c>
      <c r="E157" s="47">
        <f t="shared" si="21"/>
        <v>9</v>
      </c>
      <c r="F157" s="82">
        <v>0</v>
      </c>
      <c r="G157" s="47">
        <f t="shared" si="22"/>
        <v>9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+'26'!G158</f>
        <v>7</v>
      </c>
      <c r="D158" s="82">
        <v>0</v>
      </c>
      <c r="E158" s="47">
        <f t="shared" si="21"/>
        <v>7</v>
      </c>
      <c r="F158" s="82">
        <v>0</v>
      </c>
      <c r="G158" s="47">
        <f t="shared" si="22"/>
        <v>7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+'26'!G159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+'26'!G160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+'26'!G161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+'26'!G162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+'26'!G163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+'26'!G164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+'26'!G165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+'26'!G166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+'26'!G167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+'26'!G168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+'26'!G169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+'26'!G170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+'26'!G171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+'26'!G172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+'26'!G173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+'26'!G174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+'26'!G175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+'26'!G176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+'26'!G177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+'26'!G178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+'26'!G179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+'26'!G180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+'26'!G181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+'26'!G182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+'26'!G183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+'26'!G184</f>
        <v>3</v>
      </c>
      <c r="D184" s="82">
        <v>0</v>
      </c>
      <c r="E184" s="47">
        <f t="shared" si="27"/>
        <v>3</v>
      </c>
      <c r="F184" s="82">
        <v>0</v>
      </c>
      <c r="G184" s="47">
        <f t="shared" si="28"/>
        <v>2</v>
      </c>
      <c r="H184" s="83">
        <v>1</v>
      </c>
      <c r="I184" s="22">
        <v>120</v>
      </c>
      <c r="J184" s="84">
        <f t="shared" si="29"/>
        <v>120</v>
      </c>
      <c r="K184" s="17" t="s">
        <v>16</v>
      </c>
      <c r="L184" s="18">
        <v>0</v>
      </c>
      <c r="M184" s="23">
        <f t="shared" si="30"/>
        <v>120</v>
      </c>
    </row>
    <row r="185" spans="1:13" ht="25.5" x14ac:dyDescent="0.55000000000000004">
      <c r="A185" s="10">
        <v>181</v>
      </c>
      <c r="B185" s="19" t="s">
        <v>86</v>
      </c>
      <c r="C185" s="79">
        <f>+'26'!G185</f>
        <v>4</v>
      </c>
      <c r="D185" s="82">
        <v>0</v>
      </c>
      <c r="E185" s="47">
        <f t="shared" si="27"/>
        <v>4</v>
      </c>
      <c r="F185" s="82">
        <v>0</v>
      </c>
      <c r="G185" s="47">
        <f t="shared" si="28"/>
        <v>3</v>
      </c>
      <c r="H185" s="83">
        <v>1</v>
      </c>
      <c r="I185" s="22">
        <v>60</v>
      </c>
      <c r="J185" s="84">
        <f t="shared" si="29"/>
        <v>60</v>
      </c>
      <c r="K185" s="17" t="s">
        <v>16</v>
      </c>
      <c r="L185" s="18">
        <v>0</v>
      </c>
      <c r="M185" s="23">
        <f t="shared" si="30"/>
        <v>60</v>
      </c>
    </row>
    <row r="186" spans="1:13" ht="25.5" x14ac:dyDescent="0.55000000000000004">
      <c r="A186" s="10">
        <v>182</v>
      </c>
      <c r="B186" s="19" t="s">
        <v>87</v>
      </c>
      <c r="C186" s="79">
        <f>+'26'!G186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+'26'!G187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+'26'!G188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+'26'!G189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+'26'!G190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+'26'!G191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+'26'!G192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+'26'!G193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+'26'!G194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+'26'!G195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+'26'!G196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+'26'!G197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+'26'!G198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+'26'!G199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1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+'26'!G200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1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+'26'!G201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3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+'26'!G202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+'26'!G203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+'26'!G204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+'26'!G205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+'26'!G206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+'26'!G207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+'26'!G208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+'26'!G209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+'26'!G210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+'26'!G211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+'26'!G212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+'26'!G213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+'26'!G214</f>
        <v>9</v>
      </c>
      <c r="D214" s="82">
        <v>0</v>
      </c>
      <c r="E214" s="47">
        <f t="shared" si="37"/>
        <v>9</v>
      </c>
      <c r="F214" s="82">
        <v>0</v>
      </c>
      <c r="G214" s="47">
        <f t="shared" si="38"/>
        <v>9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+'26'!G215</f>
        <v>10</v>
      </c>
      <c r="D215" s="82">
        <v>0</v>
      </c>
      <c r="E215" s="47">
        <f t="shared" si="37"/>
        <v>10</v>
      </c>
      <c r="F215" s="82">
        <v>0</v>
      </c>
      <c r="G215" s="47">
        <f t="shared" si="38"/>
        <v>10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+'26'!G216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+'26'!G217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+'26'!G218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+'26'!G219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+'26'!G220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+'26'!G221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+'26'!G222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+'26'!G223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+'26'!G224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+'26'!G225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+'26'!G226</f>
        <v>14</v>
      </c>
      <c r="D226" s="82">
        <v>0</v>
      </c>
      <c r="E226" s="47">
        <f t="shared" si="37"/>
        <v>14</v>
      </c>
      <c r="F226" s="82">
        <v>0</v>
      </c>
      <c r="G226" s="47">
        <f t="shared" si="38"/>
        <v>10</v>
      </c>
      <c r="H226" s="83">
        <v>4</v>
      </c>
      <c r="I226" s="20">
        <v>120</v>
      </c>
      <c r="J226" s="84">
        <f t="shared" si="39"/>
        <v>480</v>
      </c>
      <c r="K226" s="17" t="s">
        <v>16</v>
      </c>
      <c r="L226" s="18">
        <v>240</v>
      </c>
      <c r="M226" s="23">
        <f t="shared" si="40"/>
        <v>240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+'26'!G227</f>
        <v>8</v>
      </c>
      <c r="D227" s="82">
        <v>0</v>
      </c>
      <c r="E227" s="47">
        <f t="shared" si="37"/>
        <v>8</v>
      </c>
      <c r="F227" s="82">
        <v>0</v>
      </c>
      <c r="G227" s="47">
        <f t="shared" si="38"/>
        <v>7</v>
      </c>
      <c r="H227" s="83">
        <v>1</v>
      </c>
      <c r="I227" s="20">
        <v>25</v>
      </c>
      <c r="J227" s="84">
        <f t="shared" si="39"/>
        <v>25</v>
      </c>
      <c r="K227" s="17" t="s">
        <v>16</v>
      </c>
      <c r="L227" s="18">
        <v>0</v>
      </c>
      <c r="M227" s="23">
        <f t="shared" si="40"/>
        <v>25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+'26'!G228</f>
        <v>7</v>
      </c>
      <c r="D228" s="82">
        <v>0</v>
      </c>
      <c r="E228" s="47">
        <f t="shared" si="37"/>
        <v>7</v>
      </c>
      <c r="F228" s="82">
        <v>1</v>
      </c>
      <c r="G228" s="47">
        <f t="shared" si="38"/>
        <v>6</v>
      </c>
      <c r="H228" s="83"/>
      <c r="I228" s="20">
        <v>25</v>
      </c>
      <c r="J228" s="84">
        <f t="shared" si="39"/>
        <v>0</v>
      </c>
      <c r="K228" s="17" t="s">
        <v>16</v>
      </c>
      <c r="L228" s="18">
        <v>0</v>
      </c>
      <c r="M228" s="23">
        <f t="shared" si="40"/>
        <v>0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+'26'!G229</f>
        <v>2</v>
      </c>
      <c r="D229" s="82">
        <v>0</v>
      </c>
      <c r="E229" s="47">
        <f t="shared" si="37"/>
        <v>2</v>
      </c>
      <c r="F229" s="82">
        <v>0</v>
      </c>
      <c r="G229" s="47">
        <f t="shared" si="38"/>
        <v>2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+'26'!G230</f>
        <v>2</v>
      </c>
      <c r="D230" s="82">
        <v>0</v>
      </c>
      <c r="E230" s="47">
        <f t="shared" si="37"/>
        <v>2</v>
      </c>
      <c r="F230" s="82">
        <v>0</v>
      </c>
      <c r="G230" s="47">
        <f t="shared" si="38"/>
        <v>2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+'26'!G231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+'26'!G232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+'26'!G233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+'26'!G234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+'26'!G235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+'26'!G236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+'26'!G237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+'26'!G238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+'26'!G239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+'26'!G240</f>
        <v>5</v>
      </c>
      <c r="D240" s="82">
        <v>0</v>
      </c>
      <c r="E240" s="47">
        <f t="shared" si="37"/>
        <v>5</v>
      </c>
      <c r="F240" s="82">
        <v>0</v>
      </c>
      <c r="G240" s="47">
        <f t="shared" si="38"/>
        <v>5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+'26'!G241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+'26'!G242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+'26'!G243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+'26'!G244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+'26'!G245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+'26'!G246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3520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22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4610</v>
      </c>
    </row>
    <row r="258" spans="1:22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2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1620</v>
      </c>
      <c r="L259" s="2">
        <v>25</v>
      </c>
      <c r="M259" s="2">
        <v>230</v>
      </c>
      <c r="N259" s="2">
        <v>95</v>
      </c>
      <c r="O259" s="2">
        <v>200</v>
      </c>
      <c r="P259" s="2">
        <v>120</v>
      </c>
      <c r="Q259" s="2">
        <v>220</v>
      </c>
      <c r="R259" s="2">
        <v>100</v>
      </c>
      <c r="S259" s="2">
        <v>55</v>
      </c>
      <c r="T259" s="2">
        <v>180</v>
      </c>
      <c r="U259" s="2">
        <v>280</v>
      </c>
      <c r="V259" s="2">
        <v>115</v>
      </c>
    </row>
    <row r="260" spans="1:22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22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22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1090</v>
      </c>
      <c r="M262" s="87" t="s">
        <v>287</v>
      </c>
      <c r="N262" s="88" t="s">
        <v>288</v>
      </c>
      <c r="O262" s="89" t="s">
        <v>289</v>
      </c>
    </row>
    <row r="263" spans="1:22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1900</v>
      </c>
      <c r="M263" s="90"/>
      <c r="N263" s="90"/>
      <c r="O263" s="90"/>
    </row>
    <row r="264" spans="1:22" ht="25.5" x14ac:dyDescent="0.55000000000000004">
      <c r="A264" s="1"/>
      <c r="E264" s="31"/>
      <c r="G264" s="31"/>
      <c r="I264" s="162" t="s">
        <v>209</v>
      </c>
      <c r="J264" s="163"/>
      <c r="K264" s="37">
        <v>1900</v>
      </c>
      <c r="M264" s="90"/>
      <c r="N264" s="90"/>
      <c r="O264" s="90"/>
    </row>
    <row r="265" spans="1:22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22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22" x14ac:dyDescent="0.5">
      <c r="G267" s="2"/>
      <c r="I267" s="2"/>
      <c r="M267" s="91"/>
      <c r="N267" s="91"/>
      <c r="O267" s="91"/>
    </row>
    <row r="268" spans="1:22" ht="25.5" x14ac:dyDescent="0.55000000000000004">
      <c r="G268" s="2"/>
      <c r="I268" s="98" t="s">
        <v>300</v>
      </c>
      <c r="M268" s="92"/>
      <c r="N268" s="92"/>
      <c r="O268" s="92"/>
    </row>
    <row r="269" spans="1:22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22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22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22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5980BF"/>
  </sheetPr>
  <dimension ref="A1:Z341"/>
  <sheetViews>
    <sheetView zoomScaleNormal="100" workbookViewId="0">
      <pane xSplit="7" ySplit="4" topLeftCell="H83" activePane="bottomRight" state="frozen"/>
      <selection activeCell="B30" sqref="B30"/>
      <selection pane="topRight" activeCell="B30" sqref="B30"/>
      <selection pane="bottomLeft" activeCell="B30" sqref="B30"/>
      <selection pane="bottomRight" activeCell="H90" sqref="H9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+'27'!G5</f>
        <v>93</v>
      </c>
      <c r="D5" s="82">
        <v>0</v>
      </c>
      <c r="E5" s="47">
        <f t="shared" ref="E5:E207" si="0">C5+D5</f>
        <v>93</v>
      </c>
      <c r="F5" s="82">
        <v>0</v>
      </c>
      <c r="G5" s="47">
        <f>+E5-F5-H5</f>
        <v>93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+'27'!G6</f>
        <v>80</v>
      </c>
      <c r="D6" s="82">
        <v>0</v>
      </c>
      <c r="E6" s="47">
        <f t="shared" si="0"/>
        <v>80</v>
      </c>
      <c r="F6" s="82">
        <v>0</v>
      </c>
      <c r="G6" s="47">
        <f t="shared" ref="G6:G142" si="4">+E6-F6-H6</f>
        <v>80</v>
      </c>
      <c r="H6" s="83"/>
      <c r="I6" s="15">
        <v>100</v>
      </c>
      <c r="J6" s="84">
        <f t="shared" ref="J6:J142" si="5">+I6*H6</f>
        <v>0</v>
      </c>
      <c r="K6" s="17" t="s">
        <v>16</v>
      </c>
      <c r="L6" s="18">
        <v>0</v>
      </c>
      <c r="M6" s="23">
        <f t="shared" ref="M6:M13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42</v>
      </c>
      <c r="D12" s="82">
        <v>0</v>
      </c>
      <c r="E12" s="47">
        <f t="shared" si="0"/>
        <v>42</v>
      </c>
      <c r="F12" s="82">
        <v>18</v>
      </c>
      <c r="G12" s="47">
        <f t="shared" si="4"/>
        <v>20</v>
      </c>
      <c r="H12" s="83">
        <v>4</v>
      </c>
      <c r="I12" s="20">
        <v>50</v>
      </c>
      <c r="J12" s="84">
        <f t="shared" si="5"/>
        <v>200</v>
      </c>
      <c r="K12" s="17" t="s">
        <v>16</v>
      </c>
      <c r="L12" s="18">
        <v>100</v>
      </c>
      <c r="M12" s="101">
        <f t="shared" si="6"/>
        <v>100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+'27'!G14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+'27'!G16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+'27'!G18</f>
        <v>6</v>
      </c>
      <c r="D18" s="82">
        <v>0</v>
      </c>
      <c r="E18" s="47">
        <f t="shared" si="0"/>
        <v>6</v>
      </c>
      <c r="F18" s="82">
        <v>0</v>
      </c>
      <c r="G18" s="47">
        <f t="shared" si="4"/>
        <v>6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+'27'!G21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+'27'!G22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5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+'27'!G23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+'27'!G24</f>
        <v>64</v>
      </c>
      <c r="D24" s="82">
        <v>0</v>
      </c>
      <c r="E24" s="47">
        <f t="shared" si="0"/>
        <v>64</v>
      </c>
      <c r="F24" s="82">
        <v>0</v>
      </c>
      <c r="G24" s="47">
        <f t="shared" si="4"/>
        <v>61</v>
      </c>
      <c r="H24" s="83">
        <v>3</v>
      </c>
      <c r="I24" s="15">
        <v>100</v>
      </c>
      <c r="J24" s="84">
        <f t="shared" si="5"/>
        <v>300</v>
      </c>
      <c r="K24" s="17" t="s">
        <v>16</v>
      </c>
      <c r="L24" s="18">
        <v>200</v>
      </c>
      <c r="M24" s="101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+'27'!G25</f>
        <v>7</v>
      </c>
      <c r="D25" s="82">
        <v>0</v>
      </c>
      <c r="E25" s="47">
        <f t="shared" si="0"/>
        <v>7</v>
      </c>
      <c r="F25" s="82">
        <v>0</v>
      </c>
      <c r="G25" s="47">
        <f t="shared" si="4"/>
        <v>7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+'27'!G27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2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+'27'!G29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+'27'!G30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4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+'27'!G33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+'27'!G34</f>
        <v>72</v>
      </c>
      <c r="D34" s="82">
        <v>0</v>
      </c>
      <c r="E34" s="47">
        <f>C34+D34</f>
        <v>72</v>
      </c>
      <c r="F34" s="82">
        <v>0</v>
      </c>
      <c r="G34" s="47">
        <f>+E34-F34-H34</f>
        <v>66</v>
      </c>
      <c r="H34" s="83">
        <v>6</v>
      </c>
      <c r="I34" s="15">
        <v>100</v>
      </c>
      <c r="J34" s="84">
        <f>+I34*H34</f>
        <v>600</v>
      </c>
      <c r="K34" s="17" t="s">
        <v>16</v>
      </c>
      <c r="L34" s="18">
        <v>300</v>
      </c>
      <c r="M34" s="101">
        <f>SUM(J34-L34)</f>
        <v>300</v>
      </c>
    </row>
    <row r="35" spans="1:24" ht="25.5" x14ac:dyDescent="0.55000000000000004">
      <c r="A35" s="10">
        <v>31</v>
      </c>
      <c r="B35" s="19" t="s">
        <v>45</v>
      </c>
      <c r="C35" s="79">
        <f>+'27'!G35</f>
        <v>22</v>
      </c>
      <c r="D35" s="82">
        <v>0</v>
      </c>
      <c r="E35" s="47">
        <f>C35+D35</f>
        <v>22</v>
      </c>
      <c r="F35" s="82">
        <v>0</v>
      </c>
      <c r="G35" s="47">
        <f>+E35-F35-H35</f>
        <v>21</v>
      </c>
      <c r="H35" s="83">
        <v>1</v>
      </c>
      <c r="I35" s="15">
        <v>130</v>
      </c>
      <c r="J35" s="84">
        <f>+I35*H35</f>
        <v>130</v>
      </c>
      <c r="K35" s="17" t="s">
        <v>16</v>
      </c>
      <c r="L35" s="18">
        <v>0</v>
      </c>
      <c r="M35" s="101">
        <f>SUM(J35-L35)</f>
        <v>130</v>
      </c>
    </row>
    <row r="36" spans="1:24" ht="25.5" x14ac:dyDescent="0.55000000000000004">
      <c r="A36" s="10">
        <v>32</v>
      </c>
      <c r="B36" s="19" t="s">
        <v>46</v>
      </c>
      <c r="C36" s="79">
        <f>+'27'!G36</f>
        <v>3</v>
      </c>
      <c r="D36" s="82">
        <v>0</v>
      </c>
      <c r="E36" s="47">
        <f>C36+D36</f>
        <v>3</v>
      </c>
      <c r="F36" s="82">
        <v>0</v>
      </c>
      <c r="G36" s="47">
        <f>+E36-F36-H36</f>
        <v>2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101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+'27'!G37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+'27'!G38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+'27'!G39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+'27'!G40</f>
        <v>1</v>
      </c>
      <c r="D40" s="82">
        <v>0</v>
      </c>
      <c r="E40" s="47">
        <f t="shared" si="0"/>
        <v>1</v>
      </c>
      <c r="F40" s="82">
        <v>0</v>
      </c>
      <c r="G40" s="47">
        <f t="shared" si="4"/>
        <v>1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+'27'!G41</f>
        <v>10</v>
      </c>
      <c r="D41" s="82">
        <v>0</v>
      </c>
      <c r="E41" s="47">
        <f t="shared" si="0"/>
        <v>10</v>
      </c>
      <c r="F41" s="82">
        <v>0</v>
      </c>
      <c r="G41" s="47">
        <f t="shared" si="4"/>
        <v>6</v>
      </c>
      <c r="H41" s="83">
        <v>4</v>
      </c>
      <c r="I41" s="15">
        <v>50</v>
      </c>
      <c r="J41" s="84">
        <f t="shared" si="5"/>
        <v>200</v>
      </c>
      <c r="K41" s="17" t="s">
        <v>16</v>
      </c>
      <c r="L41" s="18">
        <v>100</v>
      </c>
      <c r="M41" s="101">
        <f t="shared" si="6"/>
        <v>100</v>
      </c>
    </row>
    <row r="42" spans="1:24" ht="25.5" x14ac:dyDescent="0.55000000000000004">
      <c r="A42" s="10">
        <v>38</v>
      </c>
      <c r="B42" s="19" t="s">
        <v>51</v>
      </c>
      <c r="C42" s="79">
        <f>+'27'!G42</f>
        <v>3</v>
      </c>
      <c r="D42" s="82">
        <v>0</v>
      </c>
      <c r="E42" s="47">
        <f t="shared" si="0"/>
        <v>3</v>
      </c>
      <c r="F42" s="82">
        <v>0</v>
      </c>
      <c r="G42" s="47">
        <f t="shared" si="4"/>
        <v>2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1">
        <f t="shared" si="6"/>
        <v>50</v>
      </c>
    </row>
    <row r="43" spans="1:24" ht="25.5" x14ac:dyDescent="0.55000000000000004">
      <c r="A43" s="10">
        <v>39</v>
      </c>
      <c r="B43" s="11" t="s">
        <v>286</v>
      </c>
      <c r="C43" s="79">
        <f>+'27'!G43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+'27'!G44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+'27'!G45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+'27'!G46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+'27'!G47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5</v>
      </c>
      <c r="H47" s="83">
        <v>2</v>
      </c>
      <c r="I47" s="15">
        <v>50</v>
      </c>
      <c r="J47" s="84">
        <f t="shared" si="5"/>
        <v>100</v>
      </c>
      <c r="K47" s="17" t="s">
        <v>16</v>
      </c>
      <c r="L47" s="18">
        <v>0</v>
      </c>
      <c r="M47" s="101">
        <f t="shared" si="6"/>
        <v>100</v>
      </c>
    </row>
    <row r="48" spans="1:24" ht="25.5" x14ac:dyDescent="0.55000000000000004">
      <c r="A48" s="10">
        <v>44</v>
      </c>
      <c r="B48" s="19" t="s">
        <v>53</v>
      </c>
      <c r="C48" s="79">
        <f>+'27'!G48</f>
        <v>1</v>
      </c>
      <c r="D48" s="82">
        <v>0</v>
      </c>
      <c r="E48" s="47">
        <f t="shared" si="0"/>
        <v>1</v>
      </c>
      <c r="F48" s="82">
        <v>0</v>
      </c>
      <c r="G48" s="47">
        <f t="shared" si="4"/>
        <v>1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+'27'!G49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+'27'!G50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5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+'27'!G52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+'27'!G53</f>
        <v>4</v>
      </c>
      <c r="D53" s="82">
        <v>5</v>
      </c>
      <c r="E53" s="47">
        <f t="shared" si="0"/>
        <v>9</v>
      </c>
      <c r="F53" s="82">
        <v>0</v>
      </c>
      <c r="G53" s="47">
        <f t="shared" si="4"/>
        <v>0</v>
      </c>
      <c r="H53" s="83">
        <v>9</v>
      </c>
      <c r="I53" s="15">
        <v>50</v>
      </c>
      <c r="J53" s="84">
        <f t="shared" si="5"/>
        <v>450</v>
      </c>
      <c r="K53" s="17" t="s">
        <v>16</v>
      </c>
      <c r="L53" s="18">
        <v>0</v>
      </c>
      <c r="M53" s="101">
        <f t="shared" si="6"/>
        <v>450</v>
      </c>
    </row>
    <row r="54" spans="1:13" ht="25.5" x14ac:dyDescent="0.55000000000000004">
      <c r="A54" s="10">
        <v>50</v>
      </c>
      <c r="B54" s="19" t="s">
        <v>59</v>
      </c>
      <c r="C54" s="79">
        <f>+'27'!G54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+'27'!G55</f>
        <v>13</v>
      </c>
      <c r="D55" s="82">
        <v>0</v>
      </c>
      <c r="E55" s="47">
        <f t="shared" si="0"/>
        <v>13</v>
      </c>
      <c r="F55" s="82">
        <v>0</v>
      </c>
      <c r="G55" s="47">
        <f t="shared" si="4"/>
        <v>10</v>
      </c>
      <c r="H55" s="83">
        <v>3</v>
      </c>
      <c r="I55" s="15">
        <v>50</v>
      </c>
      <c r="J55" s="84">
        <f t="shared" si="5"/>
        <v>150</v>
      </c>
      <c r="K55" s="17" t="s">
        <v>366</v>
      </c>
      <c r="L55" s="18">
        <v>50</v>
      </c>
      <c r="M55" s="101">
        <f t="shared" si="6"/>
        <v>100</v>
      </c>
    </row>
    <row r="56" spans="1:13" ht="25.5" x14ac:dyDescent="0.55000000000000004">
      <c r="A56" s="10">
        <v>52</v>
      </c>
      <c r="B56" s="19" t="s">
        <v>61</v>
      </c>
      <c r="C56" s="79">
        <f>+'27'!G56</f>
        <v>9</v>
      </c>
      <c r="D56" s="82">
        <v>0</v>
      </c>
      <c r="E56" s="47">
        <f t="shared" si="0"/>
        <v>9</v>
      </c>
      <c r="F56" s="82">
        <v>0</v>
      </c>
      <c r="G56" s="47">
        <f t="shared" si="4"/>
        <v>8</v>
      </c>
      <c r="H56" s="83">
        <v>1</v>
      </c>
      <c r="I56" s="15">
        <v>120</v>
      </c>
      <c r="J56" s="84">
        <f t="shared" si="5"/>
        <v>120</v>
      </c>
      <c r="K56" s="17" t="s">
        <v>366</v>
      </c>
      <c r="L56" s="18">
        <v>120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+'27'!G57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+'27'!G60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+'27'!G61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+'27'!G62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+'27'!G63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+'27'!G65</f>
        <v>5</v>
      </c>
      <c r="D65" s="82">
        <v>0</v>
      </c>
      <c r="E65" s="47">
        <f>C65+D65</f>
        <v>5</v>
      </c>
      <c r="F65" s="82">
        <v>0</v>
      </c>
      <c r="G65" s="47">
        <f>+E65-F65-H65</f>
        <v>3</v>
      </c>
      <c r="H65" s="83">
        <v>2</v>
      </c>
      <c r="I65" s="15">
        <v>50</v>
      </c>
      <c r="J65" s="84">
        <f>+I65*H65</f>
        <v>100</v>
      </c>
      <c r="K65" s="17" t="s">
        <v>16</v>
      </c>
      <c r="L65" s="18">
        <v>50</v>
      </c>
      <c r="M65" s="101">
        <f>SUM(J65-L65)</f>
        <v>50</v>
      </c>
    </row>
    <row r="66" spans="1:13" ht="25.5" x14ac:dyDescent="0.55000000000000004">
      <c r="A66" s="10">
        <v>62</v>
      </c>
      <c r="B66" s="19" t="s">
        <v>73</v>
      </c>
      <c r="C66" s="79">
        <f>+'27'!G66</f>
        <v>4</v>
      </c>
      <c r="D66" s="82">
        <v>0</v>
      </c>
      <c r="E66" s="47">
        <f>C66+D66</f>
        <v>4</v>
      </c>
      <c r="F66" s="82">
        <v>0</v>
      </c>
      <c r="G66" s="47">
        <f>+E66-F66-H66</f>
        <v>2</v>
      </c>
      <c r="H66" s="83">
        <v>2</v>
      </c>
      <c r="I66" s="20">
        <v>50</v>
      </c>
      <c r="J66" s="84">
        <f>+I66*H66</f>
        <v>100</v>
      </c>
      <c r="K66" s="17" t="s">
        <v>16</v>
      </c>
      <c r="L66" s="18">
        <v>50</v>
      </c>
      <c r="M66" s="101">
        <f>SUM(J66-L66)</f>
        <v>50</v>
      </c>
    </row>
    <row r="67" spans="1:13" ht="25.5" x14ac:dyDescent="0.55000000000000004">
      <c r="A67" s="10">
        <v>63</v>
      </c>
      <c r="B67" s="19" t="s">
        <v>74</v>
      </c>
      <c r="C67" s="79">
        <v>6</v>
      </c>
      <c r="D67" s="82">
        <v>0</v>
      </c>
      <c r="E67" s="47">
        <f>C67+D67</f>
        <v>6</v>
      </c>
      <c r="F67" s="82">
        <v>0</v>
      </c>
      <c r="G67" s="47">
        <f>+E67-F67-H67</f>
        <v>4</v>
      </c>
      <c r="H67" s="83">
        <v>2</v>
      </c>
      <c r="I67" s="20">
        <v>50</v>
      </c>
      <c r="J67" s="84">
        <f>+I67*H67</f>
        <v>100</v>
      </c>
      <c r="K67" s="17" t="s">
        <v>16</v>
      </c>
      <c r="L67" s="18">
        <v>50</v>
      </c>
      <c r="M67" s="101">
        <f>SUM(J67-L67)</f>
        <v>50</v>
      </c>
    </row>
    <row r="68" spans="1:13" ht="25.5" x14ac:dyDescent="0.55000000000000004">
      <c r="A68" s="10">
        <v>64</v>
      </c>
      <c r="B68" s="11" t="s">
        <v>269</v>
      </c>
      <c r="C68" s="79">
        <f>+'27'!G68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+'27'!G69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+'27'!G70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+'27'!G72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+'27'!G73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+'27'!G74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+'27'!G77</f>
        <v>13</v>
      </c>
      <c r="D77" s="82">
        <v>0</v>
      </c>
      <c r="E77" s="47">
        <f t="shared" si="0"/>
        <v>13</v>
      </c>
      <c r="F77" s="82">
        <v>0</v>
      </c>
      <c r="G77" s="47">
        <f t="shared" si="4"/>
        <v>13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+'27'!G78</f>
        <v>3</v>
      </c>
      <c r="D78" s="82">
        <v>0</v>
      </c>
      <c r="E78" s="47">
        <f t="shared" ref="E78:E126" si="8">C78+D78</f>
        <v>3</v>
      </c>
      <c r="F78" s="82">
        <v>1</v>
      </c>
      <c r="G78" s="47">
        <f t="shared" ref="G78:G126" si="9">+E78-F78-H78</f>
        <v>2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+'27'!G79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+'27'!G80</f>
        <v>1</v>
      </c>
      <c r="D80" s="82">
        <v>0</v>
      </c>
      <c r="E80" s="47">
        <f t="shared" si="8"/>
        <v>1</v>
      </c>
      <c r="F80" s="82">
        <v>0</v>
      </c>
      <c r="G80" s="47">
        <f t="shared" si="9"/>
        <v>0</v>
      </c>
      <c r="H80" s="83">
        <v>1</v>
      </c>
      <c r="I80" s="20">
        <v>120</v>
      </c>
      <c r="J80" s="84">
        <f t="shared" si="10"/>
        <v>120</v>
      </c>
      <c r="K80" s="17" t="s">
        <v>16</v>
      </c>
      <c r="L80" s="18">
        <v>60</v>
      </c>
      <c r="M80" s="101">
        <f t="shared" si="11"/>
        <v>60</v>
      </c>
    </row>
    <row r="81" spans="1:13" ht="25.5" x14ac:dyDescent="0.55000000000000004">
      <c r="A81" s="10">
        <v>77</v>
      </c>
      <c r="B81" s="19" t="s">
        <v>90</v>
      </c>
      <c r="C81" s="79">
        <f>+'27'!G81</f>
        <v>7</v>
      </c>
      <c r="D81" s="82">
        <v>0</v>
      </c>
      <c r="E81" s="47">
        <f t="shared" si="8"/>
        <v>7</v>
      </c>
      <c r="F81" s="82">
        <v>0</v>
      </c>
      <c r="G81" s="47">
        <f t="shared" si="9"/>
        <v>6</v>
      </c>
      <c r="H81" s="83">
        <v>1</v>
      </c>
      <c r="I81" s="22">
        <v>50</v>
      </c>
      <c r="J81" s="84">
        <f t="shared" si="10"/>
        <v>50</v>
      </c>
      <c r="K81" s="17" t="s">
        <v>16</v>
      </c>
      <c r="L81" s="18">
        <v>0</v>
      </c>
      <c r="M81" s="101">
        <f t="shared" si="11"/>
        <v>50</v>
      </c>
    </row>
    <row r="82" spans="1:13" ht="25.5" x14ac:dyDescent="0.55000000000000004">
      <c r="A82" s="10">
        <v>78</v>
      </c>
      <c r="B82" s="19" t="s">
        <v>91</v>
      </c>
      <c r="C82" s="79">
        <f>+'27'!G82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+'27'!G83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5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+'27'!G84</f>
        <v>3</v>
      </c>
      <c r="D84" s="82">
        <v>0</v>
      </c>
      <c r="E84" s="47">
        <f t="shared" si="8"/>
        <v>3</v>
      </c>
      <c r="F84" s="82">
        <v>0</v>
      </c>
      <c r="G84" s="47">
        <f t="shared" si="9"/>
        <v>3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+'27'!G85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5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+'27'!G86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+'27'!G87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+'27'!G88</f>
        <v>3</v>
      </c>
      <c r="D88" s="82">
        <v>0</v>
      </c>
      <c r="E88" s="47">
        <f t="shared" si="8"/>
        <v>3</v>
      </c>
      <c r="F88" s="82">
        <v>0</v>
      </c>
      <c r="G88" s="47">
        <f t="shared" si="9"/>
        <v>2</v>
      </c>
      <c r="H88" s="83">
        <v>1</v>
      </c>
      <c r="I88" s="20">
        <v>35</v>
      </c>
      <c r="J88" s="84">
        <f t="shared" si="10"/>
        <v>35</v>
      </c>
      <c r="K88" s="17" t="s">
        <v>372</v>
      </c>
      <c r="L88" s="18">
        <v>35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+'27'!G89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+'27'!G90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+'27'!G91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+'27'!G92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+'27'!G93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+'27'!G94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+'27'!G95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+'27'!G96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+'27'!G97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+'27'!G98</f>
        <v>0</v>
      </c>
      <c r="D98" s="82">
        <v>0</v>
      </c>
      <c r="E98" s="47">
        <f t="shared" si="8"/>
        <v>0</v>
      </c>
      <c r="F98" s="82">
        <v>0</v>
      </c>
      <c r="G98" s="47">
        <f t="shared" si="9"/>
        <v>0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+'27'!G99</f>
        <v>0</v>
      </c>
      <c r="D99" s="82">
        <v>0</v>
      </c>
      <c r="E99" s="47">
        <f t="shared" si="8"/>
        <v>0</v>
      </c>
      <c r="F99" s="82">
        <v>0</v>
      </c>
      <c r="G99" s="47">
        <f t="shared" si="9"/>
        <v>0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+'27'!G100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+'27'!G101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+'27'!G102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+'27'!G103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+'27'!G104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+'27'!G105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+'27'!G106</f>
        <v>21</v>
      </c>
      <c r="D106" s="82">
        <v>0</v>
      </c>
      <c r="E106" s="47">
        <f t="shared" si="8"/>
        <v>21</v>
      </c>
      <c r="F106" s="82">
        <v>0</v>
      </c>
      <c r="G106" s="47">
        <f t="shared" si="9"/>
        <v>20</v>
      </c>
      <c r="H106" s="83">
        <v>1</v>
      </c>
      <c r="I106" s="22">
        <v>100</v>
      </c>
      <c r="J106" s="84">
        <f t="shared" si="10"/>
        <v>100</v>
      </c>
      <c r="K106" s="17" t="s">
        <v>16</v>
      </c>
      <c r="L106" s="18">
        <v>0</v>
      </c>
      <c r="M106" s="101">
        <f t="shared" si="11"/>
        <v>100</v>
      </c>
    </row>
    <row r="107" spans="1:13" ht="25.5" x14ac:dyDescent="0.55000000000000004">
      <c r="A107" s="10">
        <v>103</v>
      </c>
      <c r="B107" s="19" t="s">
        <v>97</v>
      </c>
      <c r="C107" s="79">
        <f>+'27'!G107</f>
        <v>13</v>
      </c>
      <c r="D107" s="82">
        <v>0</v>
      </c>
      <c r="E107" s="47">
        <f t="shared" si="8"/>
        <v>13</v>
      </c>
      <c r="F107" s="82">
        <v>0</v>
      </c>
      <c r="G107" s="47">
        <f t="shared" si="9"/>
        <v>11</v>
      </c>
      <c r="H107" s="83">
        <v>2</v>
      </c>
      <c r="I107" s="20">
        <v>55</v>
      </c>
      <c r="J107" s="84">
        <f t="shared" si="10"/>
        <v>110</v>
      </c>
      <c r="K107" s="17" t="s">
        <v>388</v>
      </c>
      <c r="L107" s="18">
        <v>110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+'27'!G108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5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+'27'!G109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8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+'27'!G110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+'27'!G111</f>
        <v>1</v>
      </c>
      <c r="D111" s="82">
        <v>0</v>
      </c>
      <c r="E111" s="47">
        <f t="shared" si="8"/>
        <v>1</v>
      </c>
      <c r="F111" s="82">
        <v>0</v>
      </c>
      <c r="G111" s="47">
        <f t="shared" si="9"/>
        <v>1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+'27'!G112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+'27'!G113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+'27'!G114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+'27'!G115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+'27'!G116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+'27'!G117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+'27'!G118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+'27'!G119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+'27'!G120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+'27'!G121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+'27'!G122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+'27'!G123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+'27'!G124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+'27'!G125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+'27'!G126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+'27'!G127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4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+'27'!G128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+'27'!G129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+'27'!G130</f>
        <v>2</v>
      </c>
      <c r="D130" s="82">
        <v>0</v>
      </c>
      <c r="E130" s="47">
        <f t="shared" si="16"/>
        <v>2</v>
      </c>
      <c r="F130" s="82">
        <v>0</v>
      </c>
      <c r="G130" s="47">
        <f t="shared" si="17"/>
        <v>2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+'27'!G131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+'27'!G132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+'27'!G133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+'27'!G134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2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+'27'!G135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+'27'!G136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+'27'!G137</f>
        <v>2</v>
      </c>
      <c r="D137" s="82">
        <v>0</v>
      </c>
      <c r="E137" s="47">
        <f t="shared" si="0"/>
        <v>2</v>
      </c>
      <c r="F137" s="82">
        <v>0</v>
      </c>
      <c r="G137" s="47">
        <f t="shared" si="4"/>
        <v>2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+'27'!G138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+'27'!G139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+'27'!G140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+'27'!G141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+'27'!G142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+'27'!G143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+'27'!G144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+'27'!G145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+'27'!G146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+'27'!G147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+'27'!G148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+'27'!G149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+'27'!G150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4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+'27'!G151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+'27'!G152</f>
        <v>5</v>
      </c>
      <c r="D152" s="82">
        <v>0</v>
      </c>
      <c r="E152" s="47">
        <f t="shared" si="21"/>
        <v>5</v>
      </c>
      <c r="F152" s="82">
        <v>0</v>
      </c>
      <c r="G152" s="47">
        <f t="shared" si="22"/>
        <v>5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+'27'!G153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+'27'!G154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+'27'!G155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+'27'!G156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+'27'!G157</f>
        <v>9</v>
      </c>
      <c r="D157" s="82">
        <v>0</v>
      </c>
      <c r="E157" s="47">
        <f t="shared" si="21"/>
        <v>9</v>
      </c>
      <c r="F157" s="82">
        <v>0</v>
      </c>
      <c r="G157" s="47">
        <f t="shared" si="22"/>
        <v>9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+'27'!G158</f>
        <v>7</v>
      </c>
      <c r="D158" s="82">
        <v>0</v>
      </c>
      <c r="E158" s="47">
        <f t="shared" si="21"/>
        <v>7</v>
      </c>
      <c r="F158" s="82">
        <v>0</v>
      </c>
      <c r="G158" s="47">
        <f t="shared" si="22"/>
        <v>6</v>
      </c>
      <c r="H158" s="83">
        <v>1</v>
      </c>
      <c r="I158" s="20">
        <v>25</v>
      </c>
      <c r="J158" s="84">
        <f t="shared" si="23"/>
        <v>25</v>
      </c>
      <c r="K158" s="17" t="s">
        <v>16</v>
      </c>
      <c r="L158" s="18">
        <v>0</v>
      </c>
      <c r="M158" s="101">
        <f t="shared" si="24"/>
        <v>25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+'27'!G159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+'27'!G160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+'27'!G161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+'27'!G162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+'27'!G163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+'27'!G164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+'27'!G165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+'27'!G166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+'27'!G167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+'27'!G168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+'27'!G169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+'27'!G170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+'27'!G171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+'27'!G172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+'27'!G173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+'27'!G174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+'27'!G175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+'27'!G176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+'27'!G177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+'27'!G178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+'27'!G179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+'27'!G180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+'27'!G181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+'27'!G182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+'27'!G183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9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+'27'!G184</f>
        <v>2</v>
      </c>
      <c r="D184" s="82">
        <v>0</v>
      </c>
      <c r="E184" s="47">
        <f t="shared" si="27"/>
        <v>2</v>
      </c>
      <c r="F184" s="82">
        <v>0</v>
      </c>
      <c r="G184" s="47">
        <f t="shared" si="28"/>
        <v>2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+'27'!G185</f>
        <v>3</v>
      </c>
      <c r="D185" s="82">
        <v>0</v>
      </c>
      <c r="E185" s="47">
        <f t="shared" si="27"/>
        <v>3</v>
      </c>
      <c r="F185" s="82">
        <v>0</v>
      </c>
      <c r="G185" s="47">
        <f t="shared" si="28"/>
        <v>3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+'27'!G186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+'27'!G187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+'27'!G188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+'27'!G189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+'27'!G190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+'27'!G191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+'27'!G192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+'27'!G193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+'27'!G194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+'27'!G195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+'27'!G196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+'27'!G197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+'27'!G198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+'27'!G199</f>
        <v>1</v>
      </c>
      <c r="D199" s="82">
        <v>0</v>
      </c>
      <c r="E199" s="47">
        <f t="shared" si="27"/>
        <v>1</v>
      </c>
      <c r="F199" s="82">
        <v>0</v>
      </c>
      <c r="G199" s="47">
        <f t="shared" si="34"/>
        <v>0</v>
      </c>
      <c r="H199" s="83">
        <v>1</v>
      </c>
      <c r="I199" s="20">
        <v>150</v>
      </c>
      <c r="J199" s="84">
        <f t="shared" si="35"/>
        <v>150</v>
      </c>
      <c r="K199" s="17" t="s">
        <v>16</v>
      </c>
      <c r="L199" s="18">
        <v>0</v>
      </c>
      <c r="M199" s="101">
        <f t="shared" si="36"/>
        <v>150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+'27'!G200</f>
        <v>1</v>
      </c>
      <c r="D200" s="82">
        <v>0</v>
      </c>
      <c r="E200" s="47">
        <f t="shared" si="27"/>
        <v>1</v>
      </c>
      <c r="F200" s="82">
        <v>0</v>
      </c>
      <c r="G200" s="47">
        <f t="shared" si="34"/>
        <v>0</v>
      </c>
      <c r="H200" s="83">
        <v>1</v>
      </c>
      <c r="I200" s="20">
        <v>150</v>
      </c>
      <c r="J200" s="84">
        <f t="shared" si="35"/>
        <v>150</v>
      </c>
      <c r="K200" s="17" t="s">
        <v>16</v>
      </c>
      <c r="L200" s="18">
        <v>0</v>
      </c>
      <c r="M200" s="101">
        <f t="shared" si="36"/>
        <v>150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+'27'!G201</f>
        <v>3</v>
      </c>
      <c r="D201" s="82">
        <v>0</v>
      </c>
      <c r="E201" s="47">
        <f t="shared" si="27"/>
        <v>3</v>
      </c>
      <c r="F201" s="82">
        <v>0</v>
      </c>
      <c r="G201" s="47">
        <f t="shared" si="34"/>
        <v>0</v>
      </c>
      <c r="H201" s="83">
        <v>3</v>
      </c>
      <c r="I201" s="20">
        <v>150</v>
      </c>
      <c r="J201" s="84">
        <f t="shared" si="35"/>
        <v>450</v>
      </c>
      <c r="K201" s="17" t="s">
        <v>16</v>
      </c>
      <c r="L201" s="18">
        <v>0</v>
      </c>
      <c r="M201" s="101">
        <f t="shared" si="36"/>
        <v>450</v>
      </c>
    </row>
    <row r="202" spans="1:26" ht="25.5" x14ac:dyDescent="0.55000000000000004">
      <c r="A202" s="10">
        <v>198</v>
      </c>
      <c r="B202" s="19" t="s">
        <v>297</v>
      </c>
      <c r="C202" s="79">
        <f>+'27'!G202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+'27'!G203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+'27'!G204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+'27'!G205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+'27'!G206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+'27'!G207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+'27'!G208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+'27'!G209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+'27'!G210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+'27'!G211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+'27'!G212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+'27'!G213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+'27'!G214</f>
        <v>9</v>
      </c>
      <c r="D214" s="82">
        <v>0</v>
      </c>
      <c r="E214" s="47">
        <f t="shared" si="37"/>
        <v>9</v>
      </c>
      <c r="F214" s="82">
        <v>0</v>
      </c>
      <c r="G214" s="47">
        <f t="shared" si="38"/>
        <v>9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+'27'!G215</f>
        <v>10</v>
      </c>
      <c r="D215" s="82">
        <v>0</v>
      </c>
      <c r="E215" s="47">
        <f t="shared" si="37"/>
        <v>10</v>
      </c>
      <c r="F215" s="82">
        <v>0</v>
      </c>
      <c r="G215" s="47">
        <f t="shared" si="38"/>
        <v>10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+'27'!G216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+'27'!G217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+'27'!G218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+'27'!G219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+'27'!G220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+'27'!G221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+'27'!G222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+'27'!G223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+'27'!G224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+'27'!G225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+'27'!G226</f>
        <v>10</v>
      </c>
      <c r="D226" s="82">
        <v>0</v>
      </c>
      <c r="E226" s="47">
        <f t="shared" si="37"/>
        <v>10</v>
      </c>
      <c r="F226" s="82">
        <v>5</v>
      </c>
      <c r="G226" s="47">
        <f t="shared" si="38"/>
        <v>5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+'27'!G227</f>
        <v>7</v>
      </c>
      <c r="D227" s="82">
        <v>0</v>
      </c>
      <c r="E227" s="47">
        <f t="shared" si="37"/>
        <v>7</v>
      </c>
      <c r="F227" s="82">
        <v>0</v>
      </c>
      <c r="G227" s="47">
        <f t="shared" si="38"/>
        <v>7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+'27'!G228</f>
        <v>6</v>
      </c>
      <c r="D228" s="82">
        <v>0</v>
      </c>
      <c r="E228" s="47">
        <f t="shared" si="37"/>
        <v>6</v>
      </c>
      <c r="F228" s="82">
        <v>0</v>
      </c>
      <c r="G228" s="47">
        <f t="shared" si="38"/>
        <v>5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101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+'27'!G229</f>
        <v>2</v>
      </c>
      <c r="D229" s="82">
        <v>0</v>
      </c>
      <c r="E229" s="47">
        <f t="shared" si="37"/>
        <v>2</v>
      </c>
      <c r="F229" s="82">
        <v>0</v>
      </c>
      <c r="G229" s="47">
        <f t="shared" si="38"/>
        <v>2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+'27'!G230</f>
        <v>2</v>
      </c>
      <c r="D230" s="82">
        <v>0</v>
      </c>
      <c r="E230" s="47">
        <f t="shared" si="37"/>
        <v>2</v>
      </c>
      <c r="F230" s="82">
        <v>0</v>
      </c>
      <c r="G230" s="47">
        <f t="shared" si="38"/>
        <v>1</v>
      </c>
      <c r="H230" s="83">
        <v>1</v>
      </c>
      <c r="I230" s="20">
        <v>25</v>
      </c>
      <c r="J230" s="84">
        <f t="shared" si="39"/>
        <v>25</v>
      </c>
      <c r="K230" s="17" t="s">
        <v>16</v>
      </c>
      <c r="L230" s="18">
        <v>0</v>
      </c>
      <c r="M230" s="101">
        <f t="shared" si="40"/>
        <v>25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+'27'!G231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+'27'!G232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+'27'!G233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+'27'!G234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+'27'!G235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+'27'!G236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+'27'!G237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+'27'!G238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+'27'!G239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+'27'!G240</f>
        <v>5</v>
      </c>
      <c r="D240" s="82">
        <v>0</v>
      </c>
      <c r="E240" s="47">
        <f t="shared" si="37"/>
        <v>5</v>
      </c>
      <c r="F240" s="82">
        <v>0</v>
      </c>
      <c r="G240" s="47">
        <f t="shared" si="38"/>
        <v>5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+'27'!G241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+'27'!G242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+'27'!G243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+'27'!G244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+'27'!G245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+'27'!G246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2745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3970</v>
      </c>
    </row>
    <row r="258" spans="1:18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605</v>
      </c>
      <c r="L259" s="2">
        <v>50</v>
      </c>
      <c r="M259" s="2">
        <v>130</v>
      </c>
      <c r="N259" s="2">
        <v>100</v>
      </c>
      <c r="O259" s="2">
        <v>100</v>
      </c>
      <c r="P259" s="2">
        <v>75</v>
      </c>
      <c r="Q259" s="2">
        <v>50</v>
      </c>
      <c r="R259" s="2">
        <v>100</v>
      </c>
    </row>
    <row r="260" spans="1:18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8" ht="25.5" x14ac:dyDescent="0.55000000000000004">
      <c r="A261" s="1"/>
      <c r="E261" s="31"/>
      <c r="G261" s="31"/>
      <c r="I261" s="162" t="s">
        <v>206</v>
      </c>
      <c r="J261" s="163"/>
      <c r="K261" s="36">
        <v>50</v>
      </c>
    </row>
    <row r="262" spans="1:18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1225</v>
      </c>
      <c r="M262" s="87" t="s">
        <v>287</v>
      </c>
      <c r="N262" s="88" t="s">
        <v>288</v>
      </c>
      <c r="O262" s="89" t="s">
        <v>289</v>
      </c>
    </row>
    <row r="263" spans="1:18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2090</v>
      </c>
      <c r="M263" s="90"/>
      <c r="N263" s="90">
        <f>50+120+35+110</f>
        <v>315</v>
      </c>
      <c r="O263" s="90"/>
    </row>
    <row r="264" spans="1:18" ht="25.5" x14ac:dyDescent="0.55000000000000004">
      <c r="A264" s="1"/>
      <c r="E264" s="31"/>
      <c r="G264" s="31"/>
      <c r="I264" s="162" t="s">
        <v>209</v>
      </c>
      <c r="J264" s="163"/>
      <c r="K264" s="37">
        <v>2090</v>
      </c>
      <c r="M264" s="90"/>
      <c r="N264" s="90"/>
      <c r="O264" s="90"/>
    </row>
    <row r="265" spans="1:18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8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8" x14ac:dyDescent="0.5">
      <c r="G267" s="2"/>
      <c r="I267" s="2"/>
      <c r="M267" s="91"/>
      <c r="N267" s="91"/>
      <c r="O267" s="91"/>
    </row>
    <row r="268" spans="1:18" ht="25.5" x14ac:dyDescent="0.55000000000000004">
      <c r="G268" s="2"/>
      <c r="I268" s="98" t="s">
        <v>300</v>
      </c>
      <c r="M268" s="92"/>
      <c r="N268" s="92"/>
      <c r="O268" s="92"/>
    </row>
    <row r="269" spans="1:18" x14ac:dyDescent="0.5">
      <c r="G269" s="2"/>
      <c r="I269" s="2"/>
      <c r="M269" s="93">
        <f>SUM(M263:M268)</f>
        <v>0</v>
      </c>
      <c r="N269" s="93">
        <f>SUM(N263:N268)</f>
        <v>315</v>
      </c>
      <c r="O269" s="93">
        <f>SUM(O263:O268)</f>
        <v>0</v>
      </c>
    </row>
    <row r="270" spans="1:18" x14ac:dyDescent="0.5">
      <c r="G270" s="2"/>
      <c r="I270" s="2"/>
      <c r="M270" s="94" t="s">
        <v>290</v>
      </c>
      <c r="N270" s="95">
        <f>N269*30/100</f>
        <v>94.5</v>
      </c>
      <c r="O270" s="95">
        <f>O269*30/100</f>
        <v>0</v>
      </c>
    </row>
    <row r="271" spans="1:18" x14ac:dyDescent="0.5">
      <c r="G271" s="2"/>
      <c r="I271" s="2"/>
      <c r="M271" s="94" t="s">
        <v>291</v>
      </c>
      <c r="N271" s="95">
        <f>N270*7/100</f>
        <v>6.6150000000000002</v>
      </c>
      <c r="O271" s="95">
        <f>O270*7/100</f>
        <v>0</v>
      </c>
    </row>
    <row r="272" spans="1:18" x14ac:dyDescent="0.5">
      <c r="G272" s="2"/>
      <c r="I272" s="2"/>
      <c r="M272" s="96" t="s">
        <v>5</v>
      </c>
      <c r="N272" s="97">
        <f>N269-N270-N271</f>
        <v>213.88499999999999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5980BF"/>
  </sheetPr>
  <dimension ref="A1:Z341"/>
  <sheetViews>
    <sheetView zoomScaleNormal="100" workbookViewId="0">
      <pane xSplit="7" ySplit="4" topLeftCell="J251" activePane="bottomRight" state="frozen"/>
      <selection activeCell="A5" sqref="A5:A254"/>
      <selection pane="topRight" activeCell="A5" sqref="A5:A254"/>
      <selection pane="bottomLeft" activeCell="A5" sqref="A5:A254"/>
      <selection pane="bottomRight" activeCell="K261" sqref="K26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+'28'!G5</f>
        <v>93</v>
      </c>
      <c r="D5" s="82">
        <v>0</v>
      </c>
      <c r="E5" s="47">
        <f t="shared" ref="E5:E207" si="0">C5+D5</f>
        <v>93</v>
      </c>
      <c r="F5" s="82">
        <v>0</v>
      </c>
      <c r="G5" s="47">
        <f>+E5-F5-H5</f>
        <v>80</v>
      </c>
      <c r="H5" s="83">
        <v>13</v>
      </c>
      <c r="I5" s="15">
        <v>50</v>
      </c>
      <c r="J5" s="84">
        <f>+I5*H5</f>
        <v>650</v>
      </c>
      <c r="K5" s="17" t="s">
        <v>16</v>
      </c>
      <c r="L5" s="18">
        <v>50</v>
      </c>
      <c r="M5" s="101">
        <f>SUM(J5-L5)</f>
        <v>600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+'28'!G6</f>
        <v>80</v>
      </c>
      <c r="D6" s="82">
        <v>0</v>
      </c>
      <c r="E6" s="47">
        <f t="shared" si="0"/>
        <v>80</v>
      </c>
      <c r="F6" s="82">
        <v>0</v>
      </c>
      <c r="G6" s="47">
        <f t="shared" ref="G6:G142" si="4">+E6-F6-H6</f>
        <v>76</v>
      </c>
      <c r="H6" s="83">
        <v>4</v>
      </c>
      <c r="I6" s="15">
        <v>100</v>
      </c>
      <c r="J6" s="84">
        <f t="shared" ref="J6:J142" si="5">+I6*H6</f>
        <v>400</v>
      </c>
      <c r="K6" s="17" t="s">
        <v>16</v>
      </c>
      <c r="L6" s="18">
        <v>0</v>
      </c>
      <c r="M6" s="101">
        <f t="shared" ref="M6:M13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20</v>
      </c>
      <c r="D12" s="82">
        <v>0</v>
      </c>
      <c r="E12" s="47">
        <f t="shared" si="0"/>
        <v>20</v>
      </c>
      <c r="F12" s="82">
        <v>0</v>
      </c>
      <c r="G12" s="47">
        <f t="shared" si="4"/>
        <v>15</v>
      </c>
      <c r="H12" s="83">
        <v>5</v>
      </c>
      <c r="I12" s="20">
        <v>50</v>
      </c>
      <c r="J12" s="84">
        <f t="shared" si="5"/>
        <v>250</v>
      </c>
      <c r="K12" s="17" t="s">
        <v>16</v>
      </c>
      <c r="L12" s="18">
        <v>150</v>
      </c>
      <c r="M12" s="101">
        <f t="shared" si="6"/>
        <v>100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+'28'!G14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+'28'!G16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+'28'!G18</f>
        <v>6</v>
      </c>
      <c r="D18" s="82">
        <v>0</v>
      </c>
      <c r="E18" s="47">
        <f t="shared" si="0"/>
        <v>6</v>
      </c>
      <c r="F18" s="82">
        <v>0</v>
      </c>
      <c r="G18" s="47">
        <f t="shared" si="4"/>
        <v>4</v>
      </c>
      <c r="H18" s="83">
        <v>2</v>
      </c>
      <c r="I18" s="15">
        <v>50</v>
      </c>
      <c r="J18" s="84">
        <f t="shared" si="5"/>
        <v>100</v>
      </c>
      <c r="K18" s="17" t="s">
        <v>16</v>
      </c>
      <c r="L18" s="18">
        <v>0</v>
      </c>
      <c r="M18" s="101">
        <f t="shared" si="6"/>
        <v>100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+'28'!G21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+'28'!G22</f>
        <v>5</v>
      </c>
      <c r="D22" s="82">
        <v>0</v>
      </c>
      <c r="E22" s="47">
        <f>C22+D22</f>
        <v>5</v>
      </c>
      <c r="F22" s="82">
        <v>0</v>
      </c>
      <c r="G22" s="47">
        <f>+E22-F22-H22</f>
        <v>4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+'28'!G23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+'28'!G24</f>
        <v>61</v>
      </c>
      <c r="D24" s="82">
        <v>0</v>
      </c>
      <c r="E24" s="47">
        <f t="shared" si="0"/>
        <v>61</v>
      </c>
      <c r="F24" s="82">
        <v>0</v>
      </c>
      <c r="G24" s="47">
        <f t="shared" si="4"/>
        <v>58</v>
      </c>
      <c r="H24" s="83">
        <v>3</v>
      </c>
      <c r="I24" s="15">
        <v>100</v>
      </c>
      <c r="J24" s="84">
        <f t="shared" si="5"/>
        <v>300</v>
      </c>
      <c r="K24" s="17" t="s">
        <v>16</v>
      </c>
      <c r="L24" s="18">
        <v>0</v>
      </c>
      <c r="M24" s="101">
        <f t="shared" si="6"/>
        <v>300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+'28'!G25</f>
        <v>7</v>
      </c>
      <c r="D25" s="82">
        <v>0</v>
      </c>
      <c r="E25" s="47">
        <f t="shared" si="0"/>
        <v>7</v>
      </c>
      <c r="F25" s="82">
        <v>0</v>
      </c>
      <c r="G25" s="47">
        <f t="shared" si="4"/>
        <v>7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+'28'!G27</f>
        <v>2</v>
      </c>
      <c r="D27" s="82">
        <v>0</v>
      </c>
      <c r="E27" s="47">
        <f t="shared" si="0"/>
        <v>2</v>
      </c>
      <c r="F27" s="82">
        <v>0</v>
      </c>
      <c r="G27" s="47">
        <f t="shared" si="4"/>
        <v>1</v>
      </c>
      <c r="H27" s="83">
        <v>1</v>
      </c>
      <c r="I27" s="21">
        <v>100</v>
      </c>
      <c r="J27" s="84">
        <f t="shared" si="5"/>
        <v>100</v>
      </c>
      <c r="K27" s="17" t="s">
        <v>16</v>
      </c>
      <c r="L27" s="18">
        <v>0</v>
      </c>
      <c r="M27" s="101">
        <f t="shared" si="6"/>
        <v>100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+'28'!G29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+'28'!G30</f>
        <v>4</v>
      </c>
      <c r="D30" s="82">
        <v>0</v>
      </c>
      <c r="E30" s="47">
        <f t="shared" si="0"/>
        <v>4</v>
      </c>
      <c r="F30" s="82">
        <v>0</v>
      </c>
      <c r="G30" s="47">
        <f t="shared" si="4"/>
        <v>3</v>
      </c>
      <c r="H30" s="83">
        <v>1</v>
      </c>
      <c r="I30" s="15">
        <v>100</v>
      </c>
      <c r="J30" s="84">
        <f t="shared" si="5"/>
        <v>100</v>
      </c>
      <c r="K30" s="17" t="s">
        <v>16</v>
      </c>
      <c r="L30" s="18">
        <v>0</v>
      </c>
      <c r="M30" s="101">
        <f t="shared" si="6"/>
        <v>100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+'28'!G32</f>
        <v>0</v>
      </c>
      <c r="D32" s="82">
        <v>7</v>
      </c>
      <c r="E32" s="47">
        <f t="shared" si="0"/>
        <v>7</v>
      </c>
      <c r="F32" s="82">
        <v>0</v>
      </c>
      <c r="G32" s="47">
        <f t="shared" si="4"/>
        <v>7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+'28'!G33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+'28'!G34</f>
        <v>66</v>
      </c>
      <c r="D34" s="82">
        <v>0</v>
      </c>
      <c r="E34" s="47">
        <f>C34+D34</f>
        <v>66</v>
      </c>
      <c r="F34" s="82">
        <v>0</v>
      </c>
      <c r="G34" s="47">
        <f>+E34-F34-H34</f>
        <v>59</v>
      </c>
      <c r="H34" s="83">
        <v>7</v>
      </c>
      <c r="I34" s="15">
        <v>100</v>
      </c>
      <c r="J34" s="84">
        <f>+I34*H34</f>
        <v>700</v>
      </c>
      <c r="K34" s="17" t="s">
        <v>16</v>
      </c>
      <c r="L34" s="18">
        <v>200</v>
      </c>
      <c r="M34" s="101">
        <f>SUM(J34-L34)</f>
        <v>500</v>
      </c>
    </row>
    <row r="35" spans="1:24" ht="25.5" x14ac:dyDescent="0.55000000000000004">
      <c r="A35" s="10">
        <v>31</v>
      </c>
      <c r="B35" s="19" t="s">
        <v>45</v>
      </c>
      <c r="C35" s="79">
        <f>+'28'!G35</f>
        <v>21</v>
      </c>
      <c r="D35" s="82">
        <v>0</v>
      </c>
      <c r="E35" s="47">
        <f>C35+D35</f>
        <v>21</v>
      </c>
      <c r="F35" s="82">
        <v>0</v>
      </c>
      <c r="G35" s="47">
        <f>+E35-F35-H35</f>
        <v>21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+'28'!G36</f>
        <v>2</v>
      </c>
      <c r="D36" s="82">
        <v>0</v>
      </c>
      <c r="E36" s="47">
        <f>C36+D36</f>
        <v>2</v>
      </c>
      <c r="F36" s="82">
        <v>0</v>
      </c>
      <c r="G36" s="47">
        <f>+E36-F36-H36</f>
        <v>2</v>
      </c>
      <c r="H36" s="83"/>
      <c r="I36" s="15">
        <v>130</v>
      </c>
      <c r="J36" s="84">
        <f>+I36*H36</f>
        <v>0</v>
      </c>
      <c r="K36" s="17" t="s">
        <v>16</v>
      </c>
      <c r="L36" s="18">
        <v>0</v>
      </c>
      <c r="M36" s="23">
        <f>SUM(J36-L36)</f>
        <v>0</v>
      </c>
    </row>
    <row r="37" spans="1:24" ht="25.5" x14ac:dyDescent="0.55000000000000004">
      <c r="A37" s="10">
        <v>33</v>
      </c>
      <c r="B37" s="19" t="s">
        <v>43</v>
      </c>
      <c r="C37" s="79">
        <f>+'28'!G37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+'28'!G38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+'28'!G39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+'28'!G40</f>
        <v>1</v>
      </c>
      <c r="D40" s="82">
        <v>5</v>
      </c>
      <c r="E40" s="47">
        <f t="shared" si="0"/>
        <v>6</v>
      </c>
      <c r="F40" s="82">
        <v>1</v>
      </c>
      <c r="G40" s="47">
        <f t="shared" si="4"/>
        <v>4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101">
        <f t="shared" si="6"/>
        <v>50</v>
      </c>
    </row>
    <row r="41" spans="1:24" ht="25.5" x14ac:dyDescent="0.55000000000000004">
      <c r="A41" s="10">
        <v>37</v>
      </c>
      <c r="B41" s="19" t="s">
        <v>50</v>
      </c>
      <c r="C41" s="79">
        <f>+'28'!G41</f>
        <v>6</v>
      </c>
      <c r="D41" s="82">
        <v>5</v>
      </c>
      <c r="E41" s="47">
        <f t="shared" si="0"/>
        <v>11</v>
      </c>
      <c r="F41" s="82">
        <v>1</v>
      </c>
      <c r="G41" s="47">
        <f t="shared" si="4"/>
        <v>9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101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+'28'!G42</f>
        <v>2</v>
      </c>
      <c r="D42" s="82">
        <v>0</v>
      </c>
      <c r="E42" s="47">
        <f t="shared" si="0"/>
        <v>2</v>
      </c>
      <c r="F42" s="82">
        <v>0</v>
      </c>
      <c r="G42" s="47">
        <f t="shared" si="4"/>
        <v>1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1">
        <f t="shared" si="6"/>
        <v>50</v>
      </c>
    </row>
    <row r="43" spans="1:24" ht="25.5" x14ac:dyDescent="0.55000000000000004">
      <c r="A43" s="10">
        <v>39</v>
      </c>
      <c r="B43" s="11" t="s">
        <v>286</v>
      </c>
      <c r="C43" s="79">
        <f>+'28'!G43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+'28'!G44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+'28'!G45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+'28'!G46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+'28'!G47</f>
        <v>5</v>
      </c>
      <c r="D47" s="82">
        <v>0</v>
      </c>
      <c r="E47" s="47">
        <f t="shared" si="0"/>
        <v>5</v>
      </c>
      <c r="F47" s="82">
        <v>0</v>
      </c>
      <c r="G47" s="47">
        <f t="shared" si="4"/>
        <v>5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+'28'!G48</f>
        <v>1</v>
      </c>
      <c r="D48" s="82">
        <v>0</v>
      </c>
      <c r="E48" s="47">
        <f t="shared" si="0"/>
        <v>1</v>
      </c>
      <c r="F48" s="82">
        <v>0</v>
      </c>
      <c r="G48" s="47">
        <f t="shared" si="4"/>
        <v>1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+'28'!G49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+'28'!G50</f>
        <v>5</v>
      </c>
      <c r="D50" s="82">
        <v>0</v>
      </c>
      <c r="E50" s="47">
        <f t="shared" si="0"/>
        <v>5</v>
      </c>
      <c r="F50" s="82">
        <v>0</v>
      </c>
      <c r="G50" s="47">
        <f t="shared" si="4"/>
        <v>4</v>
      </c>
      <c r="H50" s="83">
        <v>1</v>
      </c>
      <c r="I50" s="15">
        <v>50</v>
      </c>
      <c r="J50" s="84">
        <f t="shared" si="5"/>
        <v>50</v>
      </c>
      <c r="K50" s="17" t="s">
        <v>16</v>
      </c>
      <c r="L50" s="18">
        <v>50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+'28'!G52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+'28'!G54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+'28'!G55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+'28'!G56</f>
        <v>8</v>
      </c>
      <c r="D56" s="82">
        <v>0</v>
      </c>
      <c r="E56" s="47">
        <f t="shared" si="0"/>
        <v>8</v>
      </c>
      <c r="F56" s="82">
        <v>0</v>
      </c>
      <c r="G56" s="47">
        <f t="shared" si="4"/>
        <v>8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+'28'!G57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+'28'!G60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+'28'!G61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+'28'!G62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+'28'!G63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+'28'!G65</f>
        <v>3</v>
      </c>
      <c r="D65" s="82">
        <v>0</v>
      </c>
      <c r="E65" s="47">
        <f>C65+D65</f>
        <v>3</v>
      </c>
      <c r="F65" s="82">
        <v>0</v>
      </c>
      <c r="G65" s="47">
        <f>+E65-F65-H65</f>
        <v>3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+'28'!G66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2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+'28'!G67</f>
        <v>4</v>
      </c>
      <c r="D67" s="82">
        <v>0</v>
      </c>
      <c r="E67" s="47">
        <f>C67+D67</f>
        <v>4</v>
      </c>
      <c r="F67" s="82">
        <v>1</v>
      </c>
      <c r="G67" s="47">
        <f>+E67-F67-H67</f>
        <v>0</v>
      </c>
      <c r="H67" s="83">
        <v>3</v>
      </c>
      <c r="I67" s="20">
        <v>50</v>
      </c>
      <c r="J67" s="84">
        <f>+I67*H67</f>
        <v>150</v>
      </c>
      <c r="K67" s="17" t="s">
        <v>16</v>
      </c>
      <c r="L67" s="18">
        <v>30</v>
      </c>
      <c r="M67" s="101">
        <f>SUM(J67-L67)</f>
        <v>120</v>
      </c>
    </row>
    <row r="68" spans="1:13" ht="25.5" x14ac:dyDescent="0.55000000000000004">
      <c r="A68" s="10">
        <v>64</v>
      </c>
      <c r="B68" s="11" t="s">
        <v>269</v>
      </c>
      <c r="C68" s="79">
        <f>+'28'!G68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+'28'!G69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+'28'!G70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+'28'!G72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+'28'!G73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+'28'!G74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+'28'!G77</f>
        <v>13</v>
      </c>
      <c r="D77" s="82">
        <v>0</v>
      </c>
      <c r="E77" s="47">
        <f t="shared" si="0"/>
        <v>13</v>
      </c>
      <c r="F77" s="82">
        <v>0</v>
      </c>
      <c r="G77" s="47">
        <f t="shared" si="4"/>
        <v>12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0</v>
      </c>
      <c r="M77" s="101">
        <f t="shared" si="6"/>
        <v>50</v>
      </c>
    </row>
    <row r="78" spans="1:13" ht="25.5" x14ac:dyDescent="0.55000000000000004">
      <c r="A78" s="10">
        <v>74</v>
      </c>
      <c r="B78" s="19" t="s">
        <v>293</v>
      </c>
      <c r="C78" s="79">
        <f>+'28'!G78</f>
        <v>2</v>
      </c>
      <c r="D78" s="82">
        <v>0</v>
      </c>
      <c r="E78" s="47">
        <f t="shared" ref="E78:E126" si="8">C78+D78</f>
        <v>2</v>
      </c>
      <c r="F78" s="82">
        <v>0</v>
      </c>
      <c r="G78" s="47">
        <f t="shared" ref="G78:G126" si="9">+E78-F78-H78</f>
        <v>2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+'28'!G79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+'28'!G80</f>
        <v>0</v>
      </c>
      <c r="D80" s="82">
        <v>0</v>
      </c>
      <c r="E80" s="47">
        <f t="shared" si="8"/>
        <v>0</v>
      </c>
      <c r="F80" s="82">
        <v>0</v>
      </c>
      <c r="G80" s="47">
        <f t="shared" si="9"/>
        <v>0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+'28'!G81</f>
        <v>6</v>
      </c>
      <c r="D81" s="82">
        <v>0</v>
      </c>
      <c r="E81" s="47">
        <f t="shared" si="8"/>
        <v>6</v>
      </c>
      <c r="F81" s="82">
        <v>0</v>
      </c>
      <c r="G81" s="47">
        <f t="shared" si="9"/>
        <v>4</v>
      </c>
      <c r="H81" s="83">
        <v>2</v>
      </c>
      <c r="I81" s="22">
        <v>50</v>
      </c>
      <c r="J81" s="84">
        <f t="shared" si="10"/>
        <v>100</v>
      </c>
      <c r="K81" s="17" t="s">
        <v>16</v>
      </c>
      <c r="L81" s="18">
        <v>0</v>
      </c>
      <c r="M81" s="101">
        <f t="shared" si="11"/>
        <v>100</v>
      </c>
    </row>
    <row r="82" spans="1:13" ht="25.5" x14ac:dyDescent="0.55000000000000004">
      <c r="A82" s="10">
        <v>78</v>
      </c>
      <c r="B82" s="19" t="s">
        <v>91</v>
      </c>
      <c r="C82" s="79">
        <f>+'28'!G82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+'28'!G83</f>
        <v>5</v>
      </c>
      <c r="D83" s="82">
        <v>0</v>
      </c>
      <c r="E83" s="47">
        <f t="shared" si="8"/>
        <v>5</v>
      </c>
      <c r="F83" s="82">
        <v>0</v>
      </c>
      <c r="G83" s="47">
        <f t="shared" si="9"/>
        <v>4</v>
      </c>
      <c r="H83" s="83">
        <v>1</v>
      </c>
      <c r="I83" s="20">
        <v>45</v>
      </c>
      <c r="J83" s="84">
        <f t="shared" si="10"/>
        <v>45</v>
      </c>
      <c r="K83" s="17" t="s">
        <v>16</v>
      </c>
      <c r="L83" s="18">
        <v>0</v>
      </c>
      <c r="M83" s="101">
        <f t="shared" si="11"/>
        <v>45</v>
      </c>
    </row>
    <row r="84" spans="1:13" ht="25.15" customHeight="1" x14ac:dyDescent="0.55000000000000004">
      <c r="A84" s="10">
        <v>80</v>
      </c>
      <c r="B84" s="19" t="s">
        <v>92</v>
      </c>
      <c r="C84" s="79">
        <f>+'28'!G84</f>
        <v>3</v>
      </c>
      <c r="D84" s="82">
        <v>0</v>
      </c>
      <c r="E84" s="47">
        <f t="shared" si="8"/>
        <v>3</v>
      </c>
      <c r="F84" s="82">
        <v>0</v>
      </c>
      <c r="G84" s="47">
        <f t="shared" si="9"/>
        <v>2</v>
      </c>
      <c r="H84" s="83">
        <v>1</v>
      </c>
      <c r="I84" s="20">
        <v>55</v>
      </c>
      <c r="J84" s="84">
        <f t="shared" si="10"/>
        <v>55</v>
      </c>
      <c r="K84" s="17" t="s">
        <v>16</v>
      </c>
      <c r="L84" s="18">
        <v>0</v>
      </c>
      <c r="M84" s="101">
        <f t="shared" si="11"/>
        <v>55</v>
      </c>
    </row>
    <row r="85" spans="1:13" ht="25.15" customHeight="1" x14ac:dyDescent="0.55000000000000004">
      <c r="A85" s="10">
        <v>81</v>
      </c>
      <c r="B85" s="19" t="s">
        <v>93</v>
      </c>
      <c r="C85" s="79">
        <f>+'28'!G85</f>
        <v>5</v>
      </c>
      <c r="D85" s="82">
        <v>0</v>
      </c>
      <c r="E85" s="47">
        <f t="shared" si="8"/>
        <v>5</v>
      </c>
      <c r="F85" s="82">
        <v>0</v>
      </c>
      <c r="G85" s="47">
        <f t="shared" si="9"/>
        <v>4</v>
      </c>
      <c r="H85" s="83">
        <v>1</v>
      </c>
      <c r="I85" s="22">
        <v>55</v>
      </c>
      <c r="J85" s="84">
        <f t="shared" si="10"/>
        <v>55</v>
      </c>
      <c r="K85" s="17" t="s">
        <v>16</v>
      </c>
      <c r="L85" s="18">
        <v>0</v>
      </c>
      <c r="M85" s="101">
        <f t="shared" si="11"/>
        <v>55</v>
      </c>
    </row>
    <row r="86" spans="1:13" ht="25.15" customHeight="1" x14ac:dyDescent="0.55000000000000004">
      <c r="A86" s="10">
        <v>82</v>
      </c>
      <c r="B86" s="19" t="s">
        <v>94</v>
      </c>
      <c r="C86" s="79">
        <f>+'28'!G86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+'28'!G87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+'28'!G88</f>
        <v>2</v>
      </c>
      <c r="D88" s="82">
        <v>0</v>
      </c>
      <c r="E88" s="47">
        <f t="shared" si="8"/>
        <v>2</v>
      </c>
      <c r="F88" s="82">
        <v>0</v>
      </c>
      <c r="G88" s="47">
        <f t="shared" si="9"/>
        <v>0</v>
      </c>
      <c r="H88" s="83">
        <v>2</v>
      </c>
      <c r="I88" s="20">
        <v>35</v>
      </c>
      <c r="J88" s="84">
        <f t="shared" si="10"/>
        <v>70</v>
      </c>
      <c r="K88" s="17" t="s">
        <v>16</v>
      </c>
      <c r="L88" s="18">
        <v>35</v>
      </c>
      <c r="M88" s="101">
        <f t="shared" si="11"/>
        <v>35</v>
      </c>
    </row>
    <row r="89" spans="1:13" ht="22.5" customHeight="1" x14ac:dyDescent="0.55000000000000004">
      <c r="A89" s="10">
        <v>85</v>
      </c>
      <c r="B89" s="11" t="s">
        <v>359</v>
      </c>
      <c r="C89" s="79">
        <f>+'28'!G89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+'28'!G90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+'28'!G91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+'28'!G92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+'28'!G93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+'28'!G94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+'28'!G95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+'28'!G96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+'28'!G97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+'28'!G98</f>
        <v>0</v>
      </c>
      <c r="D98" s="82">
        <v>6</v>
      </c>
      <c r="E98" s="47">
        <f t="shared" si="8"/>
        <v>6</v>
      </c>
      <c r="F98" s="82">
        <v>0</v>
      </c>
      <c r="G98" s="47">
        <f t="shared" si="9"/>
        <v>5</v>
      </c>
      <c r="H98" s="83">
        <v>1</v>
      </c>
      <c r="I98" s="22">
        <v>120</v>
      </c>
      <c r="J98" s="84">
        <f t="shared" si="10"/>
        <v>120</v>
      </c>
      <c r="K98" s="17" t="s">
        <v>16</v>
      </c>
      <c r="L98" s="18">
        <v>0</v>
      </c>
      <c r="M98" s="101">
        <f t="shared" si="11"/>
        <v>120</v>
      </c>
    </row>
    <row r="99" spans="1:13" ht="25.5" x14ac:dyDescent="0.55000000000000004">
      <c r="A99" s="10">
        <v>95</v>
      </c>
      <c r="B99" s="19" t="s">
        <v>104</v>
      </c>
      <c r="C99" s="79">
        <f>+'28'!G99</f>
        <v>0</v>
      </c>
      <c r="D99" s="82">
        <v>3</v>
      </c>
      <c r="E99" s="47">
        <f t="shared" si="8"/>
        <v>3</v>
      </c>
      <c r="F99" s="82">
        <v>0</v>
      </c>
      <c r="G99" s="47">
        <f t="shared" si="9"/>
        <v>3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+'28'!G100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+'28'!G101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+'28'!G102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+'28'!G103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+'28'!G104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+'28'!G105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+'28'!G106</f>
        <v>20</v>
      </c>
      <c r="D106" s="82">
        <v>0</v>
      </c>
      <c r="E106" s="47">
        <f t="shared" si="8"/>
        <v>20</v>
      </c>
      <c r="F106" s="82">
        <v>0</v>
      </c>
      <c r="G106" s="47">
        <f t="shared" si="9"/>
        <v>20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+'28'!G107</f>
        <v>11</v>
      </c>
      <c r="D107" s="82">
        <v>0</v>
      </c>
      <c r="E107" s="47">
        <f t="shared" si="8"/>
        <v>11</v>
      </c>
      <c r="F107" s="82">
        <v>0</v>
      </c>
      <c r="G107" s="47">
        <f t="shared" si="9"/>
        <v>11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+'28'!G108</f>
        <v>5</v>
      </c>
      <c r="D108" s="82">
        <v>0</v>
      </c>
      <c r="E108" s="47">
        <f t="shared" si="8"/>
        <v>5</v>
      </c>
      <c r="F108" s="82">
        <v>0</v>
      </c>
      <c r="G108" s="47">
        <f t="shared" si="9"/>
        <v>0</v>
      </c>
      <c r="H108" s="83">
        <v>5</v>
      </c>
      <c r="I108" s="20">
        <v>60</v>
      </c>
      <c r="J108" s="84">
        <f t="shared" si="10"/>
        <v>300</v>
      </c>
      <c r="K108" s="17" t="s">
        <v>16</v>
      </c>
      <c r="L108" s="18">
        <v>0</v>
      </c>
      <c r="M108" s="101">
        <f t="shared" si="11"/>
        <v>300</v>
      </c>
    </row>
    <row r="109" spans="1:13" ht="25.5" x14ac:dyDescent="0.55000000000000004">
      <c r="A109" s="10">
        <v>105</v>
      </c>
      <c r="B109" s="19" t="s">
        <v>99</v>
      </c>
      <c r="C109" s="79">
        <f>+'28'!G109</f>
        <v>8</v>
      </c>
      <c r="D109" s="82">
        <v>0</v>
      </c>
      <c r="E109" s="47">
        <f t="shared" si="8"/>
        <v>8</v>
      </c>
      <c r="F109" s="82">
        <v>0</v>
      </c>
      <c r="G109" s="47">
        <f t="shared" si="9"/>
        <v>6</v>
      </c>
      <c r="H109" s="83">
        <v>2</v>
      </c>
      <c r="I109" s="20">
        <v>100</v>
      </c>
      <c r="J109" s="84">
        <f t="shared" si="10"/>
        <v>200</v>
      </c>
      <c r="K109" s="17" t="s">
        <v>16</v>
      </c>
      <c r="L109" s="18">
        <v>0</v>
      </c>
      <c r="M109" s="101">
        <f t="shared" si="11"/>
        <v>200</v>
      </c>
    </row>
    <row r="110" spans="1:13" ht="25.5" x14ac:dyDescent="0.55000000000000004">
      <c r="A110" s="10">
        <v>106</v>
      </c>
      <c r="B110" s="19" t="s">
        <v>100</v>
      </c>
      <c r="C110" s="79">
        <f>+'28'!G110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+'28'!G111</f>
        <v>1</v>
      </c>
      <c r="D111" s="82">
        <v>0</v>
      </c>
      <c r="E111" s="47">
        <f t="shared" si="8"/>
        <v>1</v>
      </c>
      <c r="F111" s="82">
        <v>0</v>
      </c>
      <c r="G111" s="47">
        <f t="shared" si="9"/>
        <v>1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+'28'!G112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+'28'!G113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+'28'!G114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+'28'!G115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+'28'!G116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+'28'!G117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+'28'!G118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+'28'!G119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+'28'!G120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+'28'!G121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+'28'!G122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+'28'!G123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+'28'!G124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+'28'!G125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+'28'!G126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+'28'!G127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4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+'28'!G128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+'28'!G129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+'28'!G130</f>
        <v>2</v>
      </c>
      <c r="D130" s="82">
        <v>0</v>
      </c>
      <c r="E130" s="47">
        <f t="shared" si="16"/>
        <v>2</v>
      </c>
      <c r="F130" s="82">
        <v>0</v>
      </c>
      <c r="G130" s="47">
        <f t="shared" si="17"/>
        <v>2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+'28'!G131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+'28'!G132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+'28'!G133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+'28'!G134</f>
        <v>2</v>
      </c>
      <c r="D134" s="82">
        <v>0</v>
      </c>
      <c r="E134" s="47">
        <f t="shared" si="16"/>
        <v>2</v>
      </c>
      <c r="F134" s="82">
        <v>0</v>
      </c>
      <c r="G134" s="47">
        <f t="shared" si="17"/>
        <v>1</v>
      </c>
      <c r="H134" s="83">
        <v>1</v>
      </c>
      <c r="I134" s="20">
        <v>50</v>
      </c>
      <c r="J134" s="84">
        <f t="shared" si="18"/>
        <v>50</v>
      </c>
      <c r="K134" s="17" t="s">
        <v>16</v>
      </c>
      <c r="L134" s="18">
        <v>0</v>
      </c>
      <c r="M134" s="101">
        <f t="shared" si="19"/>
        <v>50</v>
      </c>
    </row>
    <row r="135" spans="1:13" ht="25.5" x14ac:dyDescent="0.55000000000000004">
      <c r="A135" s="10">
        <v>131</v>
      </c>
      <c r="B135" s="19" t="s">
        <v>114</v>
      </c>
      <c r="C135" s="79">
        <f>+'28'!G135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+'28'!G136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+'28'!G137</f>
        <v>2</v>
      </c>
      <c r="D137" s="82">
        <v>0</v>
      </c>
      <c r="E137" s="47">
        <f t="shared" si="0"/>
        <v>2</v>
      </c>
      <c r="F137" s="82">
        <v>1</v>
      </c>
      <c r="G137" s="47">
        <f t="shared" si="4"/>
        <v>0</v>
      </c>
      <c r="H137" s="83">
        <v>1</v>
      </c>
      <c r="I137" s="15">
        <v>50</v>
      </c>
      <c r="J137" s="84">
        <f t="shared" si="5"/>
        <v>50</v>
      </c>
      <c r="K137" s="17" t="s">
        <v>16</v>
      </c>
      <c r="L137" s="18">
        <v>25</v>
      </c>
      <c r="M137" s="101">
        <f t="shared" si="6"/>
        <v>25</v>
      </c>
    </row>
    <row r="138" spans="1:13" ht="25.5" x14ac:dyDescent="0.55000000000000004">
      <c r="A138" s="10">
        <v>134</v>
      </c>
      <c r="B138" s="19" t="s">
        <v>79</v>
      </c>
      <c r="C138" s="79">
        <f>+'28'!G138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+'28'!G139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+'28'!G140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+'28'!G141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+'28'!G142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+'28'!G143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+'28'!G144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+'28'!G145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+'28'!G146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+'28'!G147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+'28'!G148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+'28'!G149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+'28'!G150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4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+'28'!G151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+'28'!G152</f>
        <v>5</v>
      </c>
      <c r="D152" s="82">
        <v>0</v>
      </c>
      <c r="E152" s="47">
        <f t="shared" si="21"/>
        <v>5</v>
      </c>
      <c r="F152" s="82">
        <v>0</v>
      </c>
      <c r="G152" s="47">
        <f t="shared" si="22"/>
        <v>5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+'28'!G153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+'28'!G154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+'28'!G155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+'28'!G156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+'28'!G157</f>
        <v>9</v>
      </c>
      <c r="D157" s="82">
        <v>0</v>
      </c>
      <c r="E157" s="47">
        <f t="shared" si="21"/>
        <v>9</v>
      </c>
      <c r="F157" s="82">
        <v>0</v>
      </c>
      <c r="G157" s="47">
        <f t="shared" si="22"/>
        <v>2</v>
      </c>
      <c r="H157" s="83">
        <v>7</v>
      </c>
      <c r="I157" s="20">
        <v>25</v>
      </c>
      <c r="J157" s="84">
        <f t="shared" si="23"/>
        <v>175</v>
      </c>
      <c r="K157" s="17" t="s">
        <v>16</v>
      </c>
      <c r="L157" s="18">
        <f>175-113</f>
        <v>62</v>
      </c>
      <c r="M157" s="101">
        <f t="shared" si="24"/>
        <v>113</v>
      </c>
    </row>
    <row r="158" spans="1:13" ht="25.5" x14ac:dyDescent="0.55000000000000004">
      <c r="A158" s="10">
        <v>154</v>
      </c>
      <c r="B158" s="11" t="s">
        <v>285</v>
      </c>
      <c r="C158" s="79">
        <f>+'28'!G158</f>
        <v>6</v>
      </c>
      <c r="D158" s="82">
        <v>0</v>
      </c>
      <c r="E158" s="47">
        <f t="shared" si="21"/>
        <v>6</v>
      </c>
      <c r="F158" s="82">
        <v>0</v>
      </c>
      <c r="G158" s="47">
        <f t="shared" si="22"/>
        <v>3</v>
      </c>
      <c r="H158" s="83">
        <v>3</v>
      </c>
      <c r="I158" s="20">
        <v>25</v>
      </c>
      <c r="J158" s="84">
        <f t="shared" si="23"/>
        <v>75</v>
      </c>
      <c r="K158" s="17" t="s">
        <v>16</v>
      </c>
      <c r="L158" s="18">
        <f>75-37</f>
        <v>38</v>
      </c>
      <c r="M158" s="101">
        <f t="shared" si="24"/>
        <v>37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+'28'!G159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+'28'!G160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+'28'!G161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+'28'!G162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+'28'!G163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+'28'!G164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+'28'!G165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+'28'!G166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+'28'!G167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+'28'!G168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+'28'!G169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+'28'!G170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+'28'!G171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+'28'!G172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+'28'!G173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+'28'!G174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+'28'!G175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+'28'!G176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+'28'!G177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+'28'!G178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+'28'!G179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+'28'!G180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+'28'!G181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+'28'!G182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+'28'!G183</f>
        <v>9</v>
      </c>
      <c r="D183" s="82">
        <v>0</v>
      </c>
      <c r="E183" s="47">
        <f t="shared" si="27"/>
        <v>9</v>
      </c>
      <c r="F183" s="82">
        <v>0</v>
      </c>
      <c r="G183" s="47">
        <f t="shared" si="28"/>
        <v>5</v>
      </c>
      <c r="H183" s="83">
        <v>4</v>
      </c>
      <c r="I183" s="20">
        <v>60</v>
      </c>
      <c r="J183" s="84">
        <f t="shared" si="29"/>
        <v>240</v>
      </c>
      <c r="K183" s="17" t="s">
        <v>16</v>
      </c>
      <c r="L183" s="18">
        <v>0</v>
      </c>
      <c r="M183" s="101">
        <f t="shared" si="30"/>
        <v>240</v>
      </c>
    </row>
    <row r="184" spans="1:13" ht="25.5" x14ac:dyDescent="0.55000000000000004">
      <c r="A184" s="10">
        <v>180</v>
      </c>
      <c r="B184" s="19" t="s">
        <v>85</v>
      </c>
      <c r="C184" s="79">
        <f>+'28'!G184</f>
        <v>2</v>
      </c>
      <c r="D184" s="82">
        <v>0</v>
      </c>
      <c r="E184" s="47">
        <f t="shared" si="27"/>
        <v>2</v>
      </c>
      <c r="F184" s="82">
        <v>0</v>
      </c>
      <c r="G184" s="47">
        <f t="shared" si="28"/>
        <v>2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+'28'!G185</f>
        <v>3</v>
      </c>
      <c r="D185" s="82">
        <v>0</v>
      </c>
      <c r="E185" s="47">
        <f t="shared" si="27"/>
        <v>3</v>
      </c>
      <c r="F185" s="82">
        <v>0</v>
      </c>
      <c r="G185" s="47">
        <f t="shared" si="28"/>
        <v>3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+'28'!G186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+'28'!G187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+'28'!G188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+'28'!G189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+'28'!G190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+'28'!G191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+'28'!G192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+'28'!G193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+'28'!G194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+'28'!G195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+'28'!G196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+'28'!G197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+'28'!G198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+'28'!G199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+'28'!G200</f>
        <v>0</v>
      </c>
      <c r="D200" s="82">
        <v>0</v>
      </c>
      <c r="E200" s="47">
        <f t="shared" si="27"/>
        <v>0</v>
      </c>
      <c r="F200" s="82">
        <v>0</v>
      </c>
      <c r="G200" s="47">
        <f t="shared" si="34"/>
        <v>0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+'28'!G201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+'28'!G202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+'28'!G203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+'28'!G204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+'28'!G205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+'28'!G206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+'28'!G207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+'28'!G208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+'28'!G209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+'28'!G210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+'28'!G211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+'28'!G212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+'28'!G213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+'28'!G214</f>
        <v>9</v>
      </c>
      <c r="D214" s="82">
        <v>0</v>
      </c>
      <c r="E214" s="47">
        <f t="shared" si="37"/>
        <v>9</v>
      </c>
      <c r="F214" s="82">
        <v>0</v>
      </c>
      <c r="G214" s="47">
        <f t="shared" si="38"/>
        <v>9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+'28'!G215</f>
        <v>10</v>
      </c>
      <c r="D215" s="82">
        <v>0</v>
      </c>
      <c r="E215" s="47">
        <f t="shared" si="37"/>
        <v>10</v>
      </c>
      <c r="F215" s="82">
        <v>0</v>
      </c>
      <c r="G215" s="47">
        <f t="shared" si="38"/>
        <v>8</v>
      </c>
      <c r="H215" s="83">
        <v>2</v>
      </c>
      <c r="I215" s="20">
        <v>35</v>
      </c>
      <c r="J215" s="84">
        <f t="shared" si="39"/>
        <v>70</v>
      </c>
      <c r="K215" s="17" t="s">
        <v>16</v>
      </c>
      <c r="L215" s="18">
        <v>0</v>
      </c>
      <c r="M215" s="101">
        <f t="shared" si="40"/>
        <v>70</v>
      </c>
    </row>
    <row r="216" spans="1:13" ht="25.5" x14ac:dyDescent="0.55000000000000004">
      <c r="A216" s="10">
        <v>212</v>
      </c>
      <c r="B216" s="19" t="s">
        <v>179</v>
      </c>
      <c r="C216" s="79">
        <f>+'28'!G216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+'28'!G217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+'28'!G218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+'28'!G219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+'28'!G220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+'28'!G221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+'28'!G222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+'28'!G223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+'28'!G224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+'28'!G225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+'28'!G226</f>
        <v>5</v>
      </c>
      <c r="D226" s="82">
        <v>0</v>
      </c>
      <c r="E226" s="47">
        <f t="shared" si="37"/>
        <v>5</v>
      </c>
      <c r="F226" s="82">
        <v>0</v>
      </c>
      <c r="G226" s="47">
        <f t="shared" si="38"/>
        <v>2</v>
      </c>
      <c r="H226" s="83">
        <v>3</v>
      </c>
      <c r="I226" s="20">
        <v>120</v>
      </c>
      <c r="J226" s="84">
        <f t="shared" si="39"/>
        <v>360</v>
      </c>
      <c r="K226" s="17" t="s">
        <v>16</v>
      </c>
      <c r="L226" s="18">
        <v>0</v>
      </c>
      <c r="M226" s="101">
        <f t="shared" si="40"/>
        <v>360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+'28'!G227</f>
        <v>7</v>
      </c>
      <c r="D227" s="82">
        <v>0</v>
      </c>
      <c r="E227" s="47">
        <f t="shared" si="37"/>
        <v>7</v>
      </c>
      <c r="F227" s="82">
        <v>0</v>
      </c>
      <c r="G227" s="47">
        <f t="shared" si="38"/>
        <v>7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+'28'!G228</f>
        <v>5</v>
      </c>
      <c r="D228" s="82">
        <v>0</v>
      </c>
      <c r="E228" s="47">
        <f t="shared" si="37"/>
        <v>5</v>
      </c>
      <c r="F228" s="82">
        <v>0</v>
      </c>
      <c r="G228" s="47">
        <f t="shared" si="38"/>
        <v>4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101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+'28'!G229</f>
        <v>2</v>
      </c>
      <c r="D229" s="82">
        <v>0</v>
      </c>
      <c r="E229" s="47">
        <f t="shared" si="37"/>
        <v>2</v>
      </c>
      <c r="F229" s="82">
        <v>0</v>
      </c>
      <c r="G229" s="116">
        <f t="shared" si="38"/>
        <v>1</v>
      </c>
      <c r="H229" s="83">
        <v>1</v>
      </c>
      <c r="I229" s="20">
        <v>25</v>
      </c>
      <c r="J229" s="84">
        <f t="shared" si="39"/>
        <v>25</v>
      </c>
      <c r="K229" s="17" t="s">
        <v>16</v>
      </c>
      <c r="L229" s="18">
        <v>0</v>
      </c>
      <c r="M229" s="101">
        <f t="shared" si="40"/>
        <v>25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+'28'!G230</f>
        <v>1</v>
      </c>
      <c r="D230" s="82">
        <v>0</v>
      </c>
      <c r="E230" s="47">
        <f t="shared" si="37"/>
        <v>1</v>
      </c>
      <c r="F230" s="82">
        <v>0</v>
      </c>
      <c r="G230" s="47">
        <f t="shared" si="38"/>
        <v>1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+'28'!G231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+'28'!G232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+'28'!G233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+'28'!G234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+'28'!G235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+'28'!G236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+'28'!G237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+'28'!G238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+'28'!G239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+'28'!G240</f>
        <v>5</v>
      </c>
      <c r="D240" s="82">
        <v>0</v>
      </c>
      <c r="E240" s="47">
        <f t="shared" si="37"/>
        <v>5</v>
      </c>
      <c r="F240" s="82">
        <v>0</v>
      </c>
      <c r="G240" s="47">
        <f t="shared" si="38"/>
        <v>4</v>
      </c>
      <c r="H240" s="83">
        <v>1</v>
      </c>
      <c r="I240" s="22">
        <v>20</v>
      </c>
      <c r="J240" s="84">
        <f t="shared" si="39"/>
        <v>20</v>
      </c>
      <c r="K240" s="17" t="s">
        <v>16</v>
      </c>
      <c r="L240" s="18">
        <v>0</v>
      </c>
      <c r="M240" s="101">
        <f t="shared" si="40"/>
        <v>20</v>
      </c>
    </row>
    <row r="241" spans="1:14" ht="25.5" x14ac:dyDescent="0.55000000000000004">
      <c r="A241" s="10">
        <v>237</v>
      </c>
      <c r="B241" s="19" t="s">
        <v>256</v>
      </c>
      <c r="C241" s="79">
        <f>+'28'!G241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+'28'!G242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+'28'!G243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+'28'!G244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+'28'!G245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+'28'!G246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4460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5100</v>
      </c>
    </row>
    <row r="258" spans="1:19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1995</v>
      </c>
      <c r="L259" s="2">
        <v>225</v>
      </c>
      <c r="M259" s="2">
        <v>245</v>
      </c>
      <c r="N259" s="2">
        <v>50</v>
      </c>
      <c r="O259" s="2">
        <v>260</v>
      </c>
      <c r="P259" s="2">
        <v>400</v>
      </c>
      <c r="Q259" s="2">
        <v>425</v>
      </c>
      <c r="R259" s="2">
        <v>190</v>
      </c>
      <c r="S259" s="2">
        <v>200</v>
      </c>
    </row>
    <row r="260" spans="1:19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9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19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640</v>
      </c>
      <c r="M262" s="87" t="s">
        <v>287</v>
      </c>
      <c r="N262" s="88" t="s">
        <v>288</v>
      </c>
      <c r="O262" s="89" t="s">
        <v>289</v>
      </c>
    </row>
    <row r="263" spans="1:19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2465</v>
      </c>
      <c r="M263" s="90"/>
      <c r="N263" s="90"/>
      <c r="O263" s="90"/>
    </row>
    <row r="264" spans="1:19" ht="25.5" x14ac:dyDescent="0.55000000000000004">
      <c r="A264" s="1"/>
      <c r="E264" s="31"/>
      <c r="G264" s="31"/>
      <c r="I264" s="162" t="s">
        <v>209</v>
      </c>
      <c r="J264" s="163"/>
      <c r="K264" s="37">
        <v>2465</v>
      </c>
      <c r="M264" s="90"/>
      <c r="N264" s="90"/>
      <c r="O264" s="90"/>
    </row>
    <row r="265" spans="1:19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9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9" x14ac:dyDescent="0.5">
      <c r="G267" s="2"/>
      <c r="I267" s="2"/>
      <c r="M267" s="91"/>
      <c r="N267" s="91"/>
      <c r="O267" s="91"/>
    </row>
    <row r="268" spans="1:19" ht="25.5" x14ac:dyDescent="0.55000000000000004">
      <c r="G268" s="2"/>
      <c r="I268" s="98" t="s">
        <v>300</v>
      </c>
      <c r="M268" s="92"/>
      <c r="N268" s="92"/>
      <c r="O268" s="92"/>
    </row>
    <row r="269" spans="1:19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9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9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9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5980BF"/>
  </sheetPr>
  <dimension ref="A1:Z341"/>
  <sheetViews>
    <sheetView zoomScaleNormal="100" workbookViewId="0">
      <pane xSplit="7" ySplit="4" topLeftCell="H257" activePane="bottomRight" state="frozen"/>
      <selection activeCell="B30" sqref="B30"/>
      <selection pane="topRight" activeCell="B30" sqref="B30"/>
      <selection pane="bottomLeft" activeCell="B30" sqref="B30"/>
      <selection pane="bottomRight" activeCell="N264" sqref="N26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+'29'!G5</f>
        <v>80</v>
      </c>
      <c r="D5" s="82">
        <v>0</v>
      </c>
      <c r="E5" s="47">
        <f t="shared" ref="E5:E207" si="0">C5+D5</f>
        <v>80</v>
      </c>
      <c r="F5" s="82">
        <v>0</v>
      </c>
      <c r="G5" s="47">
        <f>+E5-F5-H5</f>
        <v>79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1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+'29'!G6</f>
        <v>76</v>
      </c>
      <c r="D6" s="82">
        <v>0</v>
      </c>
      <c r="E6" s="47">
        <f t="shared" si="0"/>
        <v>76</v>
      </c>
      <c r="F6" s="82">
        <v>0</v>
      </c>
      <c r="G6" s="47">
        <f t="shared" ref="G6:G142" si="4">+E6-F6-H6</f>
        <v>75</v>
      </c>
      <c r="H6" s="83">
        <v>1</v>
      </c>
      <c r="I6" s="15">
        <v>100</v>
      </c>
      <c r="J6" s="84">
        <f t="shared" ref="J6:J142" si="5">+I6*H6</f>
        <v>100</v>
      </c>
      <c r="K6" s="17" t="s">
        <v>16</v>
      </c>
      <c r="L6" s="18">
        <v>0</v>
      </c>
      <c r="M6" s="101">
        <f t="shared" ref="M6:M13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15</v>
      </c>
      <c r="D12" s="82">
        <v>40</v>
      </c>
      <c r="E12" s="47">
        <f t="shared" si="0"/>
        <v>55</v>
      </c>
      <c r="F12" s="82">
        <v>15</v>
      </c>
      <c r="G12" s="47">
        <f t="shared" si="4"/>
        <v>40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+'29'!G13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+'29'!G14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+'29'!G15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+'29'!G16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+'29'!G17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+'29'!G18</f>
        <v>4</v>
      </c>
      <c r="D18" s="82">
        <v>0</v>
      </c>
      <c r="E18" s="47">
        <f t="shared" si="0"/>
        <v>4</v>
      </c>
      <c r="F18" s="82">
        <v>0</v>
      </c>
      <c r="G18" s="47">
        <f t="shared" si="4"/>
        <v>4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+'29'!G19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+'29'!G20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+'29'!G21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+'29'!G22</f>
        <v>4</v>
      </c>
      <c r="D22" s="82">
        <v>0</v>
      </c>
      <c r="E22" s="47">
        <f>C22+D22</f>
        <v>4</v>
      </c>
      <c r="F22" s="82">
        <v>0</v>
      </c>
      <c r="G22" s="47">
        <f>+E22-F22-H22</f>
        <v>3</v>
      </c>
      <c r="H22" s="83">
        <v>1</v>
      </c>
      <c r="I22" s="20">
        <v>65</v>
      </c>
      <c r="J22" s="84">
        <f>+I22*H22</f>
        <v>65</v>
      </c>
      <c r="K22" s="17" t="s">
        <v>16</v>
      </c>
      <c r="L22" s="18">
        <v>0</v>
      </c>
      <c r="M22" s="101">
        <f>SUM(J22-L22)</f>
        <v>65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+'29'!G23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1</v>
      </c>
      <c r="H23" s="83">
        <v>1</v>
      </c>
      <c r="I23" s="15">
        <v>85</v>
      </c>
      <c r="J23" s="84">
        <f t="shared" si="5"/>
        <v>85</v>
      </c>
      <c r="K23" s="17" t="s">
        <v>16</v>
      </c>
      <c r="L23" s="18">
        <v>0</v>
      </c>
      <c r="M23" s="101">
        <f t="shared" si="6"/>
        <v>85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+'29'!G24</f>
        <v>58</v>
      </c>
      <c r="D24" s="82">
        <v>0</v>
      </c>
      <c r="E24" s="47">
        <f t="shared" si="0"/>
        <v>58</v>
      </c>
      <c r="F24" s="82">
        <v>7</v>
      </c>
      <c r="G24" s="47">
        <f t="shared" si="4"/>
        <v>49</v>
      </c>
      <c r="H24" s="83">
        <v>2</v>
      </c>
      <c r="I24" s="15">
        <v>100</v>
      </c>
      <c r="J24" s="84">
        <f t="shared" si="5"/>
        <v>200</v>
      </c>
      <c r="K24" s="17" t="s">
        <v>372</v>
      </c>
      <c r="L24" s="18">
        <v>100</v>
      </c>
      <c r="M24" s="101">
        <f t="shared" si="6"/>
        <v>100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+'29'!G25</f>
        <v>7</v>
      </c>
      <c r="D25" s="82">
        <v>0</v>
      </c>
      <c r="E25" s="47">
        <f t="shared" si="0"/>
        <v>7</v>
      </c>
      <c r="F25" s="82">
        <v>0</v>
      </c>
      <c r="G25" s="47">
        <f t="shared" si="4"/>
        <v>7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+'29'!G26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+'29'!G27</f>
        <v>1</v>
      </c>
      <c r="D27" s="82">
        <v>0</v>
      </c>
      <c r="E27" s="47">
        <f t="shared" si="0"/>
        <v>1</v>
      </c>
      <c r="F27" s="82">
        <v>0</v>
      </c>
      <c r="G27" s="47">
        <f t="shared" si="4"/>
        <v>1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+'29'!G28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+'29'!G29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+'29'!G30</f>
        <v>3</v>
      </c>
      <c r="D30" s="82">
        <v>0</v>
      </c>
      <c r="E30" s="47">
        <f t="shared" si="0"/>
        <v>3</v>
      </c>
      <c r="F30" s="82">
        <v>0</v>
      </c>
      <c r="G30" s="47">
        <f t="shared" si="4"/>
        <v>3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+'29'!G31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+'29'!G32</f>
        <v>7</v>
      </c>
      <c r="D32" s="82">
        <v>0</v>
      </c>
      <c r="E32" s="47">
        <f t="shared" si="0"/>
        <v>7</v>
      </c>
      <c r="F32" s="82">
        <v>0</v>
      </c>
      <c r="G32" s="47">
        <f t="shared" si="4"/>
        <v>7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+'29'!G33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+'29'!G34</f>
        <v>59</v>
      </c>
      <c r="D34" s="82">
        <v>0</v>
      </c>
      <c r="E34" s="47">
        <f>C34+D34</f>
        <v>59</v>
      </c>
      <c r="F34" s="82">
        <v>2</v>
      </c>
      <c r="G34" s="47">
        <f>+E34-F34-H34</f>
        <v>57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+'29'!G35</f>
        <v>21</v>
      </c>
      <c r="D35" s="82">
        <v>0</v>
      </c>
      <c r="E35" s="47">
        <f>C35+D35</f>
        <v>21</v>
      </c>
      <c r="F35" s="82">
        <v>0</v>
      </c>
      <c r="G35" s="47">
        <f>+E35-F35-H35</f>
        <v>19</v>
      </c>
      <c r="H35" s="83">
        <v>2</v>
      </c>
      <c r="I35" s="15">
        <v>130</v>
      </c>
      <c r="J35" s="84">
        <f>+I35*H35</f>
        <v>260</v>
      </c>
      <c r="K35" s="17" t="s">
        <v>16</v>
      </c>
      <c r="L35" s="18">
        <v>65</v>
      </c>
      <c r="M35" s="101">
        <f>SUM(J35-L35)</f>
        <v>195</v>
      </c>
    </row>
    <row r="36" spans="1:24" ht="25.5" x14ac:dyDescent="0.55000000000000004">
      <c r="A36" s="10">
        <v>32</v>
      </c>
      <c r="B36" s="19" t="s">
        <v>46</v>
      </c>
      <c r="C36" s="79">
        <f>+'29'!G36</f>
        <v>2</v>
      </c>
      <c r="D36" s="82">
        <v>0</v>
      </c>
      <c r="E36" s="47">
        <f>C36+D36</f>
        <v>2</v>
      </c>
      <c r="F36" s="82">
        <v>0</v>
      </c>
      <c r="G36" s="47">
        <f>+E36-F36-H36</f>
        <v>1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101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+'29'!G37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+'29'!G38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+'29'!G39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+'29'!G40</f>
        <v>4</v>
      </c>
      <c r="D40" s="82">
        <v>5</v>
      </c>
      <c r="E40" s="47">
        <f t="shared" si="0"/>
        <v>9</v>
      </c>
      <c r="F40" s="82">
        <v>0</v>
      </c>
      <c r="G40" s="47">
        <f t="shared" si="4"/>
        <v>9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+'29'!G41</f>
        <v>9</v>
      </c>
      <c r="D41" s="82">
        <v>5</v>
      </c>
      <c r="E41" s="47">
        <f t="shared" si="0"/>
        <v>14</v>
      </c>
      <c r="F41" s="82">
        <v>0</v>
      </c>
      <c r="G41" s="47">
        <f t="shared" si="4"/>
        <v>14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4" ht="25.5" x14ac:dyDescent="0.55000000000000004">
      <c r="A42" s="10">
        <v>38</v>
      </c>
      <c r="B42" s="19" t="s">
        <v>51</v>
      </c>
      <c r="C42" s="79">
        <f>+'29'!G42</f>
        <v>1</v>
      </c>
      <c r="D42" s="82">
        <v>5</v>
      </c>
      <c r="E42" s="47">
        <f t="shared" si="0"/>
        <v>6</v>
      </c>
      <c r="F42" s="82">
        <v>0</v>
      </c>
      <c r="G42" s="47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4" ht="25.5" x14ac:dyDescent="0.55000000000000004">
      <c r="A43" s="10">
        <v>39</v>
      </c>
      <c r="B43" s="11" t="s">
        <v>286</v>
      </c>
      <c r="C43" s="79">
        <f>+'29'!G43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+'29'!G44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+'29'!G45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+'29'!G46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+'29'!G47</f>
        <v>5</v>
      </c>
      <c r="D47" s="82">
        <v>0</v>
      </c>
      <c r="E47" s="47">
        <f t="shared" si="0"/>
        <v>5</v>
      </c>
      <c r="F47" s="82">
        <v>0</v>
      </c>
      <c r="G47" s="47">
        <f t="shared" si="4"/>
        <v>5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+'29'!G48</f>
        <v>1</v>
      </c>
      <c r="D48" s="82">
        <v>3</v>
      </c>
      <c r="E48" s="47">
        <f t="shared" si="0"/>
        <v>4</v>
      </c>
      <c r="F48" s="82">
        <v>0</v>
      </c>
      <c r="G48" s="47">
        <f t="shared" si="4"/>
        <v>4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+'29'!G49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+'29'!G50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+'29'!G51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+'29'!G52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+'29'!G53</f>
        <v>0</v>
      </c>
      <c r="D53" s="82">
        <v>5</v>
      </c>
      <c r="E53" s="47">
        <f t="shared" si="0"/>
        <v>5</v>
      </c>
      <c r="F53" s="82">
        <v>0</v>
      </c>
      <c r="G53" s="47">
        <f t="shared" si="4"/>
        <v>5</v>
      </c>
      <c r="H53" s="83"/>
      <c r="I53" s="15">
        <v>50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59</v>
      </c>
      <c r="C54" s="79">
        <f>+'29'!G54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+'29'!G55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+'29'!G56</f>
        <v>8</v>
      </c>
      <c r="D56" s="82">
        <v>0</v>
      </c>
      <c r="E56" s="47">
        <f t="shared" si="0"/>
        <v>8</v>
      </c>
      <c r="F56" s="82">
        <v>0</v>
      </c>
      <c r="G56" s="47">
        <f t="shared" si="4"/>
        <v>8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+'29'!G57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+'29'!G58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+'29'!G59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+'29'!G60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+'29'!G61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+'29'!G62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+'29'!G63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+'29'!G64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+'29'!G65</f>
        <v>3</v>
      </c>
      <c r="D65" s="82">
        <v>0</v>
      </c>
      <c r="E65" s="47">
        <f>C65+D65</f>
        <v>3</v>
      </c>
      <c r="F65" s="82">
        <v>0</v>
      </c>
      <c r="G65" s="47">
        <f>+E65-F65-H65</f>
        <v>2</v>
      </c>
      <c r="H65" s="83">
        <v>1</v>
      </c>
      <c r="I65" s="15">
        <v>50</v>
      </c>
      <c r="J65" s="84">
        <f>+I65*H65</f>
        <v>50</v>
      </c>
      <c r="K65" s="17" t="s">
        <v>16</v>
      </c>
      <c r="L65" s="18">
        <v>0</v>
      </c>
      <c r="M65" s="101">
        <f>SUM(J65-L65)</f>
        <v>50</v>
      </c>
    </row>
    <row r="66" spans="1:13" ht="25.5" x14ac:dyDescent="0.55000000000000004">
      <c r="A66" s="10">
        <v>62</v>
      </c>
      <c r="B66" s="19" t="s">
        <v>73</v>
      </c>
      <c r="C66" s="79">
        <v>3</v>
      </c>
      <c r="D66" s="82">
        <v>0</v>
      </c>
      <c r="E66" s="47">
        <f>C66+D66</f>
        <v>3</v>
      </c>
      <c r="F66" s="82">
        <v>0</v>
      </c>
      <c r="G66" s="47">
        <f>+E66-F66-H66</f>
        <v>2</v>
      </c>
      <c r="H66" s="83">
        <v>1</v>
      </c>
      <c r="I66" s="20">
        <v>50</v>
      </c>
      <c r="J66" s="84">
        <f>+I66*H66</f>
        <v>50</v>
      </c>
      <c r="K66" s="17" t="s">
        <v>16</v>
      </c>
      <c r="L66" s="18">
        <v>0</v>
      </c>
      <c r="M66" s="101">
        <f>SUM(J66-L66)</f>
        <v>50</v>
      </c>
    </row>
    <row r="67" spans="1:13" ht="25.5" x14ac:dyDescent="0.55000000000000004">
      <c r="A67" s="10">
        <v>63</v>
      </c>
      <c r="B67" s="19" t="s">
        <v>74</v>
      </c>
      <c r="C67" s="79">
        <f>+'29'!G67</f>
        <v>0</v>
      </c>
      <c r="D67" s="82">
        <v>0</v>
      </c>
      <c r="E67" s="47">
        <f>C67+D67</f>
        <v>0</v>
      </c>
      <c r="F67" s="82">
        <v>0</v>
      </c>
      <c r="G67" s="47">
        <f>+E67-F67-H67</f>
        <v>0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+'29'!G68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+'29'!G69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+'29'!G70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+'29'!G71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+'29'!G72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+'29'!G73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+'29'!G74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+'29'!G75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+'29'!G76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+'29'!G77</f>
        <v>12</v>
      </c>
      <c r="D77" s="82">
        <v>0</v>
      </c>
      <c r="E77" s="47">
        <f t="shared" si="0"/>
        <v>12</v>
      </c>
      <c r="F77" s="82">
        <v>0</v>
      </c>
      <c r="G77" s="47">
        <f t="shared" si="4"/>
        <v>12</v>
      </c>
      <c r="H77" s="83"/>
      <c r="I77" s="15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6"/>
        <v>0</v>
      </c>
    </row>
    <row r="78" spans="1:13" ht="25.5" x14ac:dyDescent="0.55000000000000004">
      <c r="A78" s="10">
        <v>74</v>
      </c>
      <c r="B78" s="19" t="s">
        <v>293</v>
      </c>
      <c r="C78" s="79">
        <f>+'29'!G78</f>
        <v>2</v>
      </c>
      <c r="D78" s="82">
        <v>0</v>
      </c>
      <c r="E78" s="47">
        <f t="shared" ref="E78:E126" si="8">C78+D78</f>
        <v>2</v>
      </c>
      <c r="F78" s="82">
        <v>0</v>
      </c>
      <c r="G78" s="47">
        <f t="shared" ref="G78:G126" si="9">+E78-F78-H78</f>
        <v>0</v>
      </c>
      <c r="H78" s="83">
        <v>2</v>
      </c>
      <c r="I78" s="20">
        <v>50</v>
      </c>
      <c r="J78" s="84">
        <f t="shared" ref="J78:J126" si="10">+I78*H78</f>
        <v>100</v>
      </c>
      <c r="K78" s="17" t="s">
        <v>16</v>
      </c>
      <c r="L78" s="18">
        <v>50</v>
      </c>
      <c r="M78" s="101">
        <f t="shared" ref="M78:M126" si="11">SUM(J78-L78)</f>
        <v>50</v>
      </c>
    </row>
    <row r="79" spans="1:13" ht="25.5" x14ac:dyDescent="0.55000000000000004">
      <c r="A79" s="10">
        <v>75</v>
      </c>
      <c r="B79" s="19" t="s">
        <v>294</v>
      </c>
      <c r="C79" s="79">
        <f>+'29'!G79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+'29'!G80</f>
        <v>0</v>
      </c>
      <c r="D80" s="82">
        <v>2</v>
      </c>
      <c r="E80" s="47">
        <f t="shared" si="8"/>
        <v>2</v>
      </c>
      <c r="F80" s="82">
        <v>0</v>
      </c>
      <c r="G80" s="47">
        <f t="shared" si="9"/>
        <v>2</v>
      </c>
      <c r="H80" s="83"/>
      <c r="I80" s="20">
        <v>120</v>
      </c>
      <c r="J80" s="84">
        <f t="shared" si="10"/>
        <v>0</v>
      </c>
      <c r="K80" s="17" t="s">
        <v>16</v>
      </c>
      <c r="L80" s="18">
        <v>0</v>
      </c>
      <c r="M80" s="23">
        <f t="shared" si="11"/>
        <v>0</v>
      </c>
    </row>
    <row r="81" spans="1:13" ht="25.5" x14ac:dyDescent="0.55000000000000004">
      <c r="A81" s="10">
        <v>77</v>
      </c>
      <c r="B81" s="19" t="s">
        <v>90</v>
      </c>
      <c r="C81" s="79">
        <f>+'29'!G81</f>
        <v>4</v>
      </c>
      <c r="D81" s="82">
        <v>0</v>
      </c>
      <c r="E81" s="47">
        <f t="shared" si="8"/>
        <v>4</v>
      </c>
      <c r="F81" s="82">
        <v>0</v>
      </c>
      <c r="G81" s="47">
        <f t="shared" si="9"/>
        <v>4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+'29'!G82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+'29'!G83</f>
        <v>4</v>
      </c>
      <c r="D83" s="82">
        <v>0</v>
      </c>
      <c r="E83" s="47">
        <f t="shared" si="8"/>
        <v>4</v>
      </c>
      <c r="F83" s="82">
        <v>0</v>
      </c>
      <c r="G83" s="47">
        <f t="shared" si="9"/>
        <v>4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+'29'!G84</f>
        <v>2</v>
      </c>
      <c r="D84" s="82">
        <v>0</v>
      </c>
      <c r="E84" s="47">
        <f t="shared" si="8"/>
        <v>2</v>
      </c>
      <c r="F84" s="82">
        <v>0</v>
      </c>
      <c r="G84" s="47">
        <f t="shared" si="9"/>
        <v>2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+'29'!G85</f>
        <v>4</v>
      </c>
      <c r="D85" s="82">
        <v>0</v>
      </c>
      <c r="E85" s="47">
        <f t="shared" si="8"/>
        <v>4</v>
      </c>
      <c r="F85" s="82">
        <v>0</v>
      </c>
      <c r="G85" s="47">
        <f t="shared" si="9"/>
        <v>4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+'29'!G86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+'29'!G87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+'29'!G88</f>
        <v>0</v>
      </c>
      <c r="D88" s="82">
        <v>0</v>
      </c>
      <c r="E88" s="47">
        <f t="shared" si="8"/>
        <v>0</v>
      </c>
      <c r="F88" s="82">
        <v>0</v>
      </c>
      <c r="G88" s="47">
        <f t="shared" si="9"/>
        <v>0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+'29'!G89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+'29'!G90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+'29'!G91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+'29'!G92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+'29'!G93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+'29'!G94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+'29'!G95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+'29'!G96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+'29'!G97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+'29'!G98</f>
        <v>5</v>
      </c>
      <c r="D98" s="82">
        <v>0</v>
      </c>
      <c r="E98" s="47">
        <f t="shared" si="8"/>
        <v>5</v>
      </c>
      <c r="F98" s="82">
        <v>0</v>
      </c>
      <c r="G98" s="47">
        <f t="shared" si="9"/>
        <v>2</v>
      </c>
      <c r="H98" s="83">
        <v>3</v>
      </c>
      <c r="I98" s="22">
        <v>120</v>
      </c>
      <c r="J98" s="84">
        <f t="shared" si="10"/>
        <v>360</v>
      </c>
      <c r="K98" s="17" t="s">
        <v>372</v>
      </c>
      <c r="L98" s="18">
        <v>120</v>
      </c>
      <c r="M98" s="101">
        <f t="shared" si="11"/>
        <v>240</v>
      </c>
    </row>
    <row r="99" spans="1:13" ht="25.5" x14ac:dyDescent="0.55000000000000004">
      <c r="A99" s="10">
        <v>95</v>
      </c>
      <c r="B99" s="19" t="s">
        <v>104</v>
      </c>
      <c r="C99" s="79">
        <f>+'29'!G99</f>
        <v>3</v>
      </c>
      <c r="D99" s="82">
        <v>0</v>
      </c>
      <c r="E99" s="47">
        <f t="shared" si="8"/>
        <v>3</v>
      </c>
      <c r="F99" s="82">
        <v>0</v>
      </c>
      <c r="G99" s="47">
        <f t="shared" si="9"/>
        <v>1</v>
      </c>
      <c r="H99" s="83">
        <v>2</v>
      </c>
      <c r="I99" s="20">
        <v>250</v>
      </c>
      <c r="J99" s="84">
        <f t="shared" si="10"/>
        <v>500</v>
      </c>
      <c r="K99" s="17" t="s">
        <v>16</v>
      </c>
      <c r="L99" s="18">
        <v>250</v>
      </c>
      <c r="M99" s="101">
        <f t="shared" si="11"/>
        <v>250</v>
      </c>
    </row>
    <row r="100" spans="1:13" ht="25.5" x14ac:dyDescent="0.55000000000000004">
      <c r="A100" s="10">
        <v>96</v>
      </c>
      <c r="B100" s="19" t="s">
        <v>105</v>
      </c>
      <c r="C100" s="79">
        <f>+'29'!G100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+'29'!G101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+'29'!G102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+'29'!G103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+'29'!G104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+'29'!G105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+'29'!G106</f>
        <v>20</v>
      </c>
      <c r="D106" s="82">
        <v>0</v>
      </c>
      <c r="E106" s="47">
        <f t="shared" si="8"/>
        <v>20</v>
      </c>
      <c r="F106" s="82">
        <v>0</v>
      </c>
      <c r="G106" s="47">
        <f t="shared" si="9"/>
        <v>20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+'29'!G107</f>
        <v>11</v>
      </c>
      <c r="D107" s="82">
        <v>0</v>
      </c>
      <c r="E107" s="47">
        <f t="shared" si="8"/>
        <v>11</v>
      </c>
      <c r="F107" s="82">
        <v>0</v>
      </c>
      <c r="G107" s="47">
        <f t="shared" si="9"/>
        <v>11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+'29'!G108</f>
        <v>0</v>
      </c>
      <c r="D108" s="82">
        <v>0</v>
      </c>
      <c r="E108" s="47">
        <f t="shared" si="8"/>
        <v>0</v>
      </c>
      <c r="F108" s="82">
        <v>0</v>
      </c>
      <c r="G108" s="47">
        <f t="shared" si="9"/>
        <v>0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+'29'!G109</f>
        <v>6</v>
      </c>
      <c r="D109" s="82">
        <v>0</v>
      </c>
      <c r="E109" s="47">
        <f t="shared" si="8"/>
        <v>6</v>
      </c>
      <c r="F109" s="82">
        <v>0</v>
      </c>
      <c r="G109" s="47">
        <f t="shared" si="9"/>
        <v>6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+'29'!G110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+'29'!G111</f>
        <v>1</v>
      </c>
      <c r="D111" s="82">
        <v>0</v>
      </c>
      <c r="E111" s="47">
        <f t="shared" si="8"/>
        <v>1</v>
      </c>
      <c r="F111" s="82">
        <v>0</v>
      </c>
      <c r="G111" s="47">
        <f t="shared" si="9"/>
        <v>1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+'29'!G112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+'29'!G113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+'29'!G114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+'29'!G115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+'29'!G116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+'29'!G117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+'29'!G118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+'29'!G119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+'29'!G120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+'29'!G121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+'29'!G122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+'29'!G123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+'29'!G124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+'29'!G125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+'29'!G126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+'29'!G127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4</v>
      </c>
      <c r="H127" s="83"/>
      <c r="I127" s="20">
        <v>45</v>
      </c>
      <c r="J127" s="84">
        <f t="shared" ref="J127:J136" si="18">+I127*H127</f>
        <v>0</v>
      </c>
      <c r="K127" s="17" t="s">
        <v>16</v>
      </c>
      <c r="L127" s="18">
        <v>0</v>
      </c>
      <c r="M127" s="23">
        <f t="shared" ref="M127:M136" si="19">SUM(J127-L127)</f>
        <v>0</v>
      </c>
    </row>
    <row r="128" spans="1:13" ht="25.5" x14ac:dyDescent="0.55000000000000004">
      <c r="A128" s="10">
        <v>124</v>
      </c>
      <c r="B128" s="19" t="s">
        <v>121</v>
      </c>
      <c r="C128" s="79">
        <f>+'29'!G128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+'29'!G129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+'29'!G130</f>
        <v>2</v>
      </c>
      <c r="D130" s="82">
        <v>0</v>
      </c>
      <c r="E130" s="47">
        <f t="shared" si="16"/>
        <v>2</v>
      </c>
      <c r="F130" s="82">
        <v>0</v>
      </c>
      <c r="G130" s="47">
        <f t="shared" si="17"/>
        <v>2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+'29'!G131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+'29'!G132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+'29'!G133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+'29'!G134</f>
        <v>1</v>
      </c>
      <c r="D134" s="82">
        <v>0</v>
      </c>
      <c r="E134" s="47">
        <f t="shared" si="16"/>
        <v>1</v>
      </c>
      <c r="F134" s="82">
        <v>0</v>
      </c>
      <c r="G134" s="47">
        <f t="shared" si="17"/>
        <v>1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+'29'!G135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+'29'!G136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+'29'!G137</f>
        <v>0</v>
      </c>
      <c r="D137" s="82">
        <v>0</v>
      </c>
      <c r="E137" s="47">
        <f t="shared" si="0"/>
        <v>0</v>
      </c>
      <c r="F137" s="82">
        <v>0</v>
      </c>
      <c r="G137" s="47">
        <f t="shared" si="4"/>
        <v>0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+'29'!G138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+'29'!G139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+'29'!G140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+'29'!G141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+'29'!G142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+'29'!G143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+'29'!G144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+'29'!G145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+'29'!G146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+'29'!G147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+'29'!G148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+'29'!G149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+'29'!G150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4</v>
      </c>
      <c r="H150" s="83"/>
      <c r="I150" s="20">
        <v>10</v>
      </c>
      <c r="J150" s="84">
        <f t="shared" si="23"/>
        <v>0</v>
      </c>
      <c r="K150" s="17" t="s">
        <v>16</v>
      </c>
      <c r="L150" s="18">
        <v>0</v>
      </c>
      <c r="M150" s="23">
        <f t="shared" si="24"/>
        <v>0</v>
      </c>
    </row>
    <row r="151" spans="1:13" ht="25.5" x14ac:dyDescent="0.55000000000000004">
      <c r="A151" s="10">
        <v>147</v>
      </c>
      <c r="B151" s="19" t="s">
        <v>194</v>
      </c>
      <c r="C151" s="79">
        <f>+'29'!G151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f>+'29'!G152</f>
        <v>5</v>
      </c>
      <c r="D152" s="82">
        <v>0</v>
      </c>
      <c r="E152" s="47">
        <f t="shared" si="21"/>
        <v>5</v>
      </c>
      <c r="F152" s="82">
        <v>0</v>
      </c>
      <c r="G152" s="47">
        <f t="shared" si="22"/>
        <v>5</v>
      </c>
      <c r="H152" s="83"/>
      <c r="I152" s="20">
        <v>10</v>
      </c>
      <c r="J152" s="84">
        <f t="shared" si="23"/>
        <v>0</v>
      </c>
      <c r="K152" s="17" t="s">
        <v>16</v>
      </c>
      <c r="L152" s="18">
        <v>0</v>
      </c>
      <c r="M152" s="23">
        <f t="shared" si="24"/>
        <v>0</v>
      </c>
    </row>
    <row r="153" spans="1:13" ht="27" customHeight="1" x14ac:dyDescent="0.55000000000000004">
      <c r="A153" s="10">
        <v>149</v>
      </c>
      <c r="B153" s="19" t="s">
        <v>196</v>
      </c>
      <c r="C153" s="79">
        <f>+'29'!G153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+'29'!G154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+'29'!G155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+'29'!G156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+'29'!G157</f>
        <v>2</v>
      </c>
      <c r="D157" s="82">
        <v>0</v>
      </c>
      <c r="E157" s="47">
        <f t="shared" si="21"/>
        <v>2</v>
      </c>
      <c r="F157" s="82">
        <v>2</v>
      </c>
      <c r="G157" s="47">
        <f t="shared" si="22"/>
        <v>0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+'29'!G158</f>
        <v>3</v>
      </c>
      <c r="D158" s="82">
        <v>0</v>
      </c>
      <c r="E158" s="47">
        <f t="shared" si="21"/>
        <v>3</v>
      </c>
      <c r="F158" s="82">
        <v>3</v>
      </c>
      <c r="G158" s="47">
        <f t="shared" si="22"/>
        <v>0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+'29'!G159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+'29'!G160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+'29'!G161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+'29'!G162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+'29'!G163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+'29'!G164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+'29'!G165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+'29'!G166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+'29'!G167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+'29'!G168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+'29'!G169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+'29'!G170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+'29'!G171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+'29'!G172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+'29'!G173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+'29'!G174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+'29'!G175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+'29'!G176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+'29'!G177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+'29'!G178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+'29'!G179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+'29'!G180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+'29'!G181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+'29'!G182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+'29'!G183</f>
        <v>5</v>
      </c>
      <c r="D183" s="82">
        <v>0</v>
      </c>
      <c r="E183" s="47">
        <f t="shared" si="27"/>
        <v>5</v>
      </c>
      <c r="F183" s="82">
        <v>0</v>
      </c>
      <c r="G183" s="47">
        <f t="shared" si="28"/>
        <v>5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+'29'!G184</f>
        <v>2</v>
      </c>
      <c r="D184" s="82">
        <v>5</v>
      </c>
      <c r="E184" s="47">
        <f t="shared" si="27"/>
        <v>7</v>
      </c>
      <c r="F184" s="82">
        <v>0</v>
      </c>
      <c r="G184" s="47">
        <f t="shared" si="28"/>
        <v>7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+'29'!G185</f>
        <v>3</v>
      </c>
      <c r="D185" s="82">
        <v>0</v>
      </c>
      <c r="E185" s="47">
        <f t="shared" si="27"/>
        <v>3</v>
      </c>
      <c r="F185" s="82">
        <v>0</v>
      </c>
      <c r="G185" s="47">
        <f t="shared" si="28"/>
        <v>3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+'29'!G186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+'29'!G187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+'29'!G188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+'29'!G189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+'29'!G190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+'29'!G191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+'29'!G192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+'29'!G193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+'29'!G194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+'29'!G195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+'29'!G196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+'29'!G197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+'29'!G198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+'29'!G199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+'29'!G200</f>
        <v>0</v>
      </c>
      <c r="D200" s="82">
        <v>0</v>
      </c>
      <c r="E200" s="47">
        <f t="shared" si="27"/>
        <v>0</v>
      </c>
      <c r="F200" s="82">
        <v>0</v>
      </c>
      <c r="G200" s="47">
        <f t="shared" si="34"/>
        <v>0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+'29'!G201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+'29'!G202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+'29'!G203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+'29'!G204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+'29'!G205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+'29'!G206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+'29'!G207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+'29'!G208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+'29'!G209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+'29'!G210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+'29'!G211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+'29'!G212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+'29'!G213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+'29'!G214</f>
        <v>9</v>
      </c>
      <c r="D214" s="82">
        <v>0</v>
      </c>
      <c r="E214" s="47">
        <f t="shared" si="37"/>
        <v>9</v>
      </c>
      <c r="F214" s="82">
        <v>0</v>
      </c>
      <c r="G214" s="47">
        <f t="shared" si="38"/>
        <v>7</v>
      </c>
      <c r="H214" s="83">
        <v>2</v>
      </c>
      <c r="I214" s="20">
        <v>40</v>
      </c>
      <c r="J214" s="84">
        <f t="shared" si="39"/>
        <v>80</v>
      </c>
      <c r="K214" s="17" t="s">
        <v>16</v>
      </c>
      <c r="L214" s="18">
        <v>0</v>
      </c>
      <c r="M214" s="101">
        <f t="shared" si="40"/>
        <v>80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+'29'!G215</f>
        <v>8</v>
      </c>
      <c r="D215" s="82">
        <v>0</v>
      </c>
      <c r="E215" s="47">
        <f t="shared" si="37"/>
        <v>8</v>
      </c>
      <c r="F215" s="82">
        <v>0</v>
      </c>
      <c r="G215" s="47">
        <f t="shared" si="38"/>
        <v>8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+'29'!G216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+'29'!G217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+'29'!G218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+'29'!G219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+'29'!G220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+'29'!G221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+'29'!G222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+'29'!G223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+'29'!G224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+'29'!G225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+'29'!G226</f>
        <v>2</v>
      </c>
      <c r="D226" s="82">
        <v>0</v>
      </c>
      <c r="E226" s="47">
        <f t="shared" si="37"/>
        <v>2</v>
      </c>
      <c r="F226" s="82">
        <v>0</v>
      </c>
      <c r="G226" s="47">
        <f t="shared" si="38"/>
        <v>0</v>
      </c>
      <c r="H226" s="83">
        <v>2</v>
      </c>
      <c r="I226" s="20">
        <v>120</v>
      </c>
      <c r="J226" s="84">
        <f t="shared" si="39"/>
        <v>240</v>
      </c>
      <c r="K226" s="17" t="s">
        <v>16</v>
      </c>
      <c r="L226" s="18">
        <v>120</v>
      </c>
      <c r="M226" s="101">
        <f t="shared" si="40"/>
        <v>120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+'29'!G227</f>
        <v>7</v>
      </c>
      <c r="D227" s="82">
        <v>0</v>
      </c>
      <c r="E227" s="47">
        <f t="shared" si="37"/>
        <v>7</v>
      </c>
      <c r="F227" s="82">
        <v>0</v>
      </c>
      <c r="G227" s="47">
        <f t="shared" si="38"/>
        <v>7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+'29'!G228</f>
        <v>4</v>
      </c>
      <c r="D228" s="82">
        <v>0</v>
      </c>
      <c r="E228" s="47">
        <f t="shared" si="37"/>
        <v>4</v>
      </c>
      <c r="F228" s="82">
        <v>0</v>
      </c>
      <c r="G228" s="47">
        <f t="shared" si="38"/>
        <v>1</v>
      </c>
      <c r="H228" s="83">
        <v>3</v>
      </c>
      <c r="I228" s="20">
        <v>25</v>
      </c>
      <c r="J228" s="84">
        <f t="shared" si="39"/>
        <v>75</v>
      </c>
      <c r="K228" s="17" t="s">
        <v>16</v>
      </c>
      <c r="L228" s="18">
        <v>0</v>
      </c>
      <c r="M228" s="101">
        <f t="shared" si="40"/>
        <v>75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+'29'!G229</f>
        <v>1</v>
      </c>
      <c r="D229" s="82">
        <v>0</v>
      </c>
      <c r="E229" s="47">
        <f t="shared" si="37"/>
        <v>1</v>
      </c>
      <c r="F229" s="82">
        <v>0</v>
      </c>
      <c r="G229" s="47">
        <f t="shared" si="38"/>
        <v>1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+'29'!G230</f>
        <v>1</v>
      </c>
      <c r="D230" s="82">
        <v>0</v>
      </c>
      <c r="E230" s="47">
        <f t="shared" si="37"/>
        <v>1</v>
      </c>
      <c r="F230" s="82">
        <v>0</v>
      </c>
      <c r="G230" s="47">
        <f t="shared" si="38"/>
        <v>1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+'29'!G231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+'29'!G232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+'29'!G233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+'29'!G234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+'29'!G235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+'29'!G236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+'29'!G237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+'29'!G238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+'29'!G239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+'29'!G240</f>
        <v>4</v>
      </c>
      <c r="D240" s="82">
        <v>0</v>
      </c>
      <c r="E240" s="47">
        <f t="shared" si="37"/>
        <v>4</v>
      </c>
      <c r="F240" s="82">
        <v>0</v>
      </c>
      <c r="G240" s="47">
        <f t="shared" si="38"/>
        <v>4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+'29'!G241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+'29'!G242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+'29'!G243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+'29'!G244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+'29'!G245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+'29'!G246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1640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2345</v>
      </c>
    </row>
    <row r="258" spans="1:15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895</v>
      </c>
      <c r="L259" s="2">
        <v>85</v>
      </c>
      <c r="M259" s="2">
        <v>50</v>
      </c>
      <c r="N259" s="2">
        <v>140</v>
      </c>
      <c r="O259" s="2">
        <v>620</v>
      </c>
    </row>
    <row r="260" spans="1:15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5" ht="25.5" x14ac:dyDescent="0.55000000000000004">
      <c r="A261" s="1"/>
      <c r="E261" s="31"/>
      <c r="G261" s="31"/>
      <c r="I261" s="162" t="s">
        <v>206</v>
      </c>
      <c r="J261" s="163"/>
      <c r="K261" s="36">
        <v>50</v>
      </c>
      <c r="L261" s="2" t="s">
        <v>352</v>
      </c>
    </row>
    <row r="262" spans="1:15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705</v>
      </c>
      <c r="M262" s="87" t="s">
        <v>287</v>
      </c>
      <c r="N262" s="88" t="s">
        <v>288</v>
      </c>
      <c r="O262" s="89" t="s">
        <v>289</v>
      </c>
    </row>
    <row r="263" spans="1:15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695</v>
      </c>
      <c r="M263" s="90"/>
      <c r="N263" s="90">
        <v>220</v>
      </c>
      <c r="O263" s="90"/>
    </row>
    <row r="264" spans="1:15" ht="25.5" x14ac:dyDescent="0.55000000000000004">
      <c r="A264" s="1"/>
      <c r="E264" s="31"/>
      <c r="G264" s="31"/>
      <c r="I264" s="162" t="s">
        <v>209</v>
      </c>
      <c r="J264" s="163"/>
      <c r="K264" s="37">
        <v>695</v>
      </c>
      <c r="M264" s="90"/>
      <c r="N264" s="90"/>
      <c r="O264" s="90"/>
    </row>
    <row r="265" spans="1:15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5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5" x14ac:dyDescent="0.5">
      <c r="G267" s="2"/>
      <c r="I267" s="2"/>
      <c r="M267" s="91"/>
      <c r="N267" s="91"/>
      <c r="O267" s="91"/>
    </row>
    <row r="268" spans="1:15" ht="25.5" x14ac:dyDescent="0.55000000000000004">
      <c r="G268" s="2"/>
      <c r="I268" s="98" t="s">
        <v>300</v>
      </c>
      <c r="M268" s="92"/>
      <c r="N268" s="92"/>
      <c r="O268" s="92"/>
    </row>
    <row r="269" spans="1:15" x14ac:dyDescent="0.5">
      <c r="G269" s="2"/>
      <c r="I269" s="2"/>
      <c r="M269" s="93">
        <f>SUM(M263:M268)</f>
        <v>0</v>
      </c>
      <c r="N269" s="93">
        <f>SUM(N263:N268)</f>
        <v>220</v>
      </c>
      <c r="O269" s="93">
        <f>SUM(O263:O268)</f>
        <v>0</v>
      </c>
    </row>
    <row r="270" spans="1:15" x14ac:dyDescent="0.5">
      <c r="G270" s="2"/>
      <c r="I270" s="2"/>
      <c r="M270" s="94" t="s">
        <v>290</v>
      </c>
      <c r="N270" s="95">
        <f>N269*30/100</f>
        <v>66</v>
      </c>
      <c r="O270" s="95">
        <f>O269*30/100</f>
        <v>0</v>
      </c>
    </row>
    <row r="271" spans="1:15" x14ac:dyDescent="0.5">
      <c r="G271" s="2"/>
      <c r="I271" s="2"/>
      <c r="M271" s="94" t="s">
        <v>291</v>
      </c>
      <c r="N271" s="95">
        <f>N270*7/100</f>
        <v>4.62</v>
      </c>
      <c r="O271" s="95">
        <f>O270*7/100</f>
        <v>0</v>
      </c>
    </row>
    <row r="272" spans="1:15" x14ac:dyDescent="0.5">
      <c r="G272" s="2"/>
      <c r="I272" s="2"/>
      <c r="M272" s="96" t="s">
        <v>5</v>
      </c>
      <c r="N272" s="97">
        <f>N269-N270-N271</f>
        <v>149.38</v>
      </c>
      <c r="O272" s="97">
        <f>O269-O270-O271</f>
        <v>0</v>
      </c>
    </row>
    <row r="273" spans="11:11" s="2" customFormat="1" x14ac:dyDescent="0.5">
      <c r="K273" s="2">
        <f>50+100+65+85+100+195+130+50+50+50+240+250+80+120+75</f>
        <v>1640</v>
      </c>
    </row>
    <row r="274" spans="11:11" s="2" customFormat="1" x14ac:dyDescent="0.5"/>
    <row r="275" spans="11:11" s="2" customFormat="1" x14ac:dyDescent="0.5"/>
    <row r="276" spans="11:11" s="2" customFormat="1" x14ac:dyDescent="0.5"/>
    <row r="277" spans="11:11" s="2" customFormat="1" x14ac:dyDescent="0.5"/>
    <row r="278" spans="11:11" s="2" customFormat="1" x14ac:dyDescent="0.5"/>
    <row r="279" spans="11:11" s="2" customFormat="1" x14ac:dyDescent="0.5"/>
    <row r="280" spans="11:11" s="2" customFormat="1" x14ac:dyDescent="0.5"/>
    <row r="281" spans="11:11" s="2" customFormat="1" x14ac:dyDescent="0.5"/>
    <row r="282" spans="11:11" s="2" customFormat="1" x14ac:dyDescent="0.5"/>
    <row r="283" spans="11:11" s="2" customFormat="1" x14ac:dyDescent="0.5"/>
    <row r="284" spans="11:11" s="2" customFormat="1" x14ac:dyDescent="0.5"/>
    <row r="285" spans="11:11" s="2" customFormat="1" x14ac:dyDescent="0.5"/>
    <row r="286" spans="11:11" s="2" customFormat="1" x14ac:dyDescent="0.5"/>
    <row r="287" spans="11:11" s="2" customFormat="1" x14ac:dyDescent="0.5"/>
    <row r="288" spans="11:11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5980BF"/>
  </sheetPr>
  <dimension ref="A1:Z341"/>
  <sheetViews>
    <sheetView zoomScaleNormal="100" workbookViewId="0">
      <pane xSplit="7" ySplit="4" topLeftCell="H254" activePane="bottomRight" state="frozen"/>
      <selection activeCell="B30" sqref="B30"/>
      <selection pane="topRight" activeCell="B30" sqref="B30"/>
      <selection pane="bottomLeft" activeCell="B30" sqref="B30"/>
      <selection pane="bottomRight" activeCell="K264" sqref="K26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9" t="s">
        <v>292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73" t="s">
        <v>2</v>
      </c>
      <c r="C3" s="161" t="s">
        <v>3</v>
      </c>
      <c r="D3" s="161" t="s">
        <v>4</v>
      </c>
      <c r="E3" s="161" t="s">
        <v>5</v>
      </c>
      <c r="F3" s="80" t="s">
        <v>6</v>
      </c>
      <c r="G3" s="161" t="s">
        <v>7</v>
      </c>
      <c r="H3" s="164" t="s">
        <v>8</v>
      </c>
      <c r="I3" s="164"/>
      <c r="J3" s="164"/>
      <c r="K3" s="161" t="s">
        <v>9</v>
      </c>
      <c r="L3" s="166" t="s">
        <v>10</v>
      </c>
      <c r="O3" s="161" t="s">
        <v>1</v>
      </c>
      <c r="P3" s="161" t="s">
        <v>2</v>
      </c>
      <c r="Q3" s="161" t="s">
        <v>3</v>
      </c>
      <c r="R3" s="161" t="s">
        <v>4</v>
      </c>
      <c r="S3" s="161" t="s">
        <v>5</v>
      </c>
      <c r="T3" s="80" t="s">
        <v>6</v>
      </c>
      <c r="U3" s="161" t="s">
        <v>7</v>
      </c>
      <c r="V3" s="164" t="s">
        <v>8</v>
      </c>
      <c r="W3" s="164"/>
      <c r="X3" s="164"/>
      <c r="Y3" s="161" t="s">
        <v>9</v>
      </c>
      <c r="Z3" s="166" t="s">
        <v>10</v>
      </c>
    </row>
    <row r="4" spans="1:26" s="5" customFormat="1" ht="26.25" x14ac:dyDescent="0.55000000000000004">
      <c r="A4" s="161"/>
      <c r="B4" s="173"/>
      <c r="C4" s="161"/>
      <c r="D4" s="161"/>
      <c r="E4" s="161"/>
      <c r="F4" s="80" t="s">
        <v>11</v>
      </c>
      <c r="G4" s="161"/>
      <c r="H4" s="80" t="s">
        <v>12</v>
      </c>
      <c r="I4" s="81" t="s">
        <v>13</v>
      </c>
      <c r="J4" s="80" t="s">
        <v>14</v>
      </c>
      <c r="K4" s="161"/>
      <c r="L4" s="166"/>
      <c r="O4" s="161"/>
      <c r="P4" s="161"/>
      <c r="Q4" s="161"/>
      <c r="R4" s="161"/>
      <c r="S4" s="161"/>
      <c r="T4" s="80" t="s">
        <v>11</v>
      </c>
      <c r="U4" s="161"/>
      <c r="V4" s="80" t="s">
        <v>12</v>
      </c>
      <c r="W4" s="81" t="s">
        <v>13</v>
      </c>
      <c r="X4" s="80" t="s">
        <v>14</v>
      </c>
      <c r="Y4" s="161"/>
      <c r="Z4" s="166"/>
    </row>
    <row r="5" spans="1:26" ht="25.5" x14ac:dyDescent="0.55000000000000004">
      <c r="A5" s="10">
        <v>1</v>
      </c>
      <c r="B5" s="19" t="s">
        <v>380</v>
      </c>
      <c r="C5" s="79">
        <f>+'30'!G5</f>
        <v>79</v>
      </c>
      <c r="D5" s="82">
        <v>0</v>
      </c>
      <c r="E5" s="47">
        <f t="shared" ref="E5:E207" si="0">C5+D5</f>
        <v>79</v>
      </c>
      <c r="F5" s="82">
        <v>0</v>
      </c>
      <c r="G5" s="47">
        <f>+E5-F5-H5</f>
        <v>79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3" si="1">Q5+R5</f>
        <v>0</v>
      </c>
      <c r="T5" s="82">
        <v>0</v>
      </c>
      <c r="U5" s="47">
        <f t="shared" ref="U5:U13" si="2">S5-T5-V5</f>
        <v>0</v>
      </c>
      <c r="V5" s="83">
        <v>0</v>
      </c>
      <c r="W5" s="22"/>
      <c r="X5" s="44">
        <f t="shared" ref="X5:X13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381</v>
      </c>
      <c r="C6" s="79">
        <f>+'30'!G6</f>
        <v>75</v>
      </c>
      <c r="D6" s="82">
        <v>0</v>
      </c>
      <c r="E6" s="47">
        <f t="shared" si="0"/>
        <v>75</v>
      </c>
      <c r="F6" s="82">
        <v>0</v>
      </c>
      <c r="G6" s="47">
        <f t="shared" ref="G6:G142" si="4">+E6-F6-H6</f>
        <v>72</v>
      </c>
      <c r="H6" s="83">
        <v>3</v>
      </c>
      <c r="I6" s="15">
        <v>100</v>
      </c>
      <c r="J6" s="84">
        <f t="shared" ref="J6:J142" si="5">+I6*H6</f>
        <v>300</v>
      </c>
      <c r="K6" s="17" t="s">
        <v>16</v>
      </c>
      <c r="L6" s="18">
        <v>0</v>
      </c>
      <c r="M6" s="23">
        <f t="shared" ref="M6:M13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2</v>
      </c>
      <c r="D8" s="82">
        <v>0</v>
      </c>
      <c r="E8" s="47">
        <f>C8+D8</f>
        <v>2</v>
      </c>
      <c r="F8" s="82">
        <v>0</v>
      </c>
      <c r="G8" s="47">
        <f t="shared" si="4"/>
        <v>2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50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40</v>
      </c>
      <c r="D12" s="82">
        <v>0</v>
      </c>
      <c r="E12" s="47">
        <f t="shared" si="0"/>
        <v>40</v>
      </c>
      <c r="F12" s="82">
        <v>0</v>
      </c>
      <c r="G12" s="47">
        <f t="shared" si="4"/>
        <v>40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247</v>
      </c>
      <c r="C13" s="79">
        <f>+'30'!G13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50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382</v>
      </c>
      <c r="C14" s="79">
        <f>+'30'!G14</f>
        <v>0</v>
      </c>
      <c r="D14" s="82">
        <v>0</v>
      </c>
      <c r="E14" s="47">
        <f t="shared" si="0"/>
        <v>0</v>
      </c>
      <c r="F14" s="82">
        <v>0</v>
      </c>
      <c r="G14" s="47">
        <f t="shared" si="4"/>
        <v>0</v>
      </c>
      <c r="H14" s="83"/>
      <c r="I14" s="20">
        <v>50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11</v>
      </c>
      <c r="P14" s="19"/>
      <c r="Q14" s="47"/>
      <c r="R14" s="82"/>
      <c r="S14" s="47"/>
      <c r="T14" s="82"/>
      <c r="U14" s="47"/>
      <c r="V14" s="83"/>
      <c r="W14" s="22"/>
      <c r="X14" s="44"/>
      <c r="Y14" s="17"/>
      <c r="Z14" s="18"/>
    </row>
    <row r="15" spans="1:26" ht="24" customHeight="1" x14ac:dyDescent="0.55000000000000004">
      <c r="A15" s="10">
        <v>11</v>
      </c>
      <c r="B15" s="19" t="s">
        <v>27</v>
      </c>
      <c r="C15" s="79">
        <f>+'30'!G15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12</v>
      </c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28</v>
      </c>
      <c r="C16" s="79">
        <f>+'30'!G16</f>
        <v>5</v>
      </c>
      <c r="D16" s="82">
        <v>0</v>
      </c>
      <c r="E16" s="47">
        <f t="shared" si="0"/>
        <v>5</v>
      </c>
      <c r="F16" s="82">
        <v>0</v>
      </c>
      <c r="G16" s="47">
        <f t="shared" si="4"/>
        <v>5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13</v>
      </c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29</v>
      </c>
      <c r="C17" s="79">
        <f>+'30'!G17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20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14</v>
      </c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30</v>
      </c>
      <c r="C18" s="79">
        <f>+'30'!G18</f>
        <v>4</v>
      </c>
      <c r="D18" s="82">
        <v>0</v>
      </c>
      <c r="E18" s="47">
        <f t="shared" si="0"/>
        <v>4</v>
      </c>
      <c r="F18" s="82">
        <v>0</v>
      </c>
      <c r="G18" s="47">
        <f t="shared" si="4"/>
        <v>4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15</v>
      </c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31</v>
      </c>
      <c r="C19" s="79">
        <f>+'30'!G19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16</v>
      </c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32</v>
      </c>
      <c r="C20" s="79">
        <f>+'30'!G20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17</v>
      </c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5.5" x14ac:dyDescent="0.55000000000000004">
      <c r="A21" s="10">
        <v>17</v>
      </c>
      <c r="B21" s="11" t="s">
        <v>275</v>
      </c>
      <c r="C21" s="79">
        <f>+'30'!G21</f>
        <v>0</v>
      </c>
      <c r="D21" s="82">
        <v>0</v>
      </c>
      <c r="E21" s="47">
        <f>C21+D21</f>
        <v>0</v>
      </c>
      <c r="F21" s="82">
        <v>0</v>
      </c>
      <c r="G21" s="47">
        <f>+E21-F21-H21</f>
        <v>0</v>
      </c>
      <c r="H21" s="83"/>
      <c r="I21" s="20">
        <v>60</v>
      </c>
      <c r="J21" s="84">
        <f>+I21*H21</f>
        <v>0</v>
      </c>
      <c r="K21" s="17" t="s">
        <v>16</v>
      </c>
      <c r="L21" s="18">
        <v>0</v>
      </c>
      <c r="M21" s="23">
        <f>SUM(J21-L21)</f>
        <v>0</v>
      </c>
    </row>
    <row r="22" spans="1:26" ht="25.5" x14ac:dyDescent="0.55000000000000004">
      <c r="A22" s="10">
        <v>18</v>
      </c>
      <c r="B22" s="19" t="s">
        <v>25</v>
      </c>
      <c r="C22" s="79">
        <f>+'30'!G22</f>
        <v>3</v>
      </c>
      <c r="D22" s="82">
        <v>0</v>
      </c>
      <c r="E22" s="47">
        <f>C22+D22</f>
        <v>3</v>
      </c>
      <c r="F22" s="82">
        <v>0</v>
      </c>
      <c r="G22" s="47">
        <f>+E22-F22-H22</f>
        <v>3</v>
      </c>
      <c r="H22" s="83"/>
      <c r="I22" s="20">
        <v>65</v>
      </c>
      <c r="J22" s="84">
        <f>+I22*H22</f>
        <v>0</v>
      </c>
      <c r="K22" s="17" t="s">
        <v>16</v>
      </c>
      <c r="L22" s="18">
        <v>0</v>
      </c>
      <c r="M22" s="23">
        <f>SUM(J22-L22)</f>
        <v>0</v>
      </c>
      <c r="O22" s="10">
        <v>10</v>
      </c>
      <c r="P22" s="19"/>
      <c r="Q22" s="47">
        <v>0</v>
      </c>
      <c r="R22" s="82">
        <v>0</v>
      </c>
      <c r="S22" s="47">
        <f>Q22+R22</f>
        <v>0</v>
      </c>
      <c r="T22" s="82">
        <v>0</v>
      </c>
      <c r="U22" s="47">
        <f>S22-T22-V22</f>
        <v>0</v>
      </c>
      <c r="V22" s="83">
        <v>0</v>
      </c>
      <c r="W22" s="22"/>
      <c r="X22" s="44">
        <f>V22*W22</f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33</v>
      </c>
      <c r="C23" s="79">
        <f>+'30'!G23</f>
        <v>1</v>
      </c>
      <c r="D23" s="82">
        <v>0</v>
      </c>
      <c r="E23" s="47">
        <f t="shared" si="0"/>
        <v>1</v>
      </c>
      <c r="F23" s="82">
        <v>0</v>
      </c>
      <c r="G23" s="47">
        <f t="shared" si="4"/>
        <v>1</v>
      </c>
      <c r="H23" s="83"/>
      <c r="I23" s="15">
        <v>85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18</v>
      </c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34</v>
      </c>
      <c r="C24" s="79">
        <f>+'30'!G24</f>
        <v>49</v>
      </c>
      <c r="D24" s="82">
        <v>0</v>
      </c>
      <c r="E24" s="47">
        <f t="shared" si="0"/>
        <v>49</v>
      </c>
      <c r="F24" s="82">
        <v>0</v>
      </c>
      <c r="G24" s="47">
        <f t="shared" si="4"/>
        <v>49</v>
      </c>
      <c r="H24" s="83"/>
      <c r="I24" s="15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19</v>
      </c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35</v>
      </c>
      <c r="C25" s="79">
        <f>+'30'!G25</f>
        <v>7</v>
      </c>
      <c r="D25" s="82">
        <v>0</v>
      </c>
      <c r="E25" s="47">
        <f t="shared" si="0"/>
        <v>7</v>
      </c>
      <c r="F25" s="82">
        <v>0</v>
      </c>
      <c r="G25" s="47">
        <f t="shared" si="4"/>
        <v>7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20</v>
      </c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36</v>
      </c>
      <c r="C26" s="79">
        <f>+'30'!G26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21</v>
      </c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37</v>
      </c>
      <c r="C27" s="79">
        <f>+'30'!G27</f>
        <v>1</v>
      </c>
      <c r="D27" s="82">
        <v>0</v>
      </c>
      <c r="E27" s="47">
        <f t="shared" si="0"/>
        <v>1</v>
      </c>
      <c r="F27" s="82">
        <v>0</v>
      </c>
      <c r="G27" s="47">
        <f t="shared" si="4"/>
        <v>1</v>
      </c>
      <c r="H27" s="83"/>
      <c r="I27" s="21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22</v>
      </c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38</v>
      </c>
      <c r="C28" s="79">
        <f>+'30'!G28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23</v>
      </c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39</v>
      </c>
      <c r="C29" s="79">
        <f>+'30'!G29</f>
        <v>0</v>
      </c>
      <c r="D29" s="82">
        <v>0</v>
      </c>
      <c r="E29" s="47">
        <f t="shared" si="0"/>
        <v>0</v>
      </c>
      <c r="F29" s="82">
        <v>0</v>
      </c>
      <c r="G29" s="47">
        <f t="shared" si="4"/>
        <v>0</v>
      </c>
      <c r="H29" s="83"/>
      <c r="I29" s="20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24</v>
      </c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40</v>
      </c>
      <c r="C30" s="79">
        <f>+'30'!G30</f>
        <v>3</v>
      </c>
      <c r="D30" s="82">
        <v>0</v>
      </c>
      <c r="E30" s="47">
        <f t="shared" si="0"/>
        <v>3</v>
      </c>
      <c r="F30" s="82">
        <v>0</v>
      </c>
      <c r="G30" s="47">
        <f t="shared" si="4"/>
        <v>3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25</v>
      </c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5.5" x14ac:dyDescent="0.55000000000000004">
      <c r="A31" s="10">
        <v>27</v>
      </c>
      <c r="B31" s="19" t="s">
        <v>41</v>
      </c>
      <c r="C31" s="79">
        <f>+'30'!G31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"/>
      <c r="Q31" s="24"/>
      <c r="R31" s="25"/>
      <c r="S31" s="24"/>
      <c r="T31" s="25"/>
      <c r="U31" s="24"/>
      <c r="V31" s="24"/>
      <c r="W31" s="26"/>
      <c r="X31" s="25"/>
      <c r="Y31" s="27"/>
      <c r="Z31" s="41">
        <v>0</v>
      </c>
    </row>
    <row r="32" spans="1:26" ht="25.5" x14ac:dyDescent="0.55000000000000004">
      <c r="A32" s="10">
        <v>28</v>
      </c>
      <c r="B32" s="19" t="s">
        <v>389</v>
      </c>
      <c r="C32" s="79">
        <f>+'30'!G32</f>
        <v>7</v>
      </c>
      <c r="D32" s="82">
        <v>0</v>
      </c>
      <c r="E32" s="47">
        <f t="shared" si="0"/>
        <v>7</v>
      </c>
      <c r="F32" s="82">
        <v>0</v>
      </c>
      <c r="G32" s="47">
        <f t="shared" si="4"/>
        <v>7</v>
      </c>
      <c r="H32" s="83"/>
      <c r="I32" s="15">
        <v>35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4" ht="25.5" x14ac:dyDescent="0.55000000000000004">
      <c r="A33" s="10">
        <v>29</v>
      </c>
      <c r="B33" s="19" t="s">
        <v>47</v>
      </c>
      <c r="C33" s="79">
        <f>+'30'!G33</f>
        <v>0</v>
      </c>
      <c r="D33" s="82">
        <v>0</v>
      </c>
      <c r="E33" s="47">
        <f>C33+D33</f>
        <v>0</v>
      </c>
      <c r="F33" s="82">
        <v>0</v>
      </c>
      <c r="G33" s="47">
        <f>+E33-F33-H33</f>
        <v>0</v>
      </c>
      <c r="H33" s="83"/>
      <c r="I33" s="15">
        <v>100</v>
      </c>
      <c r="J33" s="84">
        <f>+I33*H33</f>
        <v>0</v>
      </c>
      <c r="K33" s="17" t="s">
        <v>16</v>
      </c>
      <c r="L33" s="18">
        <v>0</v>
      </c>
      <c r="M33" s="23">
        <f>SUM(J33-L33)</f>
        <v>0</v>
      </c>
    </row>
    <row r="34" spans="1:24" ht="25.5" x14ac:dyDescent="0.55000000000000004">
      <c r="A34" s="10">
        <v>30</v>
      </c>
      <c r="B34" s="19" t="s">
        <v>48</v>
      </c>
      <c r="C34" s="79">
        <f>+'30'!G34</f>
        <v>57</v>
      </c>
      <c r="D34" s="82">
        <v>0</v>
      </c>
      <c r="E34" s="47">
        <f>C34+D34</f>
        <v>57</v>
      </c>
      <c r="F34" s="82">
        <v>0</v>
      </c>
      <c r="G34" s="47">
        <f>+E34-F34-H34</f>
        <v>57</v>
      </c>
      <c r="H34" s="83"/>
      <c r="I34" s="15">
        <v>100</v>
      </c>
      <c r="J34" s="84">
        <f>+I34*H34</f>
        <v>0</v>
      </c>
      <c r="K34" s="17" t="s">
        <v>16</v>
      </c>
      <c r="L34" s="18">
        <v>0</v>
      </c>
      <c r="M34" s="23">
        <f>SUM(J34-L34)</f>
        <v>0</v>
      </c>
    </row>
    <row r="35" spans="1:24" ht="25.5" x14ac:dyDescent="0.55000000000000004">
      <c r="A35" s="10">
        <v>31</v>
      </c>
      <c r="B35" s="19" t="s">
        <v>45</v>
      </c>
      <c r="C35" s="79">
        <f>+'30'!G35</f>
        <v>19</v>
      </c>
      <c r="D35" s="82">
        <v>0</v>
      </c>
      <c r="E35" s="47">
        <f>C35+D35</f>
        <v>19</v>
      </c>
      <c r="F35" s="82">
        <v>0</v>
      </c>
      <c r="G35" s="47">
        <f>+E35-F35-H35</f>
        <v>19</v>
      </c>
      <c r="H35" s="83"/>
      <c r="I35" s="15">
        <v>130</v>
      </c>
      <c r="J35" s="84">
        <f>+I35*H35</f>
        <v>0</v>
      </c>
      <c r="K35" s="17" t="s">
        <v>16</v>
      </c>
      <c r="L35" s="18">
        <v>0</v>
      </c>
      <c r="M35" s="23">
        <f>SUM(J35-L35)</f>
        <v>0</v>
      </c>
    </row>
    <row r="36" spans="1:24" ht="25.5" x14ac:dyDescent="0.55000000000000004">
      <c r="A36" s="10">
        <v>32</v>
      </c>
      <c r="B36" s="19" t="s">
        <v>46</v>
      </c>
      <c r="C36" s="79">
        <f>+'30'!G36</f>
        <v>1</v>
      </c>
      <c r="D36" s="82">
        <v>0</v>
      </c>
      <c r="E36" s="47">
        <f>C36+D36</f>
        <v>1</v>
      </c>
      <c r="F36" s="82">
        <v>0</v>
      </c>
      <c r="G36" s="47">
        <f>+E36-F36-H36</f>
        <v>0</v>
      </c>
      <c r="H36" s="83">
        <v>1</v>
      </c>
      <c r="I36" s="15">
        <v>130</v>
      </c>
      <c r="J36" s="84">
        <f>+I36*H36</f>
        <v>130</v>
      </c>
      <c r="K36" s="17" t="s">
        <v>16</v>
      </c>
      <c r="L36" s="18">
        <v>0</v>
      </c>
      <c r="M36" s="23">
        <f>SUM(J36-L36)</f>
        <v>130</v>
      </c>
    </row>
    <row r="37" spans="1:24" ht="25.5" x14ac:dyDescent="0.55000000000000004">
      <c r="A37" s="10">
        <v>33</v>
      </c>
      <c r="B37" s="19" t="s">
        <v>43</v>
      </c>
      <c r="C37" s="79">
        <f>+'30'!G37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130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  <c r="P37" s="167" t="s">
        <v>119</v>
      </c>
      <c r="Q37" s="168"/>
      <c r="R37" s="168"/>
      <c r="S37" s="168"/>
      <c r="T37" s="168"/>
      <c r="U37" s="168"/>
      <c r="V37" s="168"/>
      <c r="W37" s="169"/>
      <c r="X37" s="40">
        <f>SUM(X5:X30)</f>
        <v>0</v>
      </c>
    </row>
    <row r="38" spans="1:24" ht="25.5" x14ac:dyDescent="0.55000000000000004">
      <c r="A38" s="10">
        <v>34</v>
      </c>
      <c r="B38" s="19" t="s">
        <v>44</v>
      </c>
      <c r="C38" s="79">
        <f>+'30'!G38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130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4" ht="25.5" x14ac:dyDescent="0.55000000000000004">
      <c r="A39" s="10">
        <v>35</v>
      </c>
      <c r="B39" s="19" t="s">
        <v>138</v>
      </c>
      <c r="C39" s="79">
        <f>+'30'!G39</f>
        <v>0</v>
      </c>
      <c r="D39" s="82">
        <v>0</v>
      </c>
      <c r="E39" s="47">
        <f t="shared" ref="E39" si="7">C39+D39</f>
        <v>0</v>
      </c>
      <c r="F39" s="82">
        <v>0</v>
      </c>
      <c r="G39" s="47">
        <f>+E39-F39-H39</f>
        <v>0</v>
      </c>
      <c r="H39" s="83"/>
      <c r="I39" s="20">
        <v>40</v>
      </c>
      <c r="J39" s="84">
        <f>+I39*H39</f>
        <v>0</v>
      </c>
      <c r="K39" s="17" t="s">
        <v>16</v>
      </c>
      <c r="L39" s="18">
        <v>0</v>
      </c>
      <c r="M39" s="23">
        <f>SUM(J39-L39)</f>
        <v>0</v>
      </c>
    </row>
    <row r="40" spans="1:24" ht="25.5" x14ac:dyDescent="0.55000000000000004">
      <c r="A40" s="10">
        <v>36</v>
      </c>
      <c r="B40" s="19" t="s">
        <v>49</v>
      </c>
      <c r="C40" s="79">
        <f>+'30'!G40</f>
        <v>9</v>
      </c>
      <c r="D40" s="82">
        <v>0</v>
      </c>
      <c r="E40" s="47">
        <f t="shared" si="0"/>
        <v>9</v>
      </c>
      <c r="F40" s="82">
        <v>0</v>
      </c>
      <c r="G40" s="47">
        <f t="shared" si="4"/>
        <v>9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4" ht="25.5" x14ac:dyDescent="0.55000000000000004">
      <c r="A41" s="10">
        <v>37</v>
      </c>
      <c r="B41" s="19" t="s">
        <v>50</v>
      </c>
      <c r="C41" s="79">
        <f>+'30'!G41</f>
        <v>14</v>
      </c>
      <c r="D41" s="82">
        <v>0</v>
      </c>
      <c r="E41" s="47">
        <f t="shared" si="0"/>
        <v>14</v>
      </c>
      <c r="F41" s="82">
        <v>0</v>
      </c>
      <c r="G41" s="47">
        <f t="shared" si="4"/>
        <v>13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4" ht="25.5" x14ac:dyDescent="0.55000000000000004">
      <c r="A42" s="10">
        <v>38</v>
      </c>
      <c r="B42" s="19" t="s">
        <v>51</v>
      </c>
      <c r="C42" s="79">
        <f>+'30'!G42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5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4" ht="25.5" x14ac:dyDescent="0.55000000000000004">
      <c r="A43" s="10">
        <v>39</v>
      </c>
      <c r="B43" s="11" t="s">
        <v>286</v>
      </c>
      <c r="C43" s="79">
        <f>+'30'!G43</f>
        <v>0</v>
      </c>
      <c r="D43" s="82">
        <v>0</v>
      </c>
      <c r="E43" s="47">
        <f>C43+D43</f>
        <v>0</v>
      </c>
      <c r="F43" s="82">
        <v>0</v>
      </c>
      <c r="G43" s="47">
        <f>+E43-F43-H43</f>
        <v>0</v>
      </c>
      <c r="H43" s="83"/>
      <c r="I43" s="20">
        <v>25</v>
      </c>
      <c r="J43" s="84">
        <f>+I43*H43</f>
        <v>0</v>
      </c>
      <c r="K43" s="17" t="s">
        <v>16</v>
      </c>
      <c r="L43" s="18">
        <v>0</v>
      </c>
      <c r="M43" s="23">
        <f>SUM(J43-L43)</f>
        <v>0</v>
      </c>
    </row>
    <row r="44" spans="1:24" ht="25.5" x14ac:dyDescent="0.55000000000000004">
      <c r="A44" s="10">
        <v>40</v>
      </c>
      <c r="B44" s="11" t="s">
        <v>264</v>
      </c>
      <c r="C44" s="79">
        <f>+'30'!G44</f>
        <v>0</v>
      </c>
      <c r="D44" s="82">
        <v>0</v>
      </c>
      <c r="E44" s="47">
        <f>C44+D44</f>
        <v>0</v>
      </c>
      <c r="F44" s="82">
        <v>0</v>
      </c>
      <c r="G44" s="47">
        <f>+E44-F44-H44</f>
        <v>0</v>
      </c>
      <c r="H44" s="83"/>
      <c r="I44" s="20">
        <v>65</v>
      </c>
      <c r="J44" s="84">
        <f>+I44*H44</f>
        <v>0</v>
      </c>
      <c r="K44" s="17" t="s">
        <v>16</v>
      </c>
      <c r="L44" s="18">
        <v>0</v>
      </c>
      <c r="M44" s="23">
        <f>SUM(J44-L44)</f>
        <v>0</v>
      </c>
    </row>
    <row r="45" spans="1:24" ht="25.5" x14ac:dyDescent="0.55000000000000004">
      <c r="A45" s="10">
        <v>41</v>
      </c>
      <c r="B45" s="11" t="s">
        <v>265</v>
      </c>
      <c r="C45" s="79">
        <f>+'30'!G45</f>
        <v>0</v>
      </c>
      <c r="D45" s="82">
        <v>0</v>
      </c>
      <c r="E45" s="47">
        <f>C45+D45</f>
        <v>0</v>
      </c>
      <c r="F45" s="82">
        <v>0</v>
      </c>
      <c r="G45" s="47">
        <f>+E45-F45-H45</f>
        <v>0</v>
      </c>
      <c r="H45" s="83"/>
      <c r="I45" s="20">
        <v>65</v>
      </c>
      <c r="J45" s="84">
        <f>+I45*H45</f>
        <v>0</v>
      </c>
      <c r="K45" s="17" t="s">
        <v>16</v>
      </c>
      <c r="L45" s="18">
        <v>0</v>
      </c>
      <c r="M45" s="23">
        <f>SUM(J45-L45)</f>
        <v>0</v>
      </c>
    </row>
    <row r="46" spans="1:24" ht="25.5" x14ac:dyDescent="0.55000000000000004">
      <c r="A46" s="10">
        <v>42</v>
      </c>
      <c r="B46" s="11" t="s">
        <v>279</v>
      </c>
      <c r="C46" s="79">
        <f>+'30'!G46</f>
        <v>0</v>
      </c>
      <c r="D46" s="82">
        <v>0</v>
      </c>
      <c r="E46" s="47">
        <f>C46+D46</f>
        <v>0</v>
      </c>
      <c r="F46" s="82">
        <v>0</v>
      </c>
      <c r="G46" s="47">
        <f>+E46-F46-H46</f>
        <v>0</v>
      </c>
      <c r="H46" s="83"/>
      <c r="I46" s="20">
        <v>35</v>
      </c>
      <c r="J46" s="84">
        <f>+I46*H46</f>
        <v>0</v>
      </c>
      <c r="K46" s="17" t="s">
        <v>16</v>
      </c>
      <c r="L46" s="18">
        <v>0</v>
      </c>
      <c r="M46" s="23">
        <f>SUM(J46-L46)</f>
        <v>0</v>
      </c>
    </row>
    <row r="47" spans="1:24" ht="25.5" x14ac:dyDescent="0.55000000000000004">
      <c r="A47" s="10">
        <v>43</v>
      </c>
      <c r="B47" s="19" t="s">
        <v>52</v>
      </c>
      <c r="C47" s="79">
        <f>+'30'!G47</f>
        <v>5</v>
      </c>
      <c r="D47" s="82">
        <v>0</v>
      </c>
      <c r="E47" s="47">
        <f t="shared" si="0"/>
        <v>5</v>
      </c>
      <c r="F47" s="82">
        <v>0</v>
      </c>
      <c r="G47" s="47">
        <f t="shared" si="4"/>
        <v>5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4" ht="25.5" x14ac:dyDescent="0.55000000000000004">
      <c r="A48" s="10">
        <v>44</v>
      </c>
      <c r="B48" s="19" t="s">
        <v>53</v>
      </c>
      <c r="C48" s="79">
        <f>+'30'!G48</f>
        <v>4</v>
      </c>
      <c r="D48" s="82">
        <v>0</v>
      </c>
      <c r="E48" s="47">
        <f t="shared" si="0"/>
        <v>4</v>
      </c>
      <c r="F48" s="82">
        <v>0</v>
      </c>
      <c r="G48" s="47">
        <f t="shared" si="4"/>
        <v>4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54</v>
      </c>
      <c r="C49" s="79">
        <f>+'30'!G49</f>
        <v>0</v>
      </c>
      <c r="D49" s="82">
        <v>0</v>
      </c>
      <c r="E49" s="47">
        <f t="shared" si="0"/>
        <v>0</v>
      </c>
      <c r="F49" s="82">
        <v>0</v>
      </c>
      <c r="G49" s="47">
        <f t="shared" si="4"/>
        <v>0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55</v>
      </c>
      <c r="C50" s="79">
        <f>+'30'!G50</f>
        <v>4</v>
      </c>
      <c r="D50" s="82">
        <v>0</v>
      </c>
      <c r="E50" s="47">
        <f t="shared" si="0"/>
        <v>4</v>
      </c>
      <c r="F50" s="82">
        <v>0</v>
      </c>
      <c r="G50" s="47">
        <f t="shared" si="4"/>
        <v>4</v>
      </c>
      <c r="H50" s="83"/>
      <c r="I50" s="15">
        <v>50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56</v>
      </c>
      <c r="C51" s="79">
        <f>+'30'!G51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50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57</v>
      </c>
      <c r="C52" s="79">
        <f>+'30'!G52</f>
        <v>9</v>
      </c>
      <c r="D52" s="82">
        <v>0</v>
      </c>
      <c r="E52" s="47">
        <f t="shared" si="0"/>
        <v>9</v>
      </c>
      <c r="F52" s="82">
        <v>0</v>
      </c>
      <c r="G52" s="47">
        <f t="shared" si="4"/>
        <v>9</v>
      </c>
      <c r="H52" s="83"/>
      <c r="I52" s="15">
        <v>50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58</v>
      </c>
      <c r="C53" s="79">
        <f>+'30'!G53</f>
        <v>5</v>
      </c>
      <c r="D53" s="82">
        <v>0</v>
      </c>
      <c r="E53" s="47">
        <f t="shared" si="0"/>
        <v>5</v>
      </c>
      <c r="F53" s="82">
        <v>0</v>
      </c>
      <c r="G53" s="47">
        <f t="shared" si="4"/>
        <v>4</v>
      </c>
      <c r="H53" s="83">
        <v>1</v>
      </c>
      <c r="I53" s="15">
        <v>50</v>
      </c>
      <c r="J53" s="84">
        <f t="shared" si="5"/>
        <v>50</v>
      </c>
      <c r="K53" s="17" t="s">
        <v>16</v>
      </c>
      <c r="L53" s="18">
        <v>0</v>
      </c>
      <c r="M53" s="23">
        <f t="shared" si="6"/>
        <v>50</v>
      </c>
    </row>
    <row r="54" spans="1:13" ht="25.5" x14ac:dyDescent="0.55000000000000004">
      <c r="A54" s="10">
        <v>50</v>
      </c>
      <c r="B54" s="19" t="s">
        <v>59</v>
      </c>
      <c r="C54" s="79">
        <f>+'30'!G54</f>
        <v>3</v>
      </c>
      <c r="D54" s="82">
        <v>0</v>
      </c>
      <c r="E54" s="47">
        <f t="shared" si="0"/>
        <v>3</v>
      </c>
      <c r="F54" s="82">
        <v>0</v>
      </c>
      <c r="G54" s="47">
        <f t="shared" si="4"/>
        <v>3</v>
      </c>
      <c r="H54" s="83"/>
      <c r="I54" s="15">
        <v>50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60</v>
      </c>
      <c r="C55" s="79">
        <f>+'30'!G55</f>
        <v>10</v>
      </c>
      <c r="D55" s="82">
        <v>0</v>
      </c>
      <c r="E55" s="47">
        <f t="shared" si="0"/>
        <v>10</v>
      </c>
      <c r="F55" s="82">
        <v>0</v>
      </c>
      <c r="G55" s="47">
        <f t="shared" si="4"/>
        <v>10</v>
      </c>
      <c r="H55" s="83"/>
      <c r="I55" s="15">
        <v>50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61</v>
      </c>
      <c r="C56" s="79">
        <f>+'30'!G56</f>
        <v>8</v>
      </c>
      <c r="D56" s="82">
        <v>0</v>
      </c>
      <c r="E56" s="47">
        <f t="shared" si="0"/>
        <v>8</v>
      </c>
      <c r="F56" s="82">
        <v>0</v>
      </c>
      <c r="G56" s="47">
        <f t="shared" si="4"/>
        <v>8</v>
      </c>
      <c r="H56" s="83"/>
      <c r="I56" s="15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62</v>
      </c>
      <c r="C57" s="79">
        <f>+'30'!G57</f>
        <v>4</v>
      </c>
      <c r="D57" s="82">
        <v>0</v>
      </c>
      <c r="E57" s="47">
        <f t="shared" si="0"/>
        <v>4</v>
      </c>
      <c r="F57" s="82">
        <v>0</v>
      </c>
      <c r="G57" s="47">
        <f t="shared" si="4"/>
        <v>4</v>
      </c>
      <c r="H57" s="83"/>
      <c r="I57" s="15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63</v>
      </c>
      <c r="C58" s="79">
        <f>+'30'!G58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64</v>
      </c>
      <c r="C59" s="79">
        <f>+'30'!G59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120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65</v>
      </c>
      <c r="C60" s="79">
        <f>+'30'!G60</f>
        <v>5</v>
      </c>
      <c r="D60" s="82">
        <v>0</v>
      </c>
      <c r="E60" s="47">
        <f t="shared" si="0"/>
        <v>5</v>
      </c>
      <c r="F60" s="82">
        <v>0</v>
      </c>
      <c r="G60" s="47">
        <f t="shared" si="4"/>
        <v>5</v>
      </c>
      <c r="H60" s="83"/>
      <c r="I60" s="15">
        <v>120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66</v>
      </c>
      <c r="C61" s="79">
        <f>+'30'!G61</f>
        <v>12</v>
      </c>
      <c r="D61" s="82">
        <v>0</v>
      </c>
      <c r="E61" s="47">
        <f t="shared" si="0"/>
        <v>12</v>
      </c>
      <c r="F61" s="82">
        <v>0</v>
      </c>
      <c r="G61" s="47">
        <f t="shared" si="4"/>
        <v>12</v>
      </c>
      <c r="H61" s="83"/>
      <c r="I61" s="21">
        <v>120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67</v>
      </c>
      <c r="C62" s="79">
        <f>+'30'!G62</f>
        <v>0</v>
      </c>
      <c r="D62" s="82">
        <v>0</v>
      </c>
      <c r="E62" s="47">
        <f t="shared" si="0"/>
        <v>0</v>
      </c>
      <c r="F62" s="82">
        <v>0</v>
      </c>
      <c r="G62" s="47">
        <f t="shared" si="4"/>
        <v>0</v>
      </c>
      <c r="H62" s="83"/>
      <c r="I62" s="21">
        <v>120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68</v>
      </c>
      <c r="C63" s="79">
        <f>+'30'!G63</f>
        <v>5</v>
      </c>
      <c r="D63" s="82">
        <v>0</v>
      </c>
      <c r="E63" s="47">
        <f t="shared" si="0"/>
        <v>5</v>
      </c>
      <c r="F63" s="82">
        <v>0</v>
      </c>
      <c r="G63" s="47">
        <f t="shared" si="4"/>
        <v>5</v>
      </c>
      <c r="H63" s="83"/>
      <c r="I63" s="21">
        <v>120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69</v>
      </c>
      <c r="C64" s="79">
        <f>+'30'!G64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120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72</v>
      </c>
      <c r="C65" s="79">
        <f>+'30'!G65</f>
        <v>2</v>
      </c>
      <c r="D65" s="82">
        <v>0</v>
      </c>
      <c r="E65" s="47">
        <f>C65+D65</f>
        <v>2</v>
      </c>
      <c r="F65" s="82">
        <v>0</v>
      </c>
      <c r="G65" s="47">
        <f>+E65-F65-H65</f>
        <v>2</v>
      </c>
      <c r="H65" s="83"/>
      <c r="I65" s="15">
        <v>50</v>
      </c>
      <c r="J65" s="84">
        <f>+I65*H65</f>
        <v>0</v>
      </c>
      <c r="K65" s="17" t="s">
        <v>16</v>
      </c>
      <c r="L65" s="18">
        <v>0</v>
      </c>
      <c r="M65" s="23">
        <f>SUM(J65-L65)</f>
        <v>0</v>
      </c>
    </row>
    <row r="66" spans="1:13" ht="25.5" x14ac:dyDescent="0.55000000000000004">
      <c r="A66" s="10">
        <v>62</v>
      </c>
      <c r="B66" s="19" t="s">
        <v>73</v>
      </c>
      <c r="C66" s="79">
        <f>+'30'!G66</f>
        <v>2</v>
      </c>
      <c r="D66" s="82">
        <v>0</v>
      </c>
      <c r="E66" s="47">
        <f>C66+D66</f>
        <v>2</v>
      </c>
      <c r="F66" s="82">
        <v>0</v>
      </c>
      <c r="G66" s="47">
        <f>+E66-F66-H66</f>
        <v>2</v>
      </c>
      <c r="H66" s="83"/>
      <c r="I66" s="20">
        <v>50</v>
      </c>
      <c r="J66" s="84">
        <f>+I66*H66</f>
        <v>0</v>
      </c>
      <c r="K66" s="17" t="s">
        <v>16</v>
      </c>
      <c r="L66" s="18">
        <v>0</v>
      </c>
      <c r="M66" s="23">
        <f>SUM(J66-L66)</f>
        <v>0</v>
      </c>
    </row>
    <row r="67" spans="1:13" ht="25.5" x14ac:dyDescent="0.55000000000000004">
      <c r="A67" s="10">
        <v>63</v>
      </c>
      <c r="B67" s="19" t="s">
        <v>74</v>
      </c>
      <c r="C67" s="79">
        <f>+'30'!G67</f>
        <v>0</v>
      </c>
      <c r="D67" s="82">
        <v>3</v>
      </c>
      <c r="E67" s="47">
        <f>C67+D67</f>
        <v>3</v>
      </c>
      <c r="F67" s="82">
        <v>0</v>
      </c>
      <c r="G67" s="47">
        <f>+E67-F67-H67</f>
        <v>3</v>
      </c>
      <c r="H67" s="83"/>
      <c r="I67" s="20">
        <v>50</v>
      </c>
      <c r="J67" s="84">
        <f>+I67*H67</f>
        <v>0</v>
      </c>
      <c r="K67" s="17" t="s">
        <v>16</v>
      </c>
      <c r="L67" s="18">
        <v>0</v>
      </c>
      <c r="M67" s="23">
        <f>SUM(J67-L67)</f>
        <v>0</v>
      </c>
    </row>
    <row r="68" spans="1:13" ht="25.5" x14ac:dyDescent="0.55000000000000004">
      <c r="A68" s="10">
        <v>64</v>
      </c>
      <c r="B68" s="11" t="s">
        <v>269</v>
      </c>
      <c r="C68" s="79">
        <f>+'30'!G68</f>
        <v>0</v>
      </c>
      <c r="D68" s="82">
        <v>0</v>
      </c>
      <c r="E68" s="47">
        <f>C68+D68</f>
        <v>0</v>
      </c>
      <c r="F68" s="82">
        <v>0</v>
      </c>
      <c r="G68" s="47">
        <f>+E68-F68-H68</f>
        <v>0</v>
      </c>
      <c r="H68" s="83"/>
      <c r="I68" s="20">
        <v>60</v>
      </c>
      <c r="J68" s="84">
        <f>+I68*H68</f>
        <v>0</v>
      </c>
      <c r="K68" s="17" t="s">
        <v>16</v>
      </c>
      <c r="L68" s="18">
        <v>0</v>
      </c>
      <c r="M68" s="23">
        <f>SUM(J68-L68)</f>
        <v>0</v>
      </c>
    </row>
    <row r="69" spans="1:13" ht="25.5" x14ac:dyDescent="0.55000000000000004">
      <c r="A69" s="10">
        <v>65</v>
      </c>
      <c r="B69" s="19" t="s">
        <v>249</v>
      </c>
      <c r="C69" s="79">
        <f>+'30'!G69</f>
        <v>0</v>
      </c>
      <c r="D69" s="82">
        <v>0</v>
      </c>
      <c r="E69" s="47">
        <f>C69+D69</f>
        <v>0</v>
      </c>
      <c r="F69" s="82">
        <v>0</v>
      </c>
      <c r="G69" s="47">
        <f>+E69-F69-H69</f>
        <v>0</v>
      </c>
      <c r="H69" s="83"/>
      <c r="I69" s="20">
        <v>30</v>
      </c>
      <c r="J69" s="84">
        <f>+I69*H69</f>
        <v>0</v>
      </c>
      <c r="K69" s="17" t="s">
        <v>16</v>
      </c>
      <c r="L69" s="18">
        <v>0</v>
      </c>
      <c r="M69" s="23">
        <f>SUM(J69-L69)</f>
        <v>0</v>
      </c>
    </row>
    <row r="70" spans="1:13" ht="25.5" x14ac:dyDescent="0.55000000000000004">
      <c r="A70" s="10">
        <v>66</v>
      </c>
      <c r="B70" s="19" t="s">
        <v>70</v>
      </c>
      <c r="C70" s="79">
        <f>+'30'!G70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15">
        <v>70</v>
      </c>
      <c r="J70" s="84">
        <f t="shared" si="5"/>
        <v>0</v>
      </c>
      <c r="K70" s="17" t="s">
        <v>16</v>
      </c>
      <c r="L70" s="18">
        <v>0</v>
      </c>
      <c r="M70" s="23">
        <f t="shared" si="6"/>
        <v>0</v>
      </c>
    </row>
    <row r="71" spans="1:13" ht="25.5" x14ac:dyDescent="0.55000000000000004">
      <c r="A71" s="10">
        <v>67</v>
      </c>
      <c r="B71" s="19" t="s">
        <v>71</v>
      </c>
      <c r="C71" s="79">
        <f>+'30'!G71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1">
        <v>80</v>
      </c>
      <c r="J71" s="84">
        <f t="shared" si="5"/>
        <v>0</v>
      </c>
      <c r="K71" s="17" t="s">
        <v>16</v>
      </c>
      <c r="L71" s="18">
        <v>0</v>
      </c>
      <c r="M71" s="23">
        <f t="shared" si="6"/>
        <v>0</v>
      </c>
    </row>
    <row r="72" spans="1:13" ht="25.5" x14ac:dyDescent="0.55000000000000004">
      <c r="A72" s="10">
        <v>68</v>
      </c>
      <c r="B72" s="11" t="s">
        <v>199</v>
      </c>
      <c r="C72" s="79">
        <f>+'30'!G72</f>
        <v>0</v>
      </c>
      <c r="D72" s="82">
        <v>0</v>
      </c>
      <c r="E72" s="47">
        <f>C72+D72</f>
        <v>0</v>
      </c>
      <c r="F72" s="82">
        <v>0</v>
      </c>
      <c r="G72" s="47">
        <f>+E72-F72-H72</f>
        <v>0</v>
      </c>
      <c r="H72" s="83"/>
      <c r="I72" s="20">
        <v>150</v>
      </c>
      <c r="J72" s="84">
        <f>+I72*H72</f>
        <v>0</v>
      </c>
      <c r="K72" s="17" t="s">
        <v>16</v>
      </c>
      <c r="L72" s="18">
        <v>0</v>
      </c>
      <c r="M72" s="23">
        <f>SUM(J72-L72)</f>
        <v>0</v>
      </c>
    </row>
    <row r="73" spans="1:13" ht="25.5" x14ac:dyDescent="0.55000000000000004">
      <c r="A73" s="10">
        <v>69</v>
      </c>
      <c r="B73" s="11" t="s">
        <v>200</v>
      </c>
      <c r="C73" s="79">
        <f>+'30'!G73</f>
        <v>0</v>
      </c>
      <c r="D73" s="82">
        <v>0</v>
      </c>
      <c r="E73" s="47">
        <f>C73+D73</f>
        <v>0</v>
      </c>
      <c r="F73" s="82">
        <v>0</v>
      </c>
      <c r="G73" s="47">
        <f>+E73-F73-H73</f>
        <v>0</v>
      </c>
      <c r="H73" s="83"/>
      <c r="I73" s="20">
        <v>150</v>
      </c>
      <c r="J73" s="84">
        <f>+I73*H73</f>
        <v>0</v>
      </c>
      <c r="K73" s="17" t="s">
        <v>16</v>
      </c>
      <c r="L73" s="18">
        <v>0</v>
      </c>
      <c r="M73" s="23">
        <f>SUM(J73-L73)</f>
        <v>0</v>
      </c>
    </row>
    <row r="74" spans="1:13" ht="25.5" x14ac:dyDescent="0.55000000000000004">
      <c r="A74" s="10">
        <v>70</v>
      </c>
      <c r="B74" s="11" t="s">
        <v>201</v>
      </c>
      <c r="C74" s="79">
        <f>+'30'!G74</f>
        <v>0</v>
      </c>
      <c r="D74" s="82">
        <v>0</v>
      </c>
      <c r="E74" s="47">
        <f>C74+D74</f>
        <v>0</v>
      </c>
      <c r="F74" s="82">
        <v>0</v>
      </c>
      <c r="G74" s="47">
        <f>+E74-F74-H74</f>
        <v>0</v>
      </c>
      <c r="H74" s="83"/>
      <c r="I74" s="20">
        <v>150</v>
      </c>
      <c r="J74" s="84">
        <f>+I74*H74</f>
        <v>0</v>
      </c>
      <c r="K74" s="17" t="s">
        <v>16</v>
      </c>
      <c r="L74" s="18">
        <v>0</v>
      </c>
      <c r="M74" s="23">
        <f>SUM(J74-L74)</f>
        <v>0</v>
      </c>
    </row>
    <row r="75" spans="1:13" ht="25.5" x14ac:dyDescent="0.55000000000000004">
      <c r="A75" s="10">
        <v>71</v>
      </c>
      <c r="B75" s="19" t="s">
        <v>75</v>
      </c>
      <c r="C75" s="79">
        <f>+'30'!G75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1">
        <v>30</v>
      </c>
      <c r="J75" s="84">
        <f t="shared" si="5"/>
        <v>0</v>
      </c>
      <c r="K75" s="17" t="s">
        <v>16</v>
      </c>
      <c r="L75" s="18">
        <v>0</v>
      </c>
      <c r="M75" s="23">
        <f t="shared" si="6"/>
        <v>0</v>
      </c>
    </row>
    <row r="76" spans="1:13" ht="25.5" x14ac:dyDescent="0.55000000000000004">
      <c r="A76" s="10">
        <v>72</v>
      </c>
      <c r="B76" s="19" t="s">
        <v>76</v>
      </c>
      <c r="C76" s="79">
        <f>+'30'!G76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1">
        <v>30</v>
      </c>
      <c r="J76" s="84">
        <f t="shared" si="5"/>
        <v>0</v>
      </c>
      <c r="K76" s="17" t="s">
        <v>16</v>
      </c>
      <c r="L76" s="18">
        <v>0</v>
      </c>
      <c r="M76" s="23">
        <f t="shared" si="6"/>
        <v>0</v>
      </c>
    </row>
    <row r="77" spans="1:13" ht="25.5" x14ac:dyDescent="0.55000000000000004">
      <c r="A77" s="10">
        <v>73</v>
      </c>
      <c r="B77" s="19" t="s">
        <v>77</v>
      </c>
      <c r="C77" s="79">
        <f>+'30'!G77</f>
        <v>12</v>
      </c>
      <c r="D77" s="82">
        <v>0</v>
      </c>
      <c r="E77" s="47">
        <f t="shared" si="0"/>
        <v>12</v>
      </c>
      <c r="F77" s="82">
        <v>0</v>
      </c>
      <c r="G77" s="47">
        <f t="shared" si="4"/>
        <v>11</v>
      </c>
      <c r="H77" s="83">
        <v>1</v>
      </c>
      <c r="I77" s="15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6"/>
        <v>50</v>
      </c>
    </row>
    <row r="78" spans="1:13" ht="25.5" x14ac:dyDescent="0.55000000000000004">
      <c r="A78" s="10">
        <v>74</v>
      </c>
      <c r="B78" s="19" t="s">
        <v>293</v>
      </c>
      <c r="C78" s="79">
        <f>+'30'!G78</f>
        <v>0</v>
      </c>
      <c r="D78" s="82">
        <v>3</v>
      </c>
      <c r="E78" s="47">
        <f t="shared" ref="E78:E126" si="8">C78+D78</f>
        <v>3</v>
      </c>
      <c r="F78" s="82">
        <v>0</v>
      </c>
      <c r="G78" s="47">
        <f t="shared" ref="G78:G126" si="9">+E78-F78-H78</f>
        <v>3</v>
      </c>
      <c r="H78" s="83"/>
      <c r="I78" s="20">
        <v>50</v>
      </c>
      <c r="J78" s="84">
        <f t="shared" ref="J78:J126" si="10">+I78*H78</f>
        <v>0</v>
      </c>
      <c r="K78" s="17" t="s">
        <v>16</v>
      </c>
      <c r="L78" s="18">
        <v>0</v>
      </c>
      <c r="M78" s="23">
        <f t="shared" ref="M78:M126" si="11">SUM(J78-L78)</f>
        <v>0</v>
      </c>
    </row>
    <row r="79" spans="1:13" ht="25.5" x14ac:dyDescent="0.55000000000000004">
      <c r="A79" s="10">
        <v>75</v>
      </c>
      <c r="B79" s="19" t="s">
        <v>294</v>
      </c>
      <c r="C79" s="79">
        <f>+'30'!G79</f>
        <v>0</v>
      </c>
      <c r="D79" s="82">
        <v>0</v>
      </c>
      <c r="E79" s="47">
        <f t="shared" si="8"/>
        <v>0</v>
      </c>
      <c r="F79" s="82">
        <v>0</v>
      </c>
      <c r="G79" s="47">
        <f t="shared" si="9"/>
        <v>0</v>
      </c>
      <c r="H79" s="83"/>
      <c r="I79" s="22">
        <v>120</v>
      </c>
      <c r="J79" s="84">
        <f t="shared" si="10"/>
        <v>0</v>
      </c>
      <c r="K79" s="17" t="s">
        <v>16</v>
      </c>
      <c r="L79" s="18">
        <v>0</v>
      </c>
      <c r="M79" s="23">
        <f t="shared" si="11"/>
        <v>0</v>
      </c>
    </row>
    <row r="80" spans="1:13" ht="21.6" customHeight="1" x14ac:dyDescent="0.55000000000000004">
      <c r="A80" s="10">
        <v>76</v>
      </c>
      <c r="B80" s="11" t="s">
        <v>379</v>
      </c>
      <c r="C80" s="79">
        <f>+'30'!G80</f>
        <v>2</v>
      </c>
      <c r="D80" s="82">
        <v>0</v>
      </c>
      <c r="E80" s="47">
        <f t="shared" si="8"/>
        <v>2</v>
      </c>
      <c r="F80" s="82">
        <v>0</v>
      </c>
      <c r="G80" s="47">
        <f t="shared" si="9"/>
        <v>1</v>
      </c>
      <c r="H80" s="83">
        <v>1</v>
      </c>
      <c r="I80" s="20">
        <v>120</v>
      </c>
      <c r="J80" s="84">
        <f t="shared" si="10"/>
        <v>120</v>
      </c>
      <c r="K80" s="17" t="s">
        <v>16</v>
      </c>
      <c r="L80" s="18">
        <v>0</v>
      </c>
      <c r="M80" s="23">
        <f t="shared" si="11"/>
        <v>120</v>
      </c>
    </row>
    <row r="81" spans="1:13" ht="25.5" x14ac:dyDescent="0.55000000000000004">
      <c r="A81" s="10">
        <v>77</v>
      </c>
      <c r="B81" s="19" t="s">
        <v>90</v>
      </c>
      <c r="C81" s="79">
        <f>+'30'!G81</f>
        <v>4</v>
      </c>
      <c r="D81" s="82">
        <v>0</v>
      </c>
      <c r="E81" s="47">
        <f t="shared" si="8"/>
        <v>4</v>
      </c>
      <c r="F81" s="82">
        <v>0</v>
      </c>
      <c r="G81" s="47">
        <f t="shared" si="9"/>
        <v>4</v>
      </c>
      <c r="H81" s="83"/>
      <c r="I81" s="22">
        <v>50</v>
      </c>
      <c r="J81" s="84">
        <f t="shared" si="10"/>
        <v>0</v>
      </c>
      <c r="K81" s="17" t="s">
        <v>16</v>
      </c>
      <c r="L81" s="18">
        <v>0</v>
      </c>
      <c r="M81" s="23">
        <f t="shared" si="11"/>
        <v>0</v>
      </c>
    </row>
    <row r="82" spans="1:13" ht="25.5" x14ac:dyDescent="0.55000000000000004">
      <c r="A82" s="10">
        <v>78</v>
      </c>
      <c r="B82" s="19" t="s">
        <v>91</v>
      </c>
      <c r="C82" s="79">
        <f>+'30'!G82</f>
        <v>0</v>
      </c>
      <c r="D82" s="82">
        <v>0</v>
      </c>
      <c r="E82" s="47">
        <f t="shared" si="8"/>
        <v>0</v>
      </c>
      <c r="F82" s="82">
        <v>0</v>
      </c>
      <c r="G82" s="47">
        <f t="shared" si="9"/>
        <v>0</v>
      </c>
      <c r="H82" s="83"/>
      <c r="I82" s="22">
        <v>50</v>
      </c>
      <c r="J82" s="84">
        <f t="shared" si="10"/>
        <v>0</v>
      </c>
      <c r="K82" s="17" t="s">
        <v>16</v>
      </c>
      <c r="L82" s="18">
        <v>0</v>
      </c>
      <c r="M82" s="23">
        <f t="shared" si="11"/>
        <v>0</v>
      </c>
    </row>
    <row r="83" spans="1:13" ht="25.5" x14ac:dyDescent="0.55000000000000004">
      <c r="A83" s="10">
        <v>79</v>
      </c>
      <c r="B83" s="11" t="s">
        <v>299</v>
      </c>
      <c r="C83" s="79">
        <f>+'30'!G83</f>
        <v>4</v>
      </c>
      <c r="D83" s="82">
        <v>0</v>
      </c>
      <c r="E83" s="47">
        <f t="shared" si="8"/>
        <v>4</v>
      </c>
      <c r="F83" s="82">
        <v>4</v>
      </c>
      <c r="G83" s="47">
        <f t="shared" si="9"/>
        <v>0</v>
      </c>
      <c r="H83" s="83"/>
      <c r="I83" s="20">
        <v>45</v>
      </c>
      <c r="J83" s="84">
        <f t="shared" si="10"/>
        <v>0</v>
      </c>
      <c r="K83" s="17" t="s">
        <v>16</v>
      </c>
      <c r="L83" s="18">
        <v>0</v>
      </c>
      <c r="M83" s="23">
        <f t="shared" si="11"/>
        <v>0</v>
      </c>
    </row>
    <row r="84" spans="1:13" ht="25.15" customHeight="1" x14ac:dyDescent="0.55000000000000004">
      <c r="A84" s="10">
        <v>80</v>
      </c>
      <c r="B84" s="19" t="s">
        <v>92</v>
      </c>
      <c r="C84" s="79">
        <f>+'30'!G84</f>
        <v>2</v>
      </c>
      <c r="D84" s="82">
        <v>0</v>
      </c>
      <c r="E84" s="47">
        <f t="shared" si="8"/>
        <v>2</v>
      </c>
      <c r="F84" s="82">
        <v>0</v>
      </c>
      <c r="G84" s="47">
        <f t="shared" si="9"/>
        <v>2</v>
      </c>
      <c r="H84" s="83"/>
      <c r="I84" s="20">
        <v>55</v>
      </c>
      <c r="J84" s="84">
        <f t="shared" si="10"/>
        <v>0</v>
      </c>
      <c r="K84" s="17" t="s">
        <v>16</v>
      </c>
      <c r="L84" s="18">
        <v>0</v>
      </c>
      <c r="M84" s="23">
        <f t="shared" si="11"/>
        <v>0</v>
      </c>
    </row>
    <row r="85" spans="1:13" ht="25.15" customHeight="1" x14ac:dyDescent="0.55000000000000004">
      <c r="A85" s="10">
        <v>81</v>
      </c>
      <c r="B85" s="19" t="s">
        <v>93</v>
      </c>
      <c r="C85" s="79">
        <f>+'30'!G85</f>
        <v>4</v>
      </c>
      <c r="D85" s="82">
        <v>0</v>
      </c>
      <c r="E85" s="47">
        <f t="shared" si="8"/>
        <v>4</v>
      </c>
      <c r="F85" s="82">
        <v>0</v>
      </c>
      <c r="G85" s="47">
        <f t="shared" si="9"/>
        <v>4</v>
      </c>
      <c r="H85" s="83"/>
      <c r="I85" s="22">
        <v>55</v>
      </c>
      <c r="J85" s="84">
        <f t="shared" si="10"/>
        <v>0</v>
      </c>
      <c r="K85" s="17" t="s">
        <v>16</v>
      </c>
      <c r="L85" s="18">
        <v>0</v>
      </c>
      <c r="M85" s="23">
        <f t="shared" si="11"/>
        <v>0</v>
      </c>
    </row>
    <row r="86" spans="1:13" ht="25.15" customHeight="1" x14ac:dyDescent="0.55000000000000004">
      <c r="A86" s="10">
        <v>82</v>
      </c>
      <c r="B86" s="19" t="s">
        <v>94</v>
      </c>
      <c r="C86" s="79">
        <f>+'30'!G86</f>
        <v>0</v>
      </c>
      <c r="D86" s="82">
        <v>0</v>
      </c>
      <c r="E86" s="47">
        <f t="shared" si="8"/>
        <v>0</v>
      </c>
      <c r="F86" s="82">
        <v>0</v>
      </c>
      <c r="G86" s="47">
        <f t="shared" si="9"/>
        <v>0</v>
      </c>
      <c r="H86" s="83"/>
      <c r="I86" s="22">
        <v>55</v>
      </c>
      <c r="J86" s="84">
        <f t="shared" si="10"/>
        <v>0</v>
      </c>
      <c r="K86" s="17" t="s">
        <v>16</v>
      </c>
      <c r="L86" s="18">
        <v>0</v>
      </c>
      <c r="M86" s="23">
        <f t="shared" si="11"/>
        <v>0</v>
      </c>
    </row>
    <row r="87" spans="1:13" ht="25.5" x14ac:dyDescent="0.55000000000000004">
      <c r="A87" s="10">
        <v>83</v>
      </c>
      <c r="B87" s="19" t="s">
        <v>95</v>
      </c>
      <c r="C87" s="79">
        <f>+'30'!G87</f>
        <v>0</v>
      </c>
      <c r="D87" s="82">
        <v>0</v>
      </c>
      <c r="E87" s="47">
        <f t="shared" si="8"/>
        <v>0</v>
      </c>
      <c r="F87" s="82">
        <v>0</v>
      </c>
      <c r="G87" s="47">
        <f t="shared" si="9"/>
        <v>0</v>
      </c>
      <c r="H87" s="83"/>
      <c r="I87" s="22">
        <v>55</v>
      </c>
      <c r="J87" s="84">
        <f t="shared" si="10"/>
        <v>0</v>
      </c>
      <c r="K87" s="17" t="s">
        <v>16</v>
      </c>
      <c r="L87" s="18">
        <v>0</v>
      </c>
      <c r="M87" s="23">
        <f t="shared" si="11"/>
        <v>0</v>
      </c>
    </row>
    <row r="88" spans="1:13" ht="25.5" x14ac:dyDescent="0.55000000000000004">
      <c r="A88" s="10">
        <v>84</v>
      </c>
      <c r="B88" s="11" t="s">
        <v>244</v>
      </c>
      <c r="C88" s="79">
        <f>+'30'!G88</f>
        <v>0</v>
      </c>
      <c r="D88" s="82">
        <v>20</v>
      </c>
      <c r="E88" s="47">
        <f t="shared" si="8"/>
        <v>20</v>
      </c>
      <c r="F88" s="82">
        <v>0</v>
      </c>
      <c r="G88" s="47">
        <f t="shared" si="9"/>
        <v>20</v>
      </c>
      <c r="H88" s="83"/>
      <c r="I88" s="20">
        <v>35</v>
      </c>
      <c r="J88" s="84">
        <f t="shared" si="10"/>
        <v>0</v>
      </c>
      <c r="K88" s="17" t="s">
        <v>16</v>
      </c>
      <c r="L88" s="18">
        <v>0</v>
      </c>
      <c r="M88" s="23">
        <f t="shared" si="11"/>
        <v>0</v>
      </c>
    </row>
    <row r="89" spans="1:13" ht="22.5" customHeight="1" x14ac:dyDescent="0.55000000000000004">
      <c r="A89" s="10">
        <v>85</v>
      </c>
      <c r="B89" s="11" t="s">
        <v>359</v>
      </c>
      <c r="C89" s="79">
        <f>+'30'!G89</f>
        <v>0</v>
      </c>
      <c r="D89" s="82">
        <v>0</v>
      </c>
      <c r="E89" s="47">
        <f t="shared" si="8"/>
        <v>0</v>
      </c>
      <c r="F89" s="82">
        <v>0</v>
      </c>
      <c r="G89" s="47">
        <f t="shared" si="9"/>
        <v>0</v>
      </c>
      <c r="H89" s="83"/>
      <c r="I89" s="20">
        <v>120</v>
      </c>
      <c r="J89" s="84">
        <f t="shared" si="10"/>
        <v>0</v>
      </c>
      <c r="K89" s="17" t="s">
        <v>16</v>
      </c>
      <c r="L89" s="18">
        <v>0</v>
      </c>
      <c r="M89" s="23">
        <f t="shared" si="11"/>
        <v>0</v>
      </c>
    </row>
    <row r="90" spans="1:13" ht="25.5" x14ac:dyDescent="0.55000000000000004">
      <c r="A90" s="10">
        <v>86</v>
      </c>
      <c r="B90" s="11" t="s">
        <v>246</v>
      </c>
      <c r="C90" s="79">
        <f>+'30'!G90</f>
        <v>0</v>
      </c>
      <c r="D90" s="82">
        <v>0</v>
      </c>
      <c r="E90" s="47">
        <f t="shared" si="8"/>
        <v>0</v>
      </c>
      <c r="F90" s="82">
        <v>0</v>
      </c>
      <c r="G90" s="47">
        <f t="shared" si="9"/>
        <v>0</v>
      </c>
      <c r="H90" s="83"/>
      <c r="I90" s="20">
        <v>40</v>
      </c>
      <c r="J90" s="84">
        <f t="shared" si="10"/>
        <v>0</v>
      </c>
      <c r="K90" s="17" t="s">
        <v>16</v>
      </c>
      <c r="L90" s="18">
        <v>0</v>
      </c>
      <c r="M90" s="23">
        <f t="shared" si="11"/>
        <v>0</v>
      </c>
    </row>
    <row r="91" spans="1:13" ht="25.5" x14ac:dyDescent="0.55000000000000004">
      <c r="A91" s="10">
        <v>87</v>
      </c>
      <c r="B91" s="19" t="s">
        <v>122</v>
      </c>
      <c r="C91" s="79">
        <f>+'30'!G91</f>
        <v>0</v>
      </c>
      <c r="D91" s="82">
        <v>0</v>
      </c>
      <c r="E91" s="47">
        <f t="shared" si="8"/>
        <v>0</v>
      </c>
      <c r="F91" s="82">
        <v>0</v>
      </c>
      <c r="G91" s="47">
        <f t="shared" si="9"/>
        <v>0</v>
      </c>
      <c r="H91" s="83"/>
      <c r="I91" s="20">
        <v>35</v>
      </c>
      <c r="J91" s="84">
        <f t="shared" si="10"/>
        <v>0</v>
      </c>
      <c r="K91" s="17" t="s">
        <v>16</v>
      </c>
      <c r="L91" s="18">
        <v>0</v>
      </c>
      <c r="M91" s="23">
        <f t="shared" si="11"/>
        <v>0</v>
      </c>
    </row>
    <row r="92" spans="1:13" ht="25.5" x14ac:dyDescent="0.55000000000000004">
      <c r="A92" s="10">
        <v>88</v>
      </c>
      <c r="B92" s="19" t="s">
        <v>123</v>
      </c>
      <c r="C92" s="79">
        <f>+'30'!G92</f>
        <v>0</v>
      </c>
      <c r="D92" s="82">
        <v>0</v>
      </c>
      <c r="E92" s="47">
        <f t="shared" si="8"/>
        <v>0</v>
      </c>
      <c r="F92" s="82">
        <v>0</v>
      </c>
      <c r="G92" s="47">
        <f t="shared" si="9"/>
        <v>0</v>
      </c>
      <c r="H92" s="83"/>
      <c r="I92" s="20">
        <v>35</v>
      </c>
      <c r="J92" s="84">
        <f t="shared" si="10"/>
        <v>0</v>
      </c>
      <c r="K92" s="17" t="s">
        <v>16</v>
      </c>
      <c r="L92" s="18">
        <v>0</v>
      </c>
      <c r="M92" s="23">
        <f t="shared" si="11"/>
        <v>0</v>
      </c>
    </row>
    <row r="93" spans="1:13" ht="25.5" x14ac:dyDescent="0.55000000000000004">
      <c r="A93" s="10">
        <v>89</v>
      </c>
      <c r="B93" s="19" t="s">
        <v>124</v>
      </c>
      <c r="C93" s="79">
        <f>+'30'!G93</f>
        <v>0</v>
      </c>
      <c r="D93" s="82">
        <v>0</v>
      </c>
      <c r="E93" s="47">
        <f t="shared" si="8"/>
        <v>0</v>
      </c>
      <c r="F93" s="82">
        <v>0</v>
      </c>
      <c r="G93" s="47">
        <f t="shared" si="9"/>
        <v>0</v>
      </c>
      <c r="H93" s="83"/>
      <c r="I93" s="20">
        <v>35</v>
      </c>
      <c r="J93" s="84">
        <f t="shared" si="10"/>
        <v>0</v>
      </c>
      <c r="K93" s="17" t="s">
        <v>16</v>
      </c>
      <c r="L93" s="18">
        <v>0</v>
      </c>
      <c r="M93" s="23">
        <f t="shared" si="11"/>
        <v>0</v>
      </c>
    </row>
    <row r="94" spans="1:13" ht="25.5" x14ac:dyDescent="0.55000000000000004">
      <c r="A94" s="10">
        <v>90</v>
      </c>
      <c r="B94" s="19" t="s">
        <v>125</v>
      </c>
      <c r="C94" s="79">
        <f>+'30'!G94</f>
        <v>0</v>
      </c>
      <c r="D94" s="82">
        <v>0</v>
      </c>
      <c r="E94" s="47">
        <f t="shared" si="8"/>
        <v>0</v>
      </c>
      <c r="F94" s="82">
        <v>0</v>
      </c>
      <c r="G94" s="47">
        <f t="shared" si="9"/>
        <v>0</v>
      </c>
      <c r="H94" s="83"/>
      <c r="I94" s="20">
        <v>35</v>
      </c>
      <c r="J94" s="84">
        <f t="shared" si="10"/>
        <v>0</v>
      </c>
      <c r="K94" s="17" t="s">
        <v>16</v>
      </c>
      <c r="L94" s="18">
        <v>0</v>
      </c>
      <c r="M94" s="23">
        <f t="shared" si="11"/>
        <v>0</v>
      </c>
    </row>
    <row r="95" spans="1:13" ht="25.5" x14ac:dyDescent="0.55000000000000004">
      <c r="A95" s="10">
        <v>91</v>
      </c>
      <c r="B95" s="19" t="s">
        <v>126</v>
      </c>
      <c r="C95" s="79">
        <f>+'30'!G95</f>
        <v>0</v>
      </c>
      <c r="D95" s="82">
        <v>0</v>
      </c>
      <c r="E95" s="47">
        <f t="shared" si="8"/>
        <v>0</v>
      </c>
      <c r="F95" s="82">
        <v>0</v>
      </c>
      <c r="G95" s="47">
        <f t="shared" si="9"/>
        <v>0</v>
      </c>
      <c r="H95" s="83"/>
      <c r="I95" s="20">
        <v>35</v>
      </c>
      <c r="J95" s="84">
        <f t="shared" si="10"/>
        <v>0</v>
      </c>
      <c r="K95" s="17" t="s">
        <v>16</v>
      </c>
      <c r="L95" s="18">
        <v>0</v>
      </c>
      <c r="M95" s="23">
        <f t="shared" si="11"/>
        <v>0</v>
      </c>
    </row>
    <row r="96" spans="1:13" ht="22.5" customHeight="1" x14ac:dyDescent="0.55000000000000004">
      <c r="A96" s="10">
        <v>92</v>
      </c>
      <c r="B96" s="11" t="s">
        <v>303</v>
      </c>
      <c r="C96" s="79">
        <f>+'30'!G96</f>
        <v>0</v>
      </c>
      <c r="D96" s="82">
        <v>0</v>
      </c>
      <c r="E96" s="47">
        <f t="shared" si="8"/>
        <v>0</v>
      </c>
      <c r="F96" s="82">
        <v>0</v>
      </c>
      <c r="G96" s="47">
        <f t="shared" si="9"/>
        <v>0</v>
      </c>
      <c r="H96" s="83"/>
      <c r="I96" s="20">
        <v>60</v>
      </c>
      <c r="J96" s="84">
        <f t="shared" si="10"/>
        <v>0</v>
      </c>
      <c r="K96" s="17" t="s">
        <v>16</v>
      </c>
      <c r="L96" s="18"/>
      <c r="M96" s="23">
        <f t="shared" si="11"/>
        <v>0</v>
      </c>
    </row>
    <row r="97" spans="1:13" ht="23.45" customHeight="1" x14ac:dyDescent="0.55000000000000004">
      <c r="A97" s="10">
        <v>93</v>
      </c>
      <c r="B97" s="11" t="s">
        <v>125</v>
      </c>
      <c r="C97" s="79">
        <f>+'30'!G97</f>
        <v>1</v>
      </c>
      <c r="D97" s="82">
        <v>0</v>
      </c>
      <c r="E97" s="47">
        <f t="shared" si="8"/>
        <v>1</v>
      </c>
      <c r="F97" s="82">
        <v>0</v>
      </c>
      <c r="G97" s="47">
        <f t="shared" si="9"/>
        <v>1</v>
      </c>
      <c r="H97" s="83"/>
      <c r="I97" s="20">
        <v>60</v>
      </c>
      <c r="J97" s="84">
        <f t="shared" si="10"/>
        <v>0</v>
      </c>
      <c r="K97" s="17" t="s">
        <v>16</v>
      </c>
      <c r="L97" s="18">
        <v>0</v>
      </c>
      <c r="M97" s="23">
        <f t="shared" si="11"/>
        <v>0</v>
      </c>
    </row>
    <row r="98" spans="1:13" ht="25.5" x14ac:dyDescent="0.55000000000000004">
      <c r="A98" s="10">
        <v>94</v>
      </c>
      <c r="B98" s="19" t="s">
        <v>103</v>
      </c>
      <c r="C98" s="79">
        <f>+'30'!G98</f>
        <v>2</v>
      </c>
      <c r="D98" s="82">
        <v>0</v>
      </c>
      <c r="E98" s="47">
        <f t="shared" si="8"/>
        <v>2</v>
      </c>
      <c r="F98" s="82">
        <v>0</v>
      </c>
      <c r="G98" s="47">
        <f t="shared" si="9"/>
        <v>2</v>
      </c>
      <c r="H98" s="83"/>
      <c r="I98" s="22">
        <v>120</v>
      </c>
      <c r="J98" s="84">
        <f t="shared" si="10"/>
        <v>0</v>
      </c>
      <c r="K98" s="17" t="s">
        <v>16</v>
      </c>
      <c r="L98" s="18">
        <v>0</v>
      </c>
      <c r="M98" s="23">
        <f t="shared" si="11"/>
        <v>0</v>
      </c>
    </row>
    <row r="99" spans="1:13" ht="25.5" x14ac:dyDescent="0.55000000000000004">
      <c r="A99" s="10">
        <v>95</v>
      </c>
      <c r="B99" s="19" t="s">
        <v>104</v>
      </c>
      <c r="C99" s="79">
        <f>+'30'!G99</f>
        <v>1</v>
      </c>
      <c r="D99" s="82">
        <v>0</v>
      </c>
      <c r="E99" s="47">
        <f t="shared" si="8"/>
        <v>1</v>
      </c>
      <c r="F99" s="82">
        <v>0</v>
      </c>
      <c r="G99" s="47">
        <f t="shared" si="9"/>
        <v>1</v>
      </c>
      <c r="H99" s="83"/>
      <c r="I99" s="20">
        <v>250</v>
      </c>
      <c r="J99" s="84">
        <f t="shared" si="10"/>
        <v>0</v>
      </c>
      <c r="K99" s="17" t="s">
        <v>16</v>
      </c>
      <c r="L99" s="18">
        <v>0</v>
      </c>
      <c r="M99" s="23">
        <f t="shared" si="11"/>
        <v>0</v>
      </c>
    </row>
    <row r="100" spans="1:13" ht="25.5" x14ac:dyDescent="0.55000000000000004">
      <c r="A100" s="10">
        <v>96</v>
      </c>
      <c r="B100" s="19" t="s">
        <v>105</v>
      </c>
      <c r="C100" s="79">
        <f>+'30'!G100</f>
        <v>0</v>
      </c>
      <c r="D100" s="82">
        <v>0</v>
      </c>
      <c r="E100" s="47">
        <f t="shared" si="8"/>
        <v>0</v>
      </c>
      <c r="F100" s="82">
        <v>0</v>
      </c>
      <c r="G100" s="47">
        <f t="shared" si="9"/>
        <v>0</v>
      </c>
      <c r="H100" s="83"/>
      <c r="I100" s="20">
        <v>120</v>
      </c>
      <c r="J100" s="84">
        <f t="shared" si="10"/>
        <v>0</v>
      </c>
      <c r="K100" s="17" t="s">
        <v>16</v>
      </c>
      <c r="L100" s="18">
        <v>0</v>
      </c>
      <c r="M100" s="23">
        <f t="shared" si="11"/>
        <v>0</v>
      </c>
    </row>
    <row r="101" spans="1:13" ht="25.5" x14ac:dyDescent="0.55000000000000004">
      <c r="A101" s="10">
        <v>97</v>
      </c>
      <c r="B101" s="19" t="s">
        <v>106</v>
      </c>
      <c r="C101" s="79">
        <f>+'30'!G101</f>
        <v>0</v>
      </c>
      <c r="D101" s="82">
        <v>0</v>
      </c>
      <c r="E101" s="47">
        <f t="shared" si="8"/>
        <v>0</v>
      </c>
      <c r="F101" s="82">
        <v>0</v>
      </c>
      <c r="G101" s="47">
        <f t="shared" si="9"/>
        <v>0</v>
      </c>
      <c r="H101" s="83"/>
      <c r="I101" s="20">
        <v>120</v>
      </c>
      <c r="J101" s="84">
        <f t="shared" si="10"/>
        <v>0</v>
      </c>
      <c r="K101" s="17" t="s">
        <v>16</v>
      </c>
      <c r="L101" s="18">
        <v>0</v>
      </c>
      <c r="M101" s="23">
        <f t="shared" si="11"/>
        <v>0</v>
      </c>
    </row>
    <row r="102" spans="1:13" ht="25.5" x14ac:dyDescent="0.55000000000000004">
      <c r="A102" s="10">
        <v>98</v>
      </c>
      <c r="B102" s="19" t="s">
        <v>107</v>
      </c>
      <c r="C102" s="79">
        <f>+'30'!G102</f>
        <v>0</v>
      </c>
      <c r="D102" s="82">
        <v>0</v>
      </c>
      <c r="E102" s="47">
        <f t="shared" si="8"/>
        <v>0</v>
      </c>
      <c r="F102" s="82">
        <v>0</v>
      </c>
      <c r="G102" s="47">
        <f t="shared" si="9"/>
        <v>0</v>
      </c>
      <c r="H102" s="83"/>
      <c r="I102" s="20">
        <v>120</v>
      </c>
      <c r="J102" s="84">
        <f t="shared" si="10"/>
        <v>0</v>
      </c>
      <c r="K102" s="17" t="s">
        <v>16</v>
      </c>
      <c r="L102" s="18">
        <v>0</v>
      </c>
      <c r="M102" s="23">
        <f t="shared" si="11"/>
        <v>0</v>
      </c>
    </row>
    <row r="103" spans="1:13" ht="25.5" x14ac:dyDescent="0.55000000000000004">
      <c r="A103" s="10">
        <v>99</v>
      </c>
      <c r="B103" s="19" t="s">
        <v>129</v>
      </c>
      <c r="C103" s="79">
        <f>+'30'!G103</f>
        <v>0</v>
      </c>
      <c r="D103" s="82">
        <v>0</v>
      </c>
      <c r="E103" s="47">
        <f>C103+D103</f>
        <v>0</v>
      </c>
      <c r="F103" s="82">
        <v>0</v>
      </c>
      <c r="G103" s="47">
        <f>+E103-F103-H103</f>
        <v>0</v>
      </c>
      <c r="H103" s="83"/>
      <c r="I103" s="20">
        <v>50</v>
      </c>
      <c r="J103" s="84">
        <f>+I103*H103</f>
        <v>0</v>
      </c>
      <c r="K103" s="17" t="s">
        <v>16</v>
      </c>
      <c r="L103" s="18">
        <v>0</v>
      </c>
      <c r="M103" s="23">
        <f>SUM(J103-L103)</f>
        <v>0</v>
      </c>
    </row>
    <row r="104" spans="1:13" ht="25.5" x14ac:dyDescent="0.55000000000000004">
      <c r="A104" s="10">
        <v>100</v>
      </c>
      <c r="B104" s="11" t="s">
        <v>282</v>
      </c>
      <c r="C104" s="79">
        <f>+'30'!G104</f>
        <v>0</v>
      </c>
      <c r="D104" s="82">
        <v>0</v>
      </c>
      <c r="E104" s="47">
        <f>C104+D104</f>
        <v>0</v>
      </c>
      <c r="F104" s="82">
        <v>0</v>
      </c>
      <c r="G104" s="47">
        <f>+E104-F104-H104</f>
        <v>0</v>
      </c>
      <c r="H104" s="83"/>
      <c r="I104" s="20">
        <v>30</v>
      </c>
      <c r="J104" s="84">
        <f>+I104*H104</f>
        <v>0</v>
      </c>
      <c r="K104" s="17" t="s">
        <v>16</v>
      </c>
      <c r="L104" s="18">
        <v>0</v>
      </c>
      <c r="M104" s="23">
        <f>SUM(J104-L104)</f>
        <v>0</v>
      </c>
    </row>
    <row r="105" spans="1:13" ht="25.5" x14ac:dyDescent="0.55000000000000004">
      <c r="A105" s="10">
        <v>101</v>
      </c>
      <c r="B105" s="11" t="s">
        <v>283</v>
      </c>
      <c r="C105" s="79">
        <f>+'30'!G105</f>
        <v>0</v>
      </c>
      <c r="D105" s="82">
        <v>0</v>
      </c>
      <c r="E105" s="47">
        <f>C105+D105</f>
        <v>0</v>
      </c>
      <c r="F105" s="82">
        <v>0</v>
      </c>
      <c r="G105" s="47">
        <f>+E105-F105-H105</f>
        <v>0</v>
      </c>
      <c r="H105" s="83"/>
      <c r="I105" s="20">
        <v>30</v>
      </c>
      <c r="J105" s="84">
        <f>+I105*H105</f>
        <v>0</v>
      </c>
      <c r="K105" s="17" t="s">
        <v>16</v>
      </c>
      <c r="L105" s="18">
        <v>0</v>
      </c>
      <c r="M105" s="23">
        <f>SUM(J105-L105)</f>
        <v>0</v>
      </c>
    </row>
    <row r="106" spans="1:13" ht="25.5" x14ac:dyDescent="0.55000000000000004">
      <c r="A106" s="10">
        <v>102</v>
      </c>
      <c r="B106" s="19" t="s">
        <v>96</v>
      </c>
      <c r="C106" s="79">
        <f>+'30'!G106</f>
        <v>20</v>
      </c>
      <c r="D106" s="82">
        <v>0</v>
      </c>
      <c r="E106" s="47">
        <f t="shared" si="8"/>
        <v>20</v>
      </c>
      <c r="F106" s="82">
        <v>0</v>
      </c>
      <c r="G106" s="47">
        <f t="shared" si="9"/>
        <v>20</v>
      </c>
      <c r="H106" s="83"/>
      <c r="I106" s="22">
        <v>100</v>
      </c>
      <c r="J106" s="84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13" ht="25.5" x14ac:dyDescent="0.55000000000000004">
      <c r="A107" s="10">
        <v>103</v>
      </c>
      <c r="B107" s="19" t="s">
        <v>97</v>
      </c>
      <c r="C107" s="79">
        <f>+'30'!G107</f>
        <v>11</v>
      </c>
      <c r="D107" s="82">
        <v>0</v>
      </c>
      <c r="E107" s="47">
        <f t="shared" si="8"/>
        <v>11</v>
      </c>
      <c r="F107" s="82">
        <v>0</v>
      </c>
      <c r="G107" s="47">
        <f t="shared" si="9"/>
        <v>11</v>
      </c>
      <c r="H107" s="83"/>
      <c r="I107" s="20">
        <v>55</v>
      </c>
      <c r="J107" s="84">
        <f t="shared" si="10"/>
        <v>0</v>
      </c>
      <c r="K107" s="17" t="s">
        <v>16</v>
      </c>
      <c r="L107" s="18">
        <v>0</v>
      </c>
      <c r="M107" s="23">
        <f t="shared" si="11"/>
        <v>0</v>
      </c>
    </row>
    <row r="108" spans="1:13" ht="25.5" x14ac:dyDescent="0.55000000000000004">
      <c r="A108" s="10">
        <v>104</v>
      </c>
      <c r="B108" s="19" t="s">
        <v>98</v>
      </c>
      <c r="C108" s="79">
        <f>+'30'!G108</f>
        <v>0</v>
      </c>
      <c r="D108" s="82">
        <v>0</v>
      </c>
      <c r="E108" s="47">
        <f t="shared" si="8"/>
        <v>0</v>
      </c>
      <c r="F108" s="82">
        <v>0</v>
      </c>
      <c r="G108" s="47">
        <f t="shared" si="9"/>
        <v>0</v>
      </c>
      <c r="H108" s="83"/>
      <c r="I108" s="20">
        <v>60</v>
      </c>
      <c r="J108" s="84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13" ht="25.5" x14ac:dyDescent="0.55000000000000004">
      <c r="A109" s="10">
        <v>105</v>
      </c>
      <c r="B109" s="19" t="s">
        <v>99</v>
      </c>
      <c r="C109" s="79">
        <f>+'30'!G109</f>
        <v>6</v>
      </c>
      <c r="D109" s="82">
        <v>0</v>
      </c>
      <c r="E109" s="47">
        <f t="shared" si="8"/>
        <v>6</v>
      </c>
      <c r="F109" s="82">
        <v>0</v>
      </c>
      <c r="G109" s="47">
        <f t="shared" si="9"/>
        <v>6</v>
      </c>
      <c r="H109" s="83"/>
      <c r="I109" s="20">
        <v>100</v>
      </c>
      <c r="J109" s="84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13" ht="25.5" x14ac:dyDescent="0.55000000000000004">
      <c r="A110" s="10">
        <v>106</v>
      </c>
      <c r="B110" s="19" t="s">
        <v>100</v>
      </c>
      <c r="C110" s="79">
        <f>+'30'!G110</f>
        <v>8</v>
      </c>
      <c r="D110" s="82">
        <v>0</v>
      </c>
      <c r="E110" s="47">
        <f t="shared" si="8"/>
        <v>8</v>
      </c>
      <c r="F110" s="82">
        <v>0</v>
      </c>
      <c r="G110" s="47">
        <f t="shared" si="9"/>
        <v>8</v>
      </c>
      <c r="H110" s="83"/>
      <c r="I110" s="20">
        <v>55</v>
      </c>
      <c r="J110" s="84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13" ht="25.5" x14ac:dyDescent="0.55000000000000004">
      <c r="A111" s="10">
        <v>107</v>
      </c>
      <c r="B111" s="19" t="s">
        <v>101</v>
      </c>
      <c r="C111" s="79">
        <f>+'30'!G111</f>
        <v>1</v>
      </c>
      <c r="D111" s="82">
        <v>0</v>
      </c>
      <c r="E111" s="47">
        <f t="shared" si="8"/>
        <v>1</v>
      </c>
      <c r="F111" s="82">
        <v>0</v>
      </c>
      <c r="G111" s="47">
        <f t="shared" si="9"/>
        <v>1</v>
      </c>
      <c r="H111" s="83"/>
      <c r="I111" s="20">
        <v>50</v>
      </c>
      <c r="J111" s="84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13" ht="25.5" x14ac:dyDescent="0.55000000000000004">
      <c r="A112" s="10">
        <v>108</v>
      </c>
      <c r="B112" s="19" t="s">
        <v>102</v>
      </c>
      <c r="C112" s="79">
        <f>+'30'!G112</f>
        <v>0</v>
      </c>
      <c r="D112" s="82">
        <v>0</v>
      </c>
      <c r="E112" s="47">
        <f t="shared" si="8"/>
        <v>0</v>
      </c>
      <c r="F112" s="82">
        <v>0</v>
      </c>
      <c r="G112" s="47">
        <f t="shared" si="9"/>
        <v>0</v>
      </c>
      <c r="H112" s="83"/>
      <c r="I112" s="22">
        <v>50</v>
      </c>
      <c r="J112" s="84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2.5" customHeight="1" x14ac:dyDescent="0.55000000000000004">
      <c r="A113" s="10">
        <v>109</v>
      </c>
      <c r="B113" s="11" t="s">
        <v>324</v>
      </c>
      <c r="C113" s="79">
        <f>+'30'!G113</f>
        <v>20</v>
      </c>
      <c r="D113" s="82">
        <v>0</v>
      </c>
      <c r="E113" s="47">
        <f t="shared" si="8"/>
        <v>20</v>
      </c>
      <c r="F113" s="82">
        <v>0</v>
      </c>
      <c r="G113" s="47">
        <f t="shared" si="9"/>
        <v>20</v>
      </c>
      <c r="H113" s="83"/>
      <c r="I113" s="20">
        <v>35</v>
      </c>
      <c r="J113" s="84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1" t="s">
        <v>268</v>
      </c>
      <c r="C114" s="79">
        <f>+'30'!G114</f>
        <v>0</v>
      </c>
      <c r="D114" s="82">
        <v>0</v>
      </c>
      <c r="E114" s="47">
        <f t="shared" si="8"/>
        <v>0</v>
      </c>
      <c r="F114" s="82">
        <v>0</v>
      </c>
      <c r="G114" s="47">
        <f t="shared" si="9"/>
        <v>0</v>
      </c>
      <c r="H114" s="83"/>
      <c r="I114" s="20">
        <v>50</v>
      </c>
      <c r="J114" s="84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+'30'!G115</f>
        <v>0</v>
      </c>
      <c r="D115" s="82">
        <v>0</v>
      </c>
      <c r="E115" s="47">
        <f t="shared" ref="E115:E125" si="12">C115+D115</f>
        <v>0</v>
      </c>
      <c r="F115" s="82">
        <v>0</v>
      </c>
      <c r="G115" s="47">
        <f t="shared" ref="G115:G125" si="13">+E115-F115-H115</f>
        <v>0</v>
      </c>
      <c r="H115" s="83"/>
      <c r="I115" s="20">
        <v>50</v>
      </c>
      <c r="J115" s="84">
        <f t="shared" ref="J115:J125" si="14">+I115*H115</f>
        <v>0</v>
      </c>
      <c r="K115" s="17" t="s">
        <v>16</v>
      </c>
      <c r="L115" s="18">
        <v>0</v>
      </c>
      <c r="M115" s="23">
        <f t="shared" ref="M115:M125" si="15">SUM(J115-L115)</f>
        <v>0</v>
      </c>
    </row>
    <row r="116" spans="1:13" ht="25.5" x14ac:dyDescent="0.55000000000000004">
      <c r="A116" s="10">
        <v>112</v>
      </c>
      <c r="B116" s="19" t="s">
        <v>128</v>
      </c>
      <c r="C116" s="79">
        <f>+'30'!G116</f>
        <v>0</v>
      </c>
      <c r="D116" s="82">
        <v>0</v>
      </c>
      <c r="E116" s="47">
        <f t="shared" si="12"/>
        <v>0</v>
      </c>
      <c r="F116" s="82">
        <v>0</v>
      </c>
      <c r="G116" s="47">
        <f t="shared" si="13"/>
        <v>0</v>
      </c>
      <c r="H116" s="83"/>
      <c r="I116" s="20">
        <v>50</v>
      </c>
      <c r="J116" s="84">
        <f t="shared" si="14"/>
        <v>0</v>
      </c>
      <c r="K116" s="17" t="s">
        <v>16</v>
      </c>
      <c r="L116" s="18">
        <v>0</v>
      </c>
      <c r="M116" s="23">
        <f t="shared" si="15"/>
        <v>0</v>
      </c>
    </row>
    <row r="117" spans="1:13" ht="25.5" x14ac:dyDescent="0.55000000000000004">
      <c r="A117" s="10">
        <v>113</v>
      </c>
      <c r="B117" s="19" t="s">
        <v>130</v>
      </c>
      <c r="C117" s="79">
        <f>+'30'!G117</f>
        <v>0</v>
      </c>
      <c r="D117" s="82">
        <v>0</v>
      </c>
      <c r="E117" s="47">
        <f t="shared" si="12"/>
        <v>0</v>
      </c>
      <c r="F117" s="82">
        <v>0</v>
      </c>
      <c r="G117" s="47">
        <f t="shared" si="13"/>
        <v>0</v>
      </c>
      <c r="H117" s="83"/>
      <c r="I117" s="20">
        <v>50</v>
      </c>
      <c r="J117" s="84">
        <f t="shared" si="14"/>
        <v>0</v>
      </c>
      <c r="K117" s="17" t="s">
        <v>16</v>
      </c>
      <c r="L117" s="18">
        <v>0</v>
      </c>
      <c r="M117" s="23">
        <f t="shared" si="15"/>
        <v>0</v>
      </c>
    </row>
    <row r="118" spans="1:13" ht="25.5" x14ac:dyDescent="0.55000000000000004">
      <c r="A118" s="10">
        <v>114</v>
      </c>
      <c r="B118" s="19" t="s">
        <v>131</v>
      </c>
      <c r="C118" s="79">
        <f>+'30'!G118</f>
        <v>0</v>
      </c>
      <c r="D118" s="82">
        <v>0</v>
      </c>
      <c r="E118" s="47">
        <f t="shared" si="12"/>
        <v>0</v>
      </c>
      <c r="F118" s="82">
        <v>0</v>
      </c>
      <c r="G118" s="47">
        <f t="shared" si="13"/>
        <v>0</v>
      </c>
      <c r="H118" s="83"/>
      <c r="I118" s="20">
        <v>50</v>
      </c>
      <c r="J118" s="84">
        <f t="shared" si="14"/>
        <v>0</v>
      </c>
      <c r="K118" s="17" t="s">
        <v>16</v>
      </c>
      <c r="L118" s="18">
        <v>0</v>
      </c>
      <c r="M118" s="23">
        <f t="shared" si="15"/>
        <v>0</v>
      </c>
    </row>
    <row r="119" spans="1:13" ht="25.5" x14ac:dyDescent="0.55000000000000004">
      <c r="A119" s="10">
        <v>115</v>
      </c>
      <c r="B119" s="19" t="s">
        <v>132</v>
      </c>
      <c r="C119" s="79">
        <f>+'30'!G119</f>
        <v>0</v>
      </c>
      <c r="D119" s="82">
        <v>0</v>
      </c>
      <c r="E119" s="47">
        <f t="shared" si="12"/>
        <v>0</v>
      </c>
      <c r="F119" s="82">
        <v>0</v>
      </c>
      <c r="G119" s="47">
        <f t="shared" si="13"/>
        <v>0</v>
      </c>
      <c r="H119" s="83"/>
      <c r="I119" s="20">
        <v>50</v>
      </c>
      <c r="J119" s="84">
        <f t="shared" si="14"/>
        <v>0</v>
      </c>
      <c r="K119" s="17" t="s">
        <v>16</v>
      </c>
      <c r="L119" s="18">
        <v>0</v>
      </c>
      <c r="M119" s="23">
        <f t="shared" si="15"/>
        <v>0</v>
      </c>
    </row>
    <row r="120" spans="1:13" ht="25.5" x14ac:dyDescent="0.55000000000000004">
      <c r="A120" s="10">
        <v>116</v>
      </c>
      <c r="B120" s="19" t="s">
        <v>145</v>
      </c>
      <c r="C120" s="79">
        <f>+'30'!G120</f>
        <v>0</v>
      </c>
      <c r="D120" s="82">
        <v>0</v>
      </c>
      <c r="E120" s="47">
        <f t="shared" si="12"/>
        <v>0</v>
      </c>
      <c r="F120" s="82">
        <v>0</v>
      </c>
      <c r="G120" s="47">
        <f t="shared" si="13"/>
        <v>0</v>
      </c>
      <c r="H120" s="83"/>
      <c r="I120" s="20">
        <v>45</v>
      </c>
      <c r="J120" s="84">
        <f t="shared" si="14"/>
        <v>0</v>
      </c>
      <c r="K120" s="17" t="s">
        <v>16</v>
      </c>
      <c r="L120" s="18">
        <v>0</v>
      </c>
      <c r="M120" s="23">
        <f t="shared" si="15"/>
        <v>0</v>
      </c>
    </row>
    <row r="121" spans="1:13" ht="25.5" x14ac:dyDescent="0.55000000000000004">
      <c r="A121" s="10">
        <v>117</v>
      </c>
      <c r="B121" s="19" t="s">
        <v>146</v>
      </c>
      <c r="C121" s="79">
        <f>+'30'!G121</f>
        <v>0</v>
      </c>
      <c r="D121" s="82">
        <v>0</v>
      </c>
      <c r="E121" s="47">
        <f t="shared" si="12"/>
        <v>0</v>
      </c>
      <c r="F121" s="82">
        <v>0</v>
      </c>
      <c r="G121" s="47">
        <f t="shared" si="13"/>
        <v>0</v>
      </c>
      <c r="H121" s="83"/>
      <c r="I121" s="20">
        <v>45</v>
      </c>
      <c r="J121" s="84">
        <f t="shared" si="14"/>
        <v>0</v>
      </c>
      <c r="K121" s="17" t="s">
        <v>16</v>
      </c>
      <c r="L121" s="18">
        <v>0</v>
      </c>
      <c r="M121" s="23">
        <f t="shared" si="15"/>
        <v>0</v>
      </c>
    </row>
    <row r="122" spans="1:13" ht="25.5" x14ac:dyDescent="0.55000000000000004">
      <c r="A122" s="10">
        <v>118</v>
      </c>
      <c r="B122" s="19" t="s">
        <v>147</v>
      </c>
      <c r="C122" s="79">
        <f>+'30'!G122</f>
        <v>0</v>
      </c>
      <c r="D122" s="82">
        <v>0</v>
      </c>
      <c r="E122" s="47">
        <f t="shared" si="12"/>
        <v>0</v>
      </c>
      <c r="F122" s="82">
        <v>0</v>
      </c>
      <c r="G122" s="47">
        <f t="shared" si="13"/>
        <v>0</v>
      </c>
      <c r="H122" s="83"/>
      <c r="I122" s="20">
        <v>55</v>
      </c>
      <c r="J122" s="84">
        <f t="shared" si="14"/>
        <v>0</v>
      </c>
      <c r="K122" s="17" t="s">
        <v>16</v>
      </c>
      <c r="L122" s="18">
        <v>0</v>
      </c>
      <c r="M122" s="23">
        <f t="shared" si="15"/>
        <v>0</v>
      </c>
    </row>
    <row r="123" spans="1:13" ht="25.5" x14ac:dyDescent="0.55000000000000004">
      <c r="A123" s="10">
        <v>119</v>
      </c>
      <c r="B123" s="11" t="s">
        <v>276</v>
      </c>
      <c r="C123" s="79">
        <f>+'30'!G123</f>
        <v>0</v>
      </c>
      <c r="D123" s="82">
        <v>0</v>
      </c>
      <c r="E123" s="47">
        <f t="shared" si="12"/>
        <v>0</v>
      </c>
      <c r="F123" s="82">
        <v>0</v>
      </c>
      <c r="G123" s="47">
        <f t="shared" si="13"/>
        <v>0</v>
      </c>
      <c r="H123" s="83"/>
      <c r="I123" s="20">
        <v>50</v>
      </c>
      <c r="J123" s="84">
        <f t="shared" si="14"/>
        <v>0</v>
      </c>
      <c r="K123" s="17" t="s">
        <v>16</v>
      </c>
      <c r="L123" s="18">
        <v>0</v>
      </c>
      <c r="M123" s="23">
        <f t="shared" si="15"/>
        <v>0</v>
      </c>
    </row>
    <row r="124" spans="1:13" ht="25.5" x14ac:dyDescent="0.55000000000000004">
      <c r="A124" s="10">
        <v>120</v>
      </c>
      <c r="B124" s="11" t="s">
        <v>278</v>
      </c>
      <c r="C124" s="79">
        <f>+'30'!G124</f>
        <v>0</v>
      </c>
      <c r="D124" s="82">
        <v>0</v>
      </c>
      <c r="E124" s="47">
        <f t="shared" si="12"/>
        <v>0</v>
      </c>
      <c r="F124" s="82">
        <v>0</v>
      </c>
      <c r="G124" s="47">
        <f t="shared" si="13"/>
        <v>0</v>
      </c>
      <c r="H124" s="83"/>
      <c r="I124" s="20">
        <v>60</v>
      </c>
      <c r="J124" s="84">
        <f t="shared" si="14"/>
        <v>0</v>
      </c>
      <c r="K124" s="17" t="s">
        <v>16</v>
      </c>
      <c r="L124" s="18">
        <v>0</v>
      </c>
      <c r="M124" s="23">
        <f t="shared" si="15"/>
        <v>0</v>
      </c>
    </row>
    <row r="125" spans="1:13" ht="21.75" customHeight="1" x14ac:dyDescent="0.55000000000000004">
      <c r="A125" s="10">
        <v>121</v>
      </c>
      <c r="B125" s="11" t="s">
        <v>363</v>
      </c>
      <c r="C125" s="79">
        <f>+'30'!G125</f>
        <v>0</v>
      </c>
      <c r="D125" s="82">
        <v>0</v>
      </c>
      <c r="E125" s="47">
        <f t="shared" si="12"/>
        <v>0</v>
      </c>
      <c r="F125" s="82">
        <v>0</v>
      </c>
      <c r="G125" s="47">
        <f t="shared" si="13"/>
        <v>0</v>
      </c>
      <c r="H125" s="83"/>
      <c r="I125" s="20"/>
      <c r="J125" s="84">
        <f t="shared" si="14"/>
        <v>0</v>
      </c>
      <c r="K125" s="17" t="s">
        <v>16</v>
      </c>
      <c r="L125" s="18">
        <v>0</v>
      </c>
      <c r="M125" s="23">
        <f t="shared" si="15"/>
        <v>0</v>
      </c>
    </row>
    <row r="126" spans="1:13" ht="25.5" x14ac:dyDescent="0.55000000000000004">
      <c r="A126" s="10">
        <v>122</v>
      </c>
      <c r="B126" s="19" t="s">
        <v>133</v>
      </c>
      <c r="C126" s="79">
        <f>+'30'!G126</f>
        <v>0</v>
      </c>
      <c r="D126" s="82">
        <v>0</v>
      </c>
      <c r="E126" s="47">
        <f t="shared" si="8"/>
        <v>0</v>
      </c>
      <c r="F126" s="82">
        <v>0</v>
      </c>
      <c r="G126" s="47">
        <f t="shared" si="9"/>
        <v>0</v>
      </c>
      <c r="H126" s="83"/>
      <c r="I126" s="20">
        <v>40</v>
      </c>
      <c r="J126" s="84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108</v>
      </c>
      <c r="C127" s="79">
        <f>+'30'!G127</f>
        <v>4</v>
      </c>
      <c r="D127" s="82">
        <v>0</v>
      </c>
      <c r="E127" s="47">
        <f t="shared" ref="E127:E136" si="16">C127+D127</f>
        <v>4</v>
      </c>
      <c r="F127" s="82">
        <v>0</v>
      </c>
      <c r="G127" s="47">
        <f t="shared" ref="G127:G136" si="17">+E127-F127-H127</f>
        <v>2</v>
      </c>
      <c r="H127" s="83">
        <v>2</v>
      </c>
      <c r="I127" s="20">
        <v>45</v>
      </c>
      <c r="J127" s="84">
        <f t="shared" ref="J127:J136" si="18">+I127*H127</f>
        <v>90</v>
      </c>
      <c r="K127" s="17" t="s">
        <v>16</v>
      </c>
      <c r="L127" s="18">
        <v>30</v>
      </c>
      <c r="M127" s="23">
        <f t="shared" ref="M127:M136" si="19">SUM(J127-L127)</f>
        <v>60</v>
      </c>
    </row>
    <row r="128" spans="1:13" ht="25.5" x14ac:dyDescent="0.55000000000000004">
      <c r="A128" s="10">
        <v>124</v>
      </c>
      <c r="B128" s="19" t="s">
        <v>121</v>
      </c>
      <c r="C128" s="79">
        <f>+'30'!G128</f>
        <v>0</v>
      </c>
      <c r="D128" s="82">
        <v>0</v>
      </c>
      <c r="E128" s="47">
        <f t="shared" si="16"/>
        <v>0</v>
      </c>
      <c r="F128" s="82">
        <v>0</v>
      </c>
      <c r="G128" s="47">
        <f t="shared" si="17"/>
        <v>0</v>
      </c>
      <c r="H128" s="83"/>
      <c r="I128" s="20">
        <v>120</v>
      </c>
      <c r="J128" s="84">
        <f t="shared" si="18"/>
        <v>0</v>
      </c>
      <c r="K128" s="17" t="s">
        <v>16</v>
      </c>
      <c r="L128" s="18">
        <v>0</v>
      </c>
      <c r="M128" s="23">
        <f t="shared" si="19"/>
        <v>0</v>
      </c>
    </row>
    <row r="129" spans="1:13" ht="25.5" x14ac:dyDescent="0.55000000000000004">
      <c r="A129" s="10">
        <v>125</v>
      </c>
      <c r="B129" s="19" t="s">
        <v>260</v>
      </c>
      <c r="C129" s="79">
        <f>+'30'!G129</f>
        <v>0</v>
      </c>
      <c r="D129" s="82">
        <v>0</v>
      </c>
      <c r="E129" s="47">
        <f t="shared" si="16"/>
        <v>0</v>
      </c>
      <c r="F129" s="82">
        <v>0</v>
      </c>
      <c r="G129" s="47">
        <f t="shared" si="17"/>
        <v>0</v>
      </c>
      <c r="H129" s="83"/>
      <c r="I129" s="15">
        <v>65</v>
      </c>
      <c r="J129" s="84">
        <f t="shared" si="18"/>
        <v>0</v>
      </c>
      <c r="K129" s="17" t="s">
        <v>16</v>
      </c>
      <c r="L129" s="18">
        <v>0</v>
      </c>
      <c r="M129" s="23">
        <f t="shared" si="19"/>
        <v>0</v>
      </c>
    </row>
    <row r="130" spans="1:13" ht="25.5" x14ac:dyDescent="0.55000000000000004">
      <c r="A130" s="10">
        <v>126</v>
      </c>
      <c r="B130" s="11" t="s">
        <v>245</v>
      </c>
      <c r="C130" s="79">
        <f>+'30'!G130</f>
        <v>2</v>
      </c>
      <c r="D130" s="82">
        <v>0</v>
      </c>
      <c r="E130" s="47">
        <f t="shared" si="16"/>
        <v>2</v>
      </c>
      <c r="F130" s="82">
        <v>0</v>
      </c>
      <c r="G130" s="47">
        <f t="shared" si="17"/>
        <v>2</v>
      </c>
      <c r="H130" s="83"/>
      <c r="I130" s="20">
        <v>40</v>
      </c>
      <c r="J130" s="84">
        <f t="shared" si="18"/>
        <v>0</v>
      </c>
      <c r="K130" s="17" t="s">
        <v>16</v>
      </c>
      <c r="L130" s="18">
        <v>0</v>
      </c>
      <c r="M130" s="23">
        <f t="shared" si="19"/>
        <v>0</v>
      </c>
    </row>
    <row r="131" spans="1:13" ht="22.5" customHeight="1" x14ac:dyDescent="0.55000000000000004">
      <c r="A131" s="10">
        <v>127</v>
      </c>
      <c r="B131" s="11" t="s">
        <v>325</v>
      </c>
      <c r="C131" s="79">
        <f>+'30'!G131</f>
        <v>0</v>
      </c>
      <c r="D131" s="82">
        <v>0</v>
      </c>
      <c r="E131" s="47">
        <f t="shared" si="16"/>
        <v>0</v>
      </c>
      <c r="F131" s="82">
        <v>0</v>
      </c>
      <c r="G131" s="47">
        <f t="shared" si="17"/>
        <v>0</v>
      </c>
      <c r="H131" s="83"/>
      <c r="I131" s="20">
        <v>60</v>
      </c>
      <c r="J131" s="84">
        <f t="shared" si="18"/>
        <v>0</v>
      </c>
      <c r="K131" s="17" t="s">
        <v>16</v>
      </c>
      <c r="L131" s="18">
        <v>0</v>
      </c>
      <c r="M131" s="23">
        <f t="shared" si="19"/>
        <v>0</v>
      </c>
    </row>
    <row r="132" spans="1:13" ht="25.5" x14ac:dyDescent="0.55000000000000004">
      <c r="A132" s="10">
        <v>128</v>
      </c>
      <c r="B132" s="11" t="s">
        <v>266</v>
      </c>
      <c r="C132" s="79">
        <f>+'30'!G132</f>
        <v>0</v>
      </c>
      <c r="D132" s="82">
        <v>0</v>
      </c>
      <c r="E132" s="47">
        <f t="shared" si="16"/>
        <v>0</v>
      </c>
      <c r="F132" s="82">
        <v>0</v>
      </c>
      <c r="G132" s="47">
        <f t="shared" si="17"/>
        <v>0</v>
      </c>
      <c r="H132" s="83"/>
      <c r="I132" s="20">
        <v>55</v>
      </c>
      <c r="J132" s="84">
        <f t="shared" si="18"/>
        <v>0</v>
      </c>
      <c r="K132" s="17" t="s">
        <v>16</v>
      </c>
      <c r="L132" s="18">
        <v>0</v>
      </c>
      <c r="M132" s="23">
        <f t="shared" si="19"/>
        <v>0</v>
      </c>
    </row>
    <row r="133" spans="1:13" ht="25.5" x14ac:dyDescent="0.55000000000000004">
      <c r="A133" s="10">
        <v>129</v>
      </c>
      <c r="B133" s="11" t="s">
        <v>274</v>
      </c>
      <c r="C133" s="79">
        <f>+'30'!G133</f>
        <v>4</v>
      </c>
      <c r="D133" s="82">
        <v>0</v>
      </c>
      <c r="E133" s="47">
        <f t="shared" si="16"/>
        <v>4</v>
      </c>
      <c r="F133" s="82">
        <v>0</v>
      </c>
      <c r="G133" s="47">
        <f t="shared" si="17"/>
        <v>4</v>
      </c>
      <c r="H133" s="83"/>
      <c r="I133" s="20">
        <v>60</v>
      </c>
      <c r="J133" s="84">
        <f t="shared" si="18"/>
        <v>0</v>
      </c>
      <c r="K133" s="17" t="s">
        <v>16</v>
      </c>
      <c r="L133" s="18">
        <v>0</v>
      </c>
      <c r="M133" s="23">
        <f t="shared" si="19"/>
        <v>0</v>
      </c>
    </row>
    <row r="134" spans="1:13" ht="25.5" x14ac:dyDescent="0.55000000000000004">
      <c r="A134" s="10">
        <v>130</v>
      </c>
      <c r="B134" s="19" t="s">
        <v>113</v>
      </c>
      <c r="C134" s="79">
        <f>+'30'!G134</f>
        <v>1</v>
      </c>
      <c r="D134" s="82">
        <v>5</v>
      </c>
      <c r="E134" s="47">
        <f t="shared" si="16"/>
        <v>6</v>
      </c>
      <c r="F134" s="82">
        <v>0</v>
      </c>
      <c r="G134" s="47">
        <f t="shared" si="17"/>
        <v>6</v>
      </c>
      <c r="H134" s="83"/>
      <c r="I134" s="20">
        <v>50</v>
      </c>
      <c r="J134" s="84">
        <f t="shared" si="18"/>
        <v>0</v>
      </c>
      <c r="K134" s="17" t="s">
        <v>16</v>
      </c>
      <c r="L134" s="18">
        <v>0</v>
      </c>
      <c r="M134" s="23">
        <f t="shared" si="19"/>
        <v>0</v>
      </c>
    </row>
    <row r="135" spans="1:13" ht="25.5" x14ac:dyDescent="0.55000000000000004">
      <c r="A135" s="10">
        <v>131</v>
      </c>
      <c r="B135" s="19" t="s">
        <v>114</v>
      </c>
      <c r="C135" s="79">
        <f>+'30'!G135</f>
        <v>0</v>
      </c>
      <c r="D135" s="82">
        <v>0</v>
      </c>
      <c r="E135" s="47">
        <f t="shared" si="16"/>
        <v>0</v>
      </c>
      <c r="F135" s="82">
        <v>0</v>
      </c>
      <c r="G135" s="47">
        <f t="shared" si="17"/>
        <v>0</v>
      </c>
      <c r="H135" s="83"/>
      <c r="I135" s="20">
        <v>100</v>
      </c>
      <c r="J135" s="84">
        <f t="shared" si="18"/>
        <v>0</v>
      </c>
      <c r="K135" s="17" t="s">
        <v>16</v>
      </c>
      <c r="L135" s="18">
        <v>0</v>
      </c>
      <c r="M135" s="23">
        <f t="shared" si="19"/>
        <v>0</v>
      </c>
    </row>
    <row r="136" spans="1:13" ht="25.5" x14ac:dyDescent="0.55000000000000004">
      <c r="A136" s="10">
        <v>132</v>
      </c>
      <c r="B136" s="19" t="s">
        <v>198</v>
      </c>
      <c r="C136" s="79">
        <f>+'30'!G136</f>
        <v>0</v>
      </c>
      <c r="D136" s="82">
        <v>0</v>
      </c>
      <c r="E136" s="47">
        <f t="shared" si="16"/>
        <v>0</v>
      </c>
      <c r="F136" s="82">
        <v>0</v>
      </c>
      <c r="G136" s="47">
        <f t="shared" si="17"/>
        <v>0</v>
      </c>
      <c r="H136" s="83"/>
      <c r="I136" s="20">
        <v>25</v>
      </c>
      <c r="J136" s="84">
        <f t="shared" si="18"/>
        <v>0</v>
      </c>
      <c r="K136" s="17" t="s">
        <v>16</v>
      </c>
      <c r="L136" s="18">
        <v>0</v>
      </c>
      <c r="M136" s="23">
        <f t="shared" si="19"/>
        <v>0</v>
      </c>
    </row>
    <row r="137" spans="1:13" ht="25.5" x14ac:dyDescent="0.55000000000000004">
      <c r="A137" s="10">
        <v>133</v>
      </c>
      <c r="B137" s="19" t="s">
        <v>78</v>
      </c>
      <c r="C137" s="79">
        <f>+'30'!G137</f>
        <v>0</v>
      </c>
      <c r="D137" s="82">
        <v>5</v>
      </c>
      <c r="E137" s="47">
        <f t="shared" si="0"/>
        <v>5</v>
      </c>
      <c r="F137" s="82">
        <v>0</v>
      </c>
      <c r="G137" s="47">
        <f t="shared" si="4"/>
        <v>5</v>
      </c>
      <c r="H137" s="83"/>
      <c r="I137" s="15">
        <v>50</v>
      </c>
      <c r="J137" s="84">
        <f t="shared" si="5"/>
        <v>0</v>
      </c>
      <c r="K137" s="17" t="s">
        <v>16</v>
      </c>
      <c r="L137" s="18">
        <v>0</v>
      </c>
      <c r="M137" s="23">
        <f t="shared" si="6"/>
        <v>0</v>
      </c>
    </row>
    <row r="138" spans="1:13" ht="25.5" x14ac:dyDescent="0.55000000000000004">
      <c r="A138" s="10">
        <v>134</v>
      </c>
      <c r="B138" s="19" t="s">
        <v>79</v>
      </c>
      <c r="C138" s="79">
        <f>+'30'!G138</f>
        <v>0</v>
      </c>
      <c r="D138" s="82">
        <v>0</v>
      </c>
      <c r="E138" s="47">
        <f t="shared" si="0"/>
        <v>0</v>
      </c>
      <c r="F138" s="82">
        <v>0</v>
      </c>
      <c r="G138" s="47">
        <f t="shared" si="4"/>
        <v>0</v>
      </c>
      <c r="H138" s="83"/>
      <c r="I138" s="20">
        <v>35</v>
      </c>
      <c r="J138" s="84">
        <f t="shared" si="5"/>
        <v>0</v>
      </c>
      <c r="K138" s="17" t="s">
        <v>16</v>
      </c>
      <c r="L138" s="18">
        <v>0</v>
      </c>
      <c r="M138" s="23">
        <f t="shared" si="6"/>
        <v>0</v>
      </c>
    </row>
    <row r="139" spans="1:13" ht="25.5" x14ac:dyDescent="0.55000000000000004">
      <c r="A139" s="10">
        <v>135</v>
      </c>
      <c r="B139" s="19" t="s">
        <v>80</v>
      </c>
      <c r="C139" s="79">
        <f>+'30'!G139</f>
        <v>0</v>
      </c>
      <c r="D139" s="82">
        <v>0</v>
      </c>
      <c r="E139" s="47">
        <f t="shared" si="0"/>
        <v>0</v>
      </c>
      <c r="F139" s="82">
        <v>0</v>
      </c>
      <c r="G139" s="47">
        <f t="shared" si="4"/>
        <v>0</v>
      </c>
      <c r="H139" s="83"/>
      <c r="I139" s="20">
        <v>25</v>
      </c>
      <c r="J139" s="84">
        <f t="shared" si="5"/>
        <v>0</v>
      </c>
      <c r="K139" s="17" t="s">
        <v>16</v>
      </c>
      <c r="L139" s="18">
        <v>0</v>
      </c>
      <c r="M139" s="23">
        <f t="shared" si="6"/>
        <v>0</v>
      </c>
    </row>
    <row r="140" spans="1:13" ht="25.5" x14ac:dyDescent="0.55000000000000004">
      <c r="A140" s="10">
        <v>136</v>
      </c>
      <c r="B140" s="19" t="s">
        <v>81</v>
      </c>
      <c r="C140" s="79">
        <f>+'30'!G140</f>
        <v>5</v>
      </c>
      <c r="D140" s="82">
        <v>0</v>
      </c>
      <c r="E140" s="47">
        <f t="shared" si="0"/>
        <v>5</v>
      </c>
      <c r="F140" s="82">
        <v>0</v>
      </c>
      <c r="G140" s="47">
        <f t="shared" si="4"/>
        <v>5</v>
      </c>
      <c r="H140" s="83"/>
      <c r="I140" s="20">
        <v>50</v>
      </c>
      <c r="J140" s="84">
        <f t="shared" si="5"/>
        <v>0</v>
      </c>
      <c r="K140" s="17" t="s">
        <v>16</v>
      </c>
      <c r="L140" s="18">
        <v>0</v>
      </c>
      <c r="M140" s="23">
        <f t="shared" ref="M140:M207" si="20">SUM(J140-L140)</f>
        <v>0</v>
      </c>
    </row>
    <row r="141" spans="1:13" ht="25.5" x14ac:dyDescent="0.55000000000000004">
      <c r="A141" s="10">
        <v>137</v>
      </c>
      <c r="B141" s="19" t="s">
        <v>82</v>
      </c>
      <c r="C141" s="79">
        <f>+'30'!G141</f>
        <v>0</v>
      </c>
      <c r="D141" s="82">
        <v>0</v>
      </c>
      <c r="E141" s="47">
        <f t="shared" si="0"/>
        <v>0</v>
      </c>
      <c r="F141" s="82">
        <v>0</v>
      </c>
      <c r="G141" s="47">
        <f t="shared" si="4"/>
        <v>0</v>
      </c>
      <c r="H141" s="83"/>
      <c r="I141" s="20">
        <v>60</v>
      </c>
      <c r="J141" s="84">
        <f t="shared" si="5"/>
        <v>0</v>
      </c>
      <c r="K141" s="17" t="s">
        <v>16</v>
      </c>
      <c r="L141" s="18">
        <v>0</v>
      </c>
      <c r="M141" s="23">
        <f t="shared" si="20"/>
        <v>0</v>
      </c>
    </row>
    <row r="142" spans="1:13" ht="25.5" x14ac:dyDescent="0.55000000000000004">
      <c r="A142" s="10">
        <v>138</v>
      </c>
      <c r="B142" s="19" t="s">
        <v>83</v>
      </c>
      <c r="C142" s="79">
        <f>+'30'!G142</f>
        <v>0</v>
      </c>
      <c r="D142" s="82">
        <v>0</v>
      </c>
      <c r="E142" s="47">
        <f t="shared" si="0"/>
        <v>0</v>
      </c>
      <c r="F142" s="82">
        <v>0</v>
      </c>
      <c r="G142" s="47">
        <f t="shared" si="4"/>
        <v>0</v>
      </c>
      <c r="H142" s="83"/>
      <c r="I142" s="22">
        <v>50</v>
      </c>
      <c r="J142" s="84">
        <f t="shared" si="5"/>
        <v>0</v>
      </c>
      <c r="K142" s="17" t="s">
        <v>16</v>
      </c>
      <c r="L142" s="18">
        <v>0</v>
      </c>
      <c r="M142" s="23">
        <f t="shared" si="20"/>
        <v>0</v>
      </c>
    </row>
    <row r="143" spans="1:13" ht="25.5" x14ac:dyDescent="0.55000000000000004">
      <c r="A143" s="10">
        <v>139</v>
      </c>
      <c r="B143" s="19" t="s">
        <v>140</v>
      </c>
      <c r="C143" s="79">
        <f>+'30'!G143</f>
        <v>0</v>
      </c>
      <c r="D143" s="82">
        <v>0</v>
      </c>
      <c r="E143" s="47">
        <f t="shared" ref="E143:E173" si="21">C143+D143</f>
        <v>0</v>
      </c>
      <c r="F143" s="82">
        <v>0</v>
      </c>
      <c r="G143" s="47">
        <f t="shared" ref="G143:G173" si="22">+E143-F143-H143</f>
        <v>0</v>
      </c>
      <c r="H143" s="83"/>
      <c r="I143" s="20">
        <v>35</v>
      </c>
      <c r="J143" s="84">
        <f t="shared" ref="J143:J173" si="23">+I143*H143</f>
        <v>0</v>
      </c>
      <c r="K143" s="17" t="s">
        <v>16</v>
      </c>
      <c r="L143" s="18">
        <v>0</v>
      </c>
      <c r="M143" s="23">
        <f t="shared" ref="M143:M173" si="24">SUM(J143-L143)</f>
        <v>0</v>
      </c>
    </row>
    <row r="144" spans="1:13" ht="25.5" x14ac:dyDescent="0.55000000000000004">
      <c r="A144" s="10">
        <v>140</v>
      </c>
      <c r="B144" s="19" t="s">
        <v>141</v>
      </c>
      <c r="C144" s="79">
        <f>+'30'!G144</f>
        <v>0</v>
      </c>
      <c r="D144" s="82">
        <v>0</v>
      </c>
      <c r="E144" s="47">
        <f t="shared" si="21"/>
        <v>0</v>
      </c>
      <c r="F144" s="82">
        <v>0</v>
      </c>
      <c r="G144" s="47">
        <f t="shared" si="22"/>
        <v>0</v>
      </c>
      <c r="H144" s="83"/>
      <c r="I144" s="20">
        <v>40</v>
      </c>
      <c r="J144" s="84">
        <f t="shared" si="23"/>
        <v>0</v>
      </c>
      <c r="K144" s="17" t="s">
        <v>16</v>
      </c>
      <c r="L144" s="18">
        <v>0</v>
      </c>
      <c r="M144" s="23">
        <f t="shared" si="24"/>
        <v>0</v>
      </c>
    </row>
    <row r="145" spans="1:13" ht="25.5" x14ac:dyDescent="0.55000000000000004">
      <c r="A145" s="10">
        <v>141</v>
      </c>
      <c r="B145" s="19" t="s">
        <v>142</v>
      </c>
      <c r="C145" s="79">
        <f>+'30'!G145</f>
        <v>0</v>
      </c>
      <c r="D145" s="82">
        <v>0</v>
      </c>
      <c r="E145" s="47">
        <f t="shared" si="21"/>
        <v>0</v>
      </c>
      <c r="F145" s="82">
        <v>0</v>
      </c>
      <c r="G145" s="47">
        <f t="shared" si="22"/>
        <v>0</v>
      </c>
      <c r="H145" s="83"/>
      <c r="I145" s="20">
        <v>50</v>
      </c>
      <c r="J145" s="84">
        <f t="shared" si="23"/>
        <v>0</v>
      </c>
      <c r="K145" s="17" t="s">
        <v>16</v>
      </c>
      <c r="L145" s="18">
        <v>0</v>
      </c>
      <c r="M145" s="23">
        <f t="shared" si="24"/>
        <v>0</v>
      </c>
    </row>
    <row r="146" spans="1:13" ht="25.5" x14ac:dyDescent="0.55000000000000004">
      <c r="A146" s="10">
        <v>142</v>
      </c>
      <c r="B146" s="19" t="s">
        <v>143</v>
      </c>
      <c r="C146" s="79">
        <f>+'30'!G146</f>
        <v>0</v>
      </c>
      <c r="D146" s="82">
        <v>0</v>
      </c>
      <c r="E146" s="47">
        <f t="shared" si="21"/>
        <v>0</v>
      </c>
      <c r="F146" s="82">
        <v>0</v>
      </c>
      <c r="G146" s="47">
        <f t="shared" si="22"/>
        <v>0</v>
      </c>
      <c r="H146" s="83"/>
      <c r="I146" s="20">
        <v>55</v>
      </c>
      <c r="J146" s="84">
        <f t="shared" si="23"/>
        <v>0</v>
      </c>
      <c r="K146" s="17" t="s">
        <v>16</v>
      </c>
      <c r="L146" s="18">
        <v>0</v>
      </c>
      <c r="M146" s="23">
        <f t="shared" si="24"/>
        <v>0</v>
      </c>
    </row>
    <row r="147" spans="1:13" ht="25.5" x14ac:dyDescent="0.55000000000000004">
      <c r="A147" s="10">
        <v>143</v>
      </c>
      <c r="B147" s="19" t="s">
        <v>144</v>
      </c>
      <c r="C147" s="79">
        <f>+'30'!G147</f>
        <v>0</v>
      </c>
      <c r="D147" s="82">
        <v>0</v>
      </c>
      <c r="E147" s="47">
        <f t="shared" si="21"/>
        <v>0</v>
      </c>
      <c r="F147" s="82">
        <v>0</v>
      </c>
      <c r="G147" s="47">
        <f t="shared" si="22"/>
        <v>0</v>
      </c>
      <c r="H147" s="83"/>
      <c r="I147" s="20">
        <v>55</v>
      </c>
      <c r="J147" s="84">
        <f t="shared" si="23"/>
        <v>0</v>
      </c>
      <c r="K147" s="17" t="s">
        <v>16</v>
      </c>
      <c r="L147" s="18">
        <v>0</v>
      </c>
      <c r="M147" s="23">
        <f t="shared" si="24"/>
        <v>0</v>
      </c>
    </row>
    <row r="148" spans="1:13" ht="25.5" x14ac:dyDescent="0.55000000000000004">
      <c r="A148" s="10">
        <v>144</v>
      </c>
      <c r="B148" s="19" t="s">
        <v>134</v>
      </c>
      <c r="C148" s="79">
        <f>+'30'!G148</f>
        <v>0</v>
      </c>
      <c r="D148" s="82">
        <v>0</v>
      </c>
      <c r="E148" s="47">
        <f t="shared" si="21"/>
        <v>0</v>
      </c>
      <c r="F148" s="82">
        <v>0</v>
      </c>
      <c r="G148" s="47">
        <f t="shared" si="22"/>
        <v>0</v>
      </c>
      <c r="H148" s="83"/>
      <c r="I148" s="20">
        <v>35</v>
      </c>
      <c r="J148" s="84">
        <f t="shared" si="23"/>
        <v>0</v>
      </c>
      <c r="K148" s="17" t="s">
        <v>16</v>
      </c>
      <c r="L148" s="18">
        <v>0</v>
      </c>
      <c r="M148" s="23">
        <f t="shared" si="24"/>
        <v>0</v>
      </c>
    </row>
    <row r="149" spans="1:13" ht="25.5" x14ac:dyDescent="0.55000000000000004">
      <c r="A149" s="10">
        <v>145</v>
      </c>
      <c r="B149" s="19" t="s">
        <v>135</v>
      </c>
      <c r="C149" s="79">
        <f>+'30'!G149</f>
        <v>0</v>
      </c>
      <c r="D149" s="82">
        <v>0</v>
      </c>
      <c r="E149" s="47">
        <f t="shared" si="21"/>
        <v>0</v>
      </c>
      <c r="F149" s="82">
        <v>0</v>
      </c>
      <c r="G149" s="47">
        <f t="shared" si="22"/>
        <v>0</v>
      </c>
      <c r="H149" s="83"/>
      <c r="I149" s="20">
        <v>50</v>
      </c>
      <c r="J149" s="84">
        <f t="shared" si="23"/>
        <v>0</v>
      </c>
      <c r="K149" s="17" t="s">
        <v>16</v>
      </c>
      <c r="L149" s="18">
        <v>0</v>
      </c>
      <c r="M149" s="23">
        <f t="shared" si="24"/>
        <v>0</v>
      </c>
    </row>
    <row r="150" spans="1:13" ht="25.5" x14ac:dyDescent="0.55000000000000004">
      <c r="A150" s="10">
        <v>146</v>
      </c>
      <c r="B150" s="19" t="s">
        <v>193</v>
      </c>
      <c r="C150" s="79">
        <f>+'30'!G150</f>
        <v>4</v>
      </c>
      <c r="D150" s="82">
        <v>0</v>
      </c>
      <c r="E150" s="47">
        <f t="shared" si="21"/>
        <v>4</v>
      </c>
      <c r="F150" s="82">
        <v>0</v>
      </c>
      <c r="G150" s="47">
        <f t="shared" si="22"/>
        <v>2</v>
      </c>
      <c r="H150" s="83">
        <v>2</v>
      </c>
      <c r="I150" s="20">
        <v>10</v>
      </c>
      <c r="J150" s="84">
        <f t="shared" si="23"/>
        <v>20</v>
      </c>
      <c r="K150" s="17" t="s">
        <v>16</v>
      </c>
      <c r="L150" s="18">
        <v>10</v>
      </c>
      <c r="M150" s="23">
        <f t="shared" si="24"/>
        <v>10</v>
      </c>
    </row>
    <row r="151" spans="1:13" ht="25.5" x14ac:dyDescent="0.55000000000000004">
      <c r="A151" s="10">
        <v>147</v>
      </c>
      <c r="B151" s="19" t="s">
        <v>194</v>
      </c>
      <c r="C151" s="79">
        <f>+'30'!G151</f>
        <v>0</v>
      </c>
      <c r="D151" s="82">
        <v>0</v>
      </c>
      <c r="E151" s="47">
        <f t="shared" si="21"/>
        <v>0</v>
      </c>
      <c r="F151" s="82">
        <v>0</v>
      </c>
      <c r="G151" s="47">
        <f t="shared" si="22"/>
        <v>0</v>
      </c>
      <c r="H151" s="83"/>
      <c r="I151" s="20">
        <v>10</v>
      </c>
      <c r="J151" s="84">
        <f t="shared" si="23"/>
        <v>0</v>
      </c>
      <c r="K151" s="17" t="s">
        <v>16</v>
      </c>
      <c r="L151" s="18">
        <v>0</v>
      </c>
      <c r="M151" s="23">
        <f t="shared" si="24"/>
        <v>0</v>
      </c>
    </row>
    <row r="152" spans="1:13" ht="25.5" x14ac:dyDescent="0.55000000000000004">
      <c r="A152" s="10">
        <v>148</v>
      </c>
      <c r="B152" s="19" t="s">
        <v>195</v>
      </c>
      <c r="C152" s="79">
        <v>4</v>
      </c>
      <c r="D152" s="82">
        <v>0</v>
      </c>
      <c r="E152" s="47">
        <f t="shared" si="21"/>
        <v>4</v>
      </c>
      <c r="F152" s="82">
        <v>0</v>
      </c>
      <c r="G152" s="47">
        <f t="shared" si="22"/>
        <v>2</v>
      </c>
      <c r="H152" s="83">
        <v>2</v>
      </c>
      <c r="I152" s="20">
        <v>10</v>
      </c>
      <c r="J152" s="84">
        <f t="shared" si="23"/>
        <v>20</v>
      </c>
      <c r="K152" s="17" t="s">
        <v>16</v>
      </c>
      <c r="L152" s="18">
        <v>10</v>
      </c>
      <c r="M152" s="23">
        <f t="shared" si="24"/>
        <v>10</v>
      </c>
    </row>
    <row r="153" spans="1:13" ht="27" customHeight="1" x14ac:dyDescent="0.55000000000000004">
      <c r="A153" s="10">
        <v>149</v>
      </c>
      <c r="B153" s="19" t="s">
        <v>196</v>
      </c>
      <c r="C153" s="79">
        <f>+'30'!G153</f>
        <v>0</v>
      </c>
      <c r="D153" s="82">
        <v>0</v>
      </c>
      <c r="E153" s="47">
        <f t="shared" si="21"/>
        <v>0</v>
      </c>
      <c r="F153" s="82">
        <v>0</v>
      </c>
      <c r="G153" s="47">
        <f t="shared" si="22"/>
        <v>0</v>
      </c>
      <c r="H153" s="83"/>
      <c r="I153" s="20">
        <v>10</v>
      </c>
      <c r="J153" s="84">
        <f t="shared" si="23"/>
        <v>0</v>
      </c>
      <c r="K153" s="17" t="s">
        <v>16</v>
      </c>
      <c r="L153" s="18">
        <v>0</v>
      </c>
      <c r="M153" s="23">
        <f t="shared" si="24"/>
        <v>0</v>
      </c>
    </row>
    <row r="154" spans="1:13" ht="25.5" x14ac:dyDescent="0.55000000000000004">
      <c r="A154" s="10">
        <v>150</v>
      </c>
      <c r="B154" s="19" t="s">
        <v>197</v>
      </c>
      <c r="C154" s="79">
        <f>+'30'!G154</f>
        <v>5</v>
      </c>
      <c r="D154" s="82">
        <v>0</v>
      </c>
      <c r="E154" s="47">
        <f t="shared" si="21"/>
        <v>5</v>
      </c>
      <c r="F154" s="82">
        <v>0</v>
      </c>
      <c r="G154" s="47">
        <f t="shared" si="22"/>
        <v>5</v>
      </c>
      <c r="H154" s="83"/>
      <c r="I154" s="20">
        <v>10</v>
      </c>
      <c r="J154" s="84">
        <f t="shared" si="23"/>
        <v>0</v>
      </c>
      <c r="K154" s="17" t="s">
        <v>16</v>
      </c>
      <c r="L154" s="18">
        <v>0</v>
      </c>
      <c r="M154" s="23">
        <f t="shared" si="24"/>
        <v>0</v>
      </c>
    </row>
    <row r="155" spans="1:13" ht="25.5" x14ac:dyDescent="0.55000000000000004">
      <c r="A155" s="10">
        <v>151</v>
      </c>
      <c r="B155" s="11" t="s">
        <v>267</v>
      </c>
      <c r="C155" s="79">
        <f>+'30'!G155</f>
        <v>0</v>
      </c>
      <c r="D155" s="82">
        <v>0</v>
      </c>
      <c r="E155" s="47">
        <f t="shared" si="21"/>
        <v>0</v>
      </c>
      <c r="F155" s="82">
        <v>0</v>
      </c>
      <c r="G155" s="47">
        <f t="shared" si="22"/>
        <v>0</v>
      </c>
      <c r="H155" s="83"/>
      <c r="I155" s="20">
        <v>30</v>
      </c>
      <c r="J155" s="84">
        <f t="shared" si="23"/>
        <v>0</v>
      </c>
      <c r="K155" s="17" t="s">
        <v>16</v>
      </c>
      <c r="L155" s="18">
        <v>0</v>
      </c>
      <c r="M155" s="23">
        <f t="shared" si="24"/>
        <v>0</v>
      </c>
    </row>
    <row r="156" spans="1:13" ht="25.5" x14ac:dyDescent="0.55000000000000004">
      <c r="A156" s="10">
        <v>152</v>
      </c>
      <c r="B156" s="19" t="s">
        <v>137</v>
      </c>
      <c r="C156" s="79">
        <f>+'30'!G156</f>
        <v>0</v>
      </c>
      <c r="D156" s="82">
        <v>0</v>
      </c>
      <c r="E156" s="47">
        <f t="shared" si="21"/>
        <v>0</v>
      </c>
      <c r="F156" s="82">
        <v>0</v>
      </c>
      <c r="G156" s="47">
        <f t="shared" si="22"/>
        <v>0</v>
      </c>
      <c r="H156" s="83"/>
      <c r="I156" s="20">
        <v>30</v>
      </c>
      <c r="J156" s="84">
        <f t="shared" si="23"/>
        <v>0</v>
      </c>
      <c r="K156" s="17" t="s">
        <v>16</v>
      </c>
      <c r="L156" s="18">
        <v>0</v>
      </c>
      <c r="M156" s="23">
        <f t="shared" si="24"/>
        <v>0</v>
      </c>
    </row>
    <row r="157" spans="1:13" ht="25.5" x14ac:dyDescent="0.55000000000000004">
      <c r="A157" s="10">
        <v>153</v>
      </c>
      <c r="B157" s="11" t="s">
        <v>284</v>
      </c>
      <c r="C157" s="79">
        <f>+'30'!G157</f>
        <v>0</v>
      </c>
      <c r="D157" s="82">
        <v>5</v>
      </c>
      <c r="E157" s="47">
        <f t="shared" si="21"/>
        <v>5</v>
      </c>
      <c r="F157" s="82">
        <v>0</v>
      </c>
      <c r="G157" s="47">
        <f t="shared" si="22"/>
        <v>5</v>
      </c>
      <c r="H157" s="83"/>
      <c r="I157" s="20">
        <v>25</v>
      </c>
      <c r="J157" s="84">
        <f t="shared" si="23"/>
        <v>0</v>
      </c>
      <c r="K157" s="17" t="s">
        <v>16</v>
      </c>
      <c r="L157" s="18">
        <v>0</v>
      </c>
      <c r="M157" s="23">
        <f t="shared" si="24"/>
        <v>0</v>
      </c>
    </row>
    <row r="158" spans="1:13" ht="25.5" x14ac:dyDescent="0.55000000000000004">
      <c r="A158" s="10">
        <v>154</v>
      </c>
      <c r="B158" s="11" t="s">
        <v>285</v>
      </c>
      <c r="C158" s="79">
        <f>+'30'!G158</f>
        <v>0</v>
      </c>
      <c r="D158" s="82">
        <v>5</v>
      </c>
      <c r="E158" s="47">
        <f t="shared" si="21"/>
        <v>5</v>
      </c>
      <c r="F158" s="82">
        <v>0</v>
      </c>
      <c r="G158" s="47">
        <f t="shared" si="22"/>
        <v>5</v>
      </c>
      <c r="H158" s="83"/>
      <c r="I158" s="20">
        <v>25</v>
      </c>
      <c r="J158" s="84">
        <f t="shared" si="23"/>
        <v>0</v>
      </c>
      <c r="K158" s="17" t="s">
        <v>16</v>
      </c>
      <c r="L158" s="18">
        <v>0</v>
      </c>
      <c r="M158" s="23">
        <f t="shared" si="24"/>
        <v>0</v>
      </c>
    </row>
    <row r="159" spans="1:13" ht="22.5" customHeight="1" x14ac:dyDescent="0.55000000000000004">
      <c r="A159" s="10">
        <v>155</v>
      </c>
      <c r="B159" s="11" t="s">
        <v>349</v>
      </c>
      <c r="C159" s="79">
        <f>+'30'!G159</f>
        <v>0</v>
      </c>
      <c r="D159" s="82">
        <v>0</v>
      </c>
      <c r="E159" s="47">
        <f t="shared" si="21"/>
        <v>0</v>
      </c>
      <c r="F159" s="82">
        <v>0</v>
      </c>
      <c r="G159" s="47">
        <f t="shared" si="22"/>
        <v>0</v>
      </c>
      <c r="H159" s="83"/>
      <c r="I159" s="20">
        <v>55</v>
      </c>
      <c r="J159" s="84">
        <f t="shared" si="23"/>
        <v>0</v>
      </c>
      <c r="K159" s="17" t="s">
        <v>16</v>
      </c>
      <c r="L159" s="18">
        <v>0</v>
      </c>
      <c r="M159" s="23">
        <f t="shared" si="24"/>
        <v>0</v>
      </c>
    </row>
    <row r="160" spans="1:13" ht="25.5" x14ac:dyDescent="0.55000000000000004">
      <c r="A160" s="10">
        <v>156</v>
      </c>
      <c r="B160" s="19" t="s">
        <v>255</v>
      </c>
      <c r="C160" s="79">
        <f>+'30'!G160</f>
        <v>0</v>
      </c>
      <c r="D160" s="82">
        <v>0</v>
      </c>
      <c r="E160" s="47">
        <f t="shared" si="21"/>
        <v>0</v>
      </c>
      <c r="F160" s="82">
        <v>0</v>
      </c>
      <c r="G160" s="47">
        <f t="shared" si="22"/>
        <v>0</v>
      </c>
      <c r="H160" s="83"/>
      <c r="I160" s="15">
        <v>50</v>
      </c>
      <c r="J160" s="84">
        <f t="shared" si="23"/>
        <v>0</v>
      </c>
      <c r="K160" s="17" t="s">
        <v>16</v>
      </c>
      <c r="L160" s="18">
        <v>0</v>
      </c>
      <c r="M160" s="23">
        <f t="shared" si="24"/>
        <v>0</v>
      </c>
    </row>
    <row r="161" spans="1:13" ht="25.5" x14ac:dyDescent="0.55000000000000004">
      <c r="A161" s="10">
        <v>157</v>
      </c>
      <c r="B161" s="19" t="s">
        <v>254</v>
      </c>
      <c r="C161" s="79">
        <f>+'30'!G161</f>
        <v>0</v>
      </c>
      <c r="D161" s="82">
        <v>0</v>
      </c>
      <c r="E161" s="47">
        <f t="shared" si="21"/>
        <v>0</v>
      </c>
      <c r="F161" s="82">
        <v>0</v>
      </c>
      <c r="G161" s="47">
        <f t="shared" si="22"/>
        <v>0</v>
      </c>
      <c r="H161" s="83"/>
      <c r="I161" s="15">
        <v>45</v>
      </c>
      <c r="J161" s="84">
        <f t="shared" si="23"/>
        <v>0</v>
      </c>
      <c r="K161" s="17" t="s">
        <v>16</v>
      </c>
      <c r="L161" s="18">
        <v>0</v>
      </c>
      <c r="M161" s="23">
        <f t="shared" si="24"/>
        <v>0</v>
      </c>
    </row>
    <row r="162" spans="1:13" ht="25.5" x14ac:dyDescent="0.55000000000000004">
      <c r="A162" s="10">
        <v>158</v>
      </c>
      <c r="B162" s="11" t="s">
        <v>270</v>
      </c>
      <c r="C162" s="79">
        <f>+'30'!G162</f>
        <v>0</v>
      </c>
      <c r="D162" s="82">
        <v>0</v>
      </c>
      <c r="E162" s="47">
        <f t="shared" si="21"/>
        <v>0</v>
      </c>
      <c r="F162" s="82">
        <v>0</v>
      </c>
      <c r="G162" s="47">
        <f t="shared" si="22"/>
        <v>0</v>
      </c>
      <c r="H162" s="83"/>
      <c r="I162" s="20">
        <v>60</v>
      </c>
      <c r="J162" s="84">
        <f t="shared" si="23"/>
        <v>0</v>
      </c>
      <c r="K162" s="17" t="s">
        <v>16</v>
      </c>
      <c r="L162" s="18">
        <v>0</v>
      </c>
      <c r="M162" s="23">
        <f t="shared" si="24"/>
        <v>0</v>
      </c>
    </row>
    <row r="163" spans="1:13" ht="25.5" x14ac:dyDescent="0.55000000000000004">
      <c r="A163" s="10">
        <v>159</v>
      </c>
      <c r="B163" s="11" t="s">
        <v>271</v>
      </c>
      <c r="C163" s="79">
        <f>+'30'!G163</f>
        <v>0</v>
      </c>
      <c r="D163" s="82">
        <v>0</v>
      </c>
      <c r="E163" s="47">
        <f t="shared" si="21"/>
        <v>0</v>
      </c>
      <c r="F163" s="82">
        <v>0</v>
      </c>
      <c r="G163" s="47">
        <f t="shared" si="22"/>
        <v>0</v>
      </c>
      <c r="H163" s="83"/>
      <c r="I163" s="20">
        <v>60</v>
      </c>
      <c r="J163" s="84">
        <f t="shared" si="23"/>
        <v>0</v>
      </c>
      <c r="K163" s="17" t="s">
        <v>16</v>
      </c>
      <c r="L163" s="18">
        <v>0</v>
      </c>
      <c r="M163" s="23">
        <f t="shared" si="24"/>
        <v>0</v>
      </c>
    </row>
    <row r="164" spans="1:13" ht="25.5" x14ac:dyDescent="0.55000000000000004">
      <c r="A164" s="10">
        <v>160</v>
      </c>
      <c r="B164" s="11" t="s">
        <v>272</v>
      </c>
      <c r="C164" s="79">
        <f>+'30'!G164</f>
        <v>0</v>
      </c>
      <c r="D164" s="82">
        <v>0</v>
      </c>
      <c r="E164" s="47">
        <f t="shared" si="21"/>
        <v>0</v>
      </c>
      <c r="F164" s="82">
        <v>0</v>
      </c>
      <c r="G164" s="47">
        <f t="shared" si="22"/>
        <v>0</v>
      </c>
      <c r="H164" s="83"/>
      <c r="I164" s="20">
        <v>60</v>
      </c>
      <c r="J164" s="84">
        <f t="shared" si="23"/>
        <v>0</v>
      </c>
      <c r="K164" s="17" t="s">
        <v>16</v>
      </c>
      <c r="L164" s="18">
        <v>0</v>
      </c>
      <c r="M164" s="23">
        <f t="shared" si="24"/>
        <v>0</v>
      </c>
    </row>
    <row r="165" spans="1:13" ht="25.5" x14ac:dyDescent="0.55000000000000004">
      <c r="A165" s="10">
        <v>161</v>
      </c>
      <c r="B165" s="11" t="s">
        <v>273</v>
      </c>
      <c r="C165" s="79">
        <f>+'30'!G165</f>
        <v>0</v>
      </c>
      <c r="D165" s="82">
        <v>0</v>
      </c>
      <c r="E165" s="47">
        <f t="shared" si="21"/>
        <v>0</v>
      </c>
      <c r="F165" s="82">
        <v>0</v>
      </c>
      <c r="G165" s="47">
        <f t="shared" si="22"/>
        <v>0</v>
      </c>
      <c r="H165" s="83"/>
      <c r="I165" s="20">
        <v>60</v>
      </c>
      <c r="J165" s="84">
        <f t="shared" si="23"/>
        <v>0</v>
      </c>
      <c r="K165" s="17" t="s">
        <v>16</v>
      </c>
      <c r="L165" s="18">
        <v>0</v>
      </c>
      <c r="M165" s="23">
        <f t="shared" si="24"/>
        <v>0</v>
      </c>
    </row>
    <row r="166" spans="1:13" ht="25.5" x14ac:dyDescent="0.55000000000000004">
      <c r="A166" s="10">
        <v>162</v>
      </c>
      <c r="B166" s="19" t="s">
        <v>136</v>
      </c>
      <c r="C166" s="79">
        <f>+'30'!G166</f>
        <v>0</v>
      </c>
      <c r="D166" s="82">
        <v>0</v>
      </c>
      <c r="E166" s="47">
        <f t="shared" si="21"/>
        <v>0</v>
      </c>
      <c r="F166" s="82">
        <v>0</v>
      </c>
      <c r="G166" s="47">
        <f t="shared" si="22"/>
        <v>0</v>
      </c>
      <c r="H166" s="83"/>
      <c r="I166" s="20">
        <v>40</v>
      </c>
      <c r="J166" s="84">
        <f t="shared" si="23"/>
        <v>0</v>
      </c>
      <c r="K166" s="17" t="s">
        <v>16</v>
      </c>
      <c r="L166" s="18">
        <v>0</v>
      </c>
      <c r="M166" s="23">
        <f t="shared" si="24"/>
        <v>0</v>
      </c>
    </row>
    <row r="167" spans="1:13" ht="25.5" x14ac:dyDescent="0.55000000000000004">
      <c r="A167" s="10">
        <v>163</v>
      </c>
      <c r="B167" s="19" t="s">
        <v>148</v>
      </c>
      <c r="C167" s="79">
        <f>+'30'!G167</f>
        <v>0</v>
      </c>
      <c r="D167" s="82">
        <v>0</v>
      </c>
      <c r="E167" s="47">
        <f t="shared" si="21"/>
        <v>0</v>
      </c>
      <c r="F167" s="82">
        <v>0</v>
      </c>
      <c r="G167" s="47">
        <f t="shared" si="22"/>
        <v>0</v>
      </c>
      <c r="H167" s="83"/>
      <c r="I167" s="20">
        <v>45</v>
      </c>
      <c r="J167" s="84">
        <f t="shared" si="23"/>
        <v>0</v>
      </c>
      <c r="K167" s="17" t="s">
        <v>16</v>
      </c>
      <c r="L167" s="18">
        <v>0</v>
      </c>
      <c r="M167" s="23">
        <f t="shared" si="24"/>
        <v>0</v>
      </c>
    </row>
    <row r="168" spans="1:13" ht="25.5" x14ac:dyDescent="0.55000000000000004">
      <c r="A168" s="10">
        <v>164</v>
      </c>
      <c r="B168" s="19" t="s">
        <v>149</v>
      </c>
      <c r="C168" s="79">
        <f>+'30'!G168</f>
        <v>0</v>
      </c>
      <c r="D168" s="82">
        <v>0</v>
      </c>
      <c r="E168" s="47">
        <f t="shared" si="21"/>
        <v>0</v>
      </c>
      <c r="F168" s="82">
        <v>0</v>
      </c>
      <c r="G168" s="47">
        <f t="shared" si="22"/>
        <v>0</v>
      </c>
      <c r="H168" s="83"/>
      <c r="I168" s="20">
        <v>45</v>
      </c>
      <c r="J168" s="84">
        <f t="shared" si="23"/>
        <v>0</v>
      </c>
      <c r="K168" s="17" t="s">
        <v>16</v>
      </c>
      <c r="L168" s="18">
        <v>0</v>
      </c>
      <c r="M168" s="23">
        <f t="shared" si="24"/>
        <v>0</v>
      </c>
    </row>
    <row r="169" spans="1:13" ht="25.5" x14ac:dyDescent="0.55000000000000004">
      <c r="A169" s="10">
        <v>165</v>
      </c>
      <c r="B169" s="19" t="s">
        <v>150</v>
      </c>
      <c r="C169" s="79">
        <f>+'30'!G169</f>
        <v>0</v>
      </c>
      <c r="D169" s="82">
        <v>0</v>
      </c>
      <c r="E169" s="47">
        <f t="shared" si="21"/>
        <v>0</v>
      </c>
      <c r="F169" s="82">
        <v>0</v>
      </c>
      <c r="G169" s="47">
        <f t="shared" si="22"/>
        <v>0</v>
      </c>
      <c r="H169" s="83"/>
      <c r="I169" s="20">
        <v>45</v>
      </c>
      <c r="J169" s="84">
        <f t="shared" si="23"/>
        <v>0</v>
      </c>
      <c r="K169" s="17" t="s">
        <v>16</v>
      </c>
      <c r="L169" s="18">
        <v>0</v>
      </c>
      <c r="M169" s="23">
        <f t="shared" si="24"/>
        <v>0</v>
      </c>
    </row>
    <row r="170" spans="1:13" ht="25.5" x14ac:dyDescent="0.55000000000000004">
      <c r="A170" s="10">
        <v>166</v>
      </c>
      <c r="B170" s="19" t="s">
        <v>151</v>
      </c>
      <c r="C170" s="79">
        <f>+'30'!G170</f>
        <v>0</v>
      </c>
      <c r="D170" s="82">
        <v>0</v>
      </c>
      <c r="E170" s="47">
        <f t="shared" si="21"/>
        <v>0</v>
      </c>
      <c r="F170" s="82">
        <v>0</v>
      </c>
      <c r="G170" s="47">
        <f t="shared" si="22"/>
        <v>0</v>
      </c>
      <c r="H170" s="83"/>
      <c r="I170" s="20">
        <v>45</v>
      </c>
      <c r="J170" s="84">
        <f t="shared" si="23"/>
        <v>0</v>
      </c>
      <c r="K170" s="17" t="s">
        <v>16</v>
      </c>
      <c r="L170" s="18">
        <v>0</v>
      </c>
      <c r="M170" s="23">
        <f t="shared" si="24"/>
        <v>0</v>
      </c>
    </row>
    <row r="171" spans="1:13" ht="25.5" x14ac:dyDescent="0.55000000000000004">
      <c r="A171" s="10">
        <v>167</v>
      </c>
      <c r="B171" s="19" t="s">
        <v>152</v>
      </c>
      <c r="C171" s="79">
        <f>+'30'!G171</f>
        <v>0</v>
      </c>
      <c r="D171" s="82">
        <v>0</v>
      </c>
      <c r="E171" s="47">
        <f t="shared" si="21"/>
        <v>0</v>
      </c>
      <c r="F171" s="82">
        <v>0</v>
      </c>
      <c r="G171" s="47">
        <f t="shared" si="22"/>
        <v>0</v>
      </c>
      <c r="H171" s="83"/>
      <c r="I171" s="20">
        <v>45</v>
      </c>
      <c r="J171" s="84">
        <f t="shared" si="23"/>
        <v>0</v>
      </c>
      <c r="K171" s="17" t="s">
        <v>16</v>
      </c>
      <c r="L171" s="18">
        <v>0</v>
      </c>
      <c r="M171" s="23">
        <f t="shared" si="24"/>
        <v>0</v>
      </c>
    </row>
    <row r="172" spans="1:13" ht="25.5" x14ac:dyDescent="0.55000000000000004">
      <c r="A172" s="10">
        <v>168</v>
      </c>
      <c r="B172" s="19" t="s">
        <v>153</v>
      </c>
      <c r="C172" s="79">
        <f>+'30'!G172</f>
        <v>0</v>
      </c>
      <c r="D172" s="82">
        <v>0</v>
      </c>
      <c r="E172" s="47">
        <f t="shared" si="21"/>
        <v>0</v>
      </c>
      <c r="F172" s="82">
        <v>0</v>
      </c>
      <c r="G172" s="47">
        <f t="shared" si="22"/>
        <v>0</v>
      </c>
      <c r="H172" s="83"/>
      <c r="I172" s="20">
        <v>45</v>
      </c>
      <c r="J172" s="84">
        <f t="shared" si="23"/>
        <v>0</v>
      </c>
      <c r="K172" s="17" t="s">
        <v>16</v>
      </c>
      <c r="L172" s="18">
        <v>0</v>
      </c>
      <c r="M172" s="23">
        <f t="shared" si="24"/>
        <v>0</v>
      </c>
    </row>
    <row r="173" spans="1:13" ht="25.5" x14ac:dyDescent="0.55000000000000004">
      <c r="A173" s="10">
        <v>169</v>
      </c>
      <c r="B173" s="19" t="s">
        <v>118</v>
      </c>
      <c r="C173" s="79">
        <f>+'30'!G173</f>
        <v>8</v>
      </c>
      <c r="D173" s="82">
        <v>0</v>
      </c>
      <c r="E173" s="47">
        <f t="shared" si="21"/>
        <v>8</v>
      </c>
      <c r="F173" s="82">
        <v>0</v>
      </c>
      <c r="G173" s="47">
        <f t="shared" si="22"/>
        <v>8</v>
      </c>
      <c r="H173" s="83"/>
      <c r="I173" s="20">
        <v>100</v>
      </c>
      <c r="J173" s="84">
        <f t="shared" si="23"/>
        <v>0</v>
      </c>
      <c r="K173" s="17" t="s">
        <v>16</v>
      </c>
      <c r="L173" s="18">
        <v>0</v>
      </c>
      <c r="M173" s="23">
        <f t="shared" si="24"/>
        <v>0</v>
      </c>
    </row>
    <row r="174" spans="1:13" ht="25.5" x14ac:dyDescent="0.55000000000000004">
      <c r="A174" s="10">
        <v>170</v>
      </c>
      <c r="B174" s="19" t="s">
        <v>239</v>
      </c>
      <c r="C174" s="79">
        <f>+'30'!G174</f>
        <v>0</v>
      </c>
      <c r="D174" s="82">
        <v>0</v>
      </c>
      <c r="E174" s="47">
        <f t="shared" si="0"/>
        <v>0</v>
      </c>
      <c r="F174" s="82">
        <v>0</v>
      </c>
      <c r="G174" s="47">
        <f t="shared" ref="G174:G207" si="25">+E174-F174-H174</f>
        <v>0</v>
      </c>
      <c r="H174" s="83"/>
      <c r="I174" s="20">
        <v>55</v>
      </c>
      <c r="J174" s="84">
        <f t="shared" ref="J174:J207" si="26">+I174*H174</f>
        <v>0</v>
      </c>
      <c r="K174" s="17" t="s">
        <v>16</v>
      </c>
      <c r="L174" s="18">
        <v>0</v>
      </c>
      <c r="M174" s="23">
        <f t="shared" si="20"/>
        <v>0</v>
      </c>
    </row>
    <row r="175" spans="1:13" ht="24.75" customHeight="1" x14ac:dyDescent="0.55000000000000004">
      <c r="A175" s="10">
        <v>171</v>
      </c>
      <c r="B175" s="19" t="s">
        <v>120</v>
      </c>
      <c r="C175" s="79">
        <f>+'30'!G175</f>
        <v>0</v>
      </c>
      <c r="D175" s="82">
        <v>0</v>
      </c>
      <c r="E175" s="47">
        <f t="shared" ref="E175:E206" si="27">C175+D175</f>
        <v>0</v>
      </c>
      <c r="F175" s="82">
        <v>0</v>
      </c>
      <c r="G175" s="47">
        <f t="shared" ref="G175:G189" si="28">+E175-F175-H175</f>
        <v>0</v>
      </c>
      <c r="H175" s="83"/>
      <c r="I175" s="20">
        <v>80</v>
      </c>
      <c r="J175" s="84">
        <f t="shared" ref="J175:J189" si="29">+I175*H175</f>
        <v>0</v>
      </c>
      <c r="K175" s="17" t="s">
        <v>16</v>
      </c>
      <c r="L175" s="18">
        <v>0</v>
      </c>
      <c r="M175" s="23">
        <f t="shared" ref="M175:M189" si="30">SUM(J175-L175)</f>
        <v>0</v>
      </c>
    </row>
    <row r="176" spans="1:13" ht="25.5" x14ac:dyDescent="0.55000000000000004">
      <c r="A176" s="10">
        <v>172</v>
      </c>
      <c r="B176" s="19" t="s">
        <v>263</v>
      </c>
      <c r="C176" s="79">
        <f>+'30'!G176</f>
        <v>0</v>
      </c>
      <c r="D176" s="82">
        <v>0</v>
      </c>
      <c r="E176" s="47">
        <f t="shared" si="27"/>
        <v>0</v>
      </c>
      <c r="F176" s="82">
        <v>0</v>
      </c>
      <c r="G176" s="47">
        <f t="shared" si="28"/>
        <v>0</v>
      </c>
      <c r="H176" s="83"/>
      <c r="I176" s="15">
        <v>65</v>
      </c>
      <c r="J176" s="84">
        <f t="shared" si="29"/>
        <v>0</v>
      </c>
      <c r="K176" s="17" t="s">
        <v>16</v>
      </c>
      <c r="L176" s="18">
        <v>0</v>
      </c>
      <c r="M176" s="23">
        <f t="shared" si="30"/>
        <v>0</v>
      </c>
    </row>
    <row r="177" spans="1:13" ht="24.75" customHeight="1" x14ac:dyDescent="0.55000000000000004">
      <c r="A177" s="10">
        <v>173</v>
      </c>
      <c r="B177" s="19" t="s">
        <v>139</v>
      </c>
      <c r="C177" s="79">
        <f>+'30'!G177</f>
        <v>111</v>
      </c>
      <c r="D177" s="82">
        <v>0</v>
      </c>
      <c r="E177" s="47">
        <f t="shared" si="27"/>
        <v>111</v>
      </c>
      <c r="F177" s="82">
        <v>0</v>
      </c>
      <c r="G177" s="47">
        <f t="shared" si="28"/>
        <v>111</v>
      </c>
      <c r="H177" s="83"/>
      <c r="I177" s="20">
        <v>20</v>
      </c>
      <c r="J177" s="84">
        <f t="shared" si="29"/>
        <v>0</v>
      </c>
      <c r="K177" s="17" t="s">
        <v>16</v>
      </c>
      <c r="L177" s="18">
        <v>0</v>
      </c>
      <c r="M177" s="23">
        <f t="shared" si="30"/>
        <v>0</v>
      </c>
    </row>
    <row r="178" spans="1:13" ht="25.5" x14ac:dyDescent="0.55000000000000004">
      <c r="A178" s="10">
        <v>174</v>
      </c>
      <c r="B178" s="19" t="s">
        <v>176</v>
      </c>
      <c r="C178" s="79">
        <f>+'30'!G178</f>
        <v>0</v>
      </c>
      <c r="D178" s="82">
        <v>0</v>
      </c>
      <c r="E178" s="47">
        <f t="shared" si="27"/>
        <v>0</v>
      </c>
      <c r="F178" s="82">
        <v>0</v>
      </c>
      <c r="G178" s="47">
        <f t="shared" si="28"/>
        <v>0</v>
      </c>
      <c r="H178" s="83"/>
      <c r="I178" s="20">
        <v>50</v>
      </c>
      <c r="J178" s="84">
        <f t="shared" si="29"/>
        <v>0</v>
      </c>
      <c r="K178" s="17" t="s">
        <v>16</v>
      </c>
      <c r="L178" s="18">
        <v>0</v>
      </c>
      <c r="M178" s="23">
        <f t="shared" si="30"/>
        <v>0</v>
      </c>
    </row>
    <row r="179" spans="1:13" ht="25.5" x14ac:dyDescent="0.55000000000000004">
      <c r="A179" s="10">
        <v>175</v>
      </c>
      <c r="B179" s="19" t="s">
        <v>177</v>
      </c>
      <c r="C179" s="79">
        <f>+'30'!G179</f>
        <v>0</v>
      </c>
      <c r="D179" s="82">
        <v>0</v>
      </c>
      <c r="E179" s="47">
        <f t="shared" si="27"/>
        <v>0</v>
      </c>
      <c r="F179" s="82">
        <v>0</v>
      </c>
      <c r="G179" s="47">
        <f t="shared" si="28"/>
        <v>0</v>
      </c>
      <c r="H179" s="83"/>
      <c r="I179" s="20">
        <v>50</v>
      </c>
      <c r="J179" s="84">
        <f t="shared" si="29"/>
        <v>0</v>
      </c>
      <c r="K179" s="17" t="s">
        <v>16</v>
      </c>
      <c r="L179" s="18">
        <v>0</v>
      </c>
      <c r="M179" s="23">
        <f t="shared" si="30"/>
        <v>0</v>
      </c>
    </row>
    <row r="180" spans="1:13" ht="25.5" x14ac:dyDescent="0.55000000000000004">
      <c r="A180" s="10">
        <v>176</v>
      </c>
      <c r="B180" s="19" t="s">
        <v>178</v>
      </c>
      <c r="C180" s="79">
        <f>+'30'!G180</f>
        <v>0</v>
      </c>
      <c r="D180" s="82">
        <v>0</v>
      </c>
      <c r="E180" s="47">
        <f t="shared" si="27"/>
        <v>0</v>
      </c>
      <c r="F180" s="82">
        <v>0</v>
      </c>
      <c r="G180" s="47">
        <f t="shared" si="28"/>
        <v>0</v>
      </c>
      <c r="H180" s="83"/>
      <c r="I180" s="20">
        <v>50</v>
      </c>
      <c r="J180" s="84">
        <f t="shared" si="29"/>
        <v>0</v>
      </c>
      <c r="K180" s="17" t="s">
        <v>16</v>
      </c>
      <c r="L180" s="18">
        <v>0</v>
      </c>
      <c r="M180" s="23">
        <f t="shared" si="30"/>
        <v>0</v>
      </c>
    </row>
    <row r="181" spans="1:13" ht="25.5" x14ac:dyDescent="0.55000000000000004">
      <c r="A181" s="10">
        <v>177</v>
      </c>
      <c r="B181" s="19" t="s">
        <v>182</v>
      </c>
      <c r="C181" s="79">
        <f>+'30'!G181</f>
        <v>4</v>
      </c>
      <c r="D181" s="82">
        <v>0</v>
      </c>
      <c r="E181" s="47">
        <f t="shared" si="27"/>
        <v>4</v>
      </c>
      <c r="F181" s="82">
        <v>0</v>
      </c>
      <c r="G181" s="47">
        <f t="shared" si="28"/>
        <v>4</v>
      </c>
      <c r="H181" s="83"/>
      <c r="I181" s="20">
        <v>80</v>
      </c>
      <c r="J181" s="84">
        <f t="shared" si="29"/>
        <v>0</v>
      </c>
      <c r="K181" s="17" t="s">
        <v>16</v>
      </c>
      <c r="L181" s="18">
        <v>0</v>
      </c>
      <c r="M181" s="23">
        <f t="shared" si="30"/>
        <v>0</v>
      </c>
    </row>
    <row r="182" spans="1:13" ht="25.5" x14ac:dyDescent="0.55000000000000004">
      <c r="A182" s="10">
        <v>178</v>
      </c>
      <c r="B182" s="19" t="s">
        <v>257</v>
      </c>
      <c r="C182" s="79">
        <f>+'30'!G182</f>
        <v>0</v>
      </c>
      <c r="D182" s="82">
        <v>0</v>
      </c>
      <c r="E182" s="47">
        <f t="shared" si="27"/>
        <v>0</v>
      </c>
      <c r="F182" s="82">
        <v>0</v>
      </c>
      <c r="G182" s="47">
        <f t="shared" si="28"/>
        <v>0</v>
      </c>
      <c r="H182" s="83"/>
      <c r="I182" s="15">
        <v>25</v>
      </c>
      <c r="J182" s="84">
        <f t="shared" si="29"/>
        <v>0</v>
      </c>
      <c r="K182" s="17" t="s">
        <v>16</v>
      </c>
      <c r="L182" s="18">
        <v>0</v>
      </c>
      <c r="M182" s="23">
        <f t="shared" si="30"/>
        <v>0</v>
      </c>
    </row>
    <row r="183" spans="1:13" ht="25.5" x14ac:dyDescent="0.55000000000000004">
      <c r="A183" s="10">
        <v>179</v>
      </c>
      <c r="B183" s="19" t="s">
        <v>84</v>
      </c>
      <c r="C183" s="79">
        <f>+'30'!G183</f>
        <v>5</v>
      </c>
      <c r="D183" s="82">
        <v>0</v>
      </c>
      <c r="E183" s="47">
        <f t="shared" si="27"/>
        <v>5</v>
      </c>
      <c r="F183" s="82">
        <v>0</v>
      </c>
      <c r="G183" s="47">
        <f t="shared" si="28"/>
        <v>5</v>
      </c>
      <c r="H183" s="83"/>
      <c r="I183" s="20">
        <v>60</v>
      </c>
      <c r="J183" s="84">
        <f t="shared" si="29"/>
        <v>0</v>
      </c>
      <c r="K183" s="17" t="s">
        <v>16</v>
      </c>
      <c r="L183" s="18">
        <v>0</v>
      </c>
      <c r="M183" s="23">
        <f t="shared" si="30"/>
        <v>0</v>
      </c>
    </row>
    <row r="184" spans="1:13" ht="25.5" x14ac:dyDescent="0.55000000000000004">
      <c r="A184" s="10">
        <v>180</v>
      </c>
      <c r="B184" s="19" t="s">
        <v>85</v>
      </c>
      <c r="C184" s="79">
        <f>+'30'!G184</f>
        <v>7</v>
      </c>
      <c r="D184" s="82">
        <v>5</v>
      </c>
      <c r="E184" s="47">
        <f t="shared" si="27"/>
        <v>12</v>
      </c>
      <c r="F184" s="82">
        <v>0</v>
      </c>
      <c r="G184" s="47">
        <f t="shared" si="28"/>
        <v>12</v>
      </c>
      <c r="H184" s="83"/>
      <c r="I184" s="22">
        <v>120</v>
      </c>
      <c r="J184" s="84">
        <f t="shared" si="29"/>
        <v>0</v>
      </c>
      <c r="K184" s="17" t="s">
        <v>16</v>
      </c>
      <c r="L184" s="18">
        <v>0</v>
      </c>
      <c r="M184" s="23">
        <f t="shared" si="30"/>
        <v>0</v>
      </c>
    </row>
    <row r="185" spans="1:13" ht="25.5" x14ac:dyDescent="0.55000000000000004">
      <c r="A185" s="10">
        <v>181</v>
      </c>
      <c r="B185" s="19" t="s">
        <v>86</v>
      </c>
      <c r="C185" s="79">
        <f>+'30'!G185</f>
        <v>3</v>
      </c>
      <c r="D185" s="82">
        <v>0</v>
      </c>
      <c r="E185" s="47">
        <f t="shared" si="27"/>
        <v>3</v>
      </c>
      <c r="F185" s="82">
        <v>0</v>
      </c>
      <c r="G185" s="47">
        <f t="shared" si="28"/>
        <v>3</v>
      </c>
      <c r="H185" s="83"/>
      <c r="I185" s="22">
        <v>60</v>
      </c>
      <c r="J185" s="84">
        <f t="shared" si="29"/>
        <v>0</v>
      </c>
      <c r="K185" s="17" t="s">
        <v>16</v>
      </c>
      <c r="L185" s="18">
        <v>0</v>
      </c>
      <c r="M185" s="23">
        <f t="shared" si="30"/>
        <v>0</v>
      </c>
    </row>
    <row r="186" spans="1:13" ht="25.5" x14ac:dyDescent="0.55000000000000004">
      <c r="A186" s="10">
        <v>182</v>
      </c>
      <c r="B186" s="19" t="s">
        <v>87</v>
      </c>
      <c r="C186" s="79">
        <f>+'30'!G186</f>
        <v>5</v>
      </c>
      <c r="D186" s="82">
        <v>0</v>
      </c>
      <c r="E186" s="47">
        <f t="shared" si="27"/>
        <v>5</v>
      </c>
      <c r="F186" s="82">
        <v>0</v>
      </c>
      <c r="G186" s="47">
        <f t="shared" si="28"/>
        <v>5</v>
      </c>
      <c r="H186" s="83"/>
      <c r="I186" s="22">
        <v>120</v>
      </c>
      <c r="J186" s="84">
        <f t="shared" si="29"/>
        <v>0</v>
      </c>
      <c r="K186" s="17" t="s">
        <v>16</v>
      </c>
      <c r="L186" s="18">
        <v>0</v>
      </c>
      <c r="M186" s="23">
        <f t="shared" si="30"/>
        <v>0</v>
      </c>
    </row>
    <row r="187" spans="1:13" ht="25.5" x14ac:dyDescent="0.55000000000000004">
      <c r="A187" s="10">
        <v>183</v>
      </c>
      <c r="B187" s="19" t="s">
        <v>109</v>
      </c>
      <c r="C187" s="79">
        <f>+'30'!G187</f>
        <v>0</v>
      </c>
      <c r="D187" s="82">
        <v>0</v>
      </c>
      <c r="E187" s="47">
        <f t="shared" si="27"/>
        <v>0</v>
      </c>
      <c r="F187" s="82">
        <v>0</v>
      </c>
      <c r="G187" s="47">
        <f t="shared" si="28"/>
        <v>0</v>
      </c>
      <c r="H187" s="83"/>
      <c r="I187" s="20">
        <v>50</v>
      </c>
      <c r="J187" s="84">
        <f t="shared" si="29"/>
        <v>0</v>
      </c>
      <c r="K187" s="17" t="s">
        <v>16</v>
      </c>
      <c r="L187" s="18">
        <v>0</v>
      </c>
      <c r="M187" s="23">
        <f t="shared" si="30"/>
        <v>0</v>
      </c>
    </row>
    <row r="188" spans="1:13" ht="25.5" x14ac:dyDescent="0.55000000000000004">
      <c r="A188" s="10">
        <v>184</v>
      </c>
      <c r="B188" s="19" t="s">
        <v>110</v>
      </c>
      <c r="C188" s="79">
        <f>+'30'!G188</f>
        <v>0</v>
      </c>
      <c r="D188" s="82">
        <v>0</v>
      </c>
      <c r="E188" s="47">
        <f t="shared" si="27"/>
        <v>0</v>
      </c>
      <c r="F188" s="82">
        <v>0</v>
      </c>
      <c r="G188" s="47">
        <f t="shared" si="28"/>
        <v>0</v>
      </c>
      <c r="H188" s="83"/>
      <c r="I188" s="20">
        <v>50</v>
      </c>
      <c r="J188" s="84">
        <f t="shared" si="29"/>
        <v>0</v>
      </c>
      <c r="K188" s="17" t="s">
        <v>16</v>
      </c>
      <c r="L188" s="18">
        <v>0</v>
      </c>
      <c r="M188" s="23">
        <f t="shared" si="30"/>
        <v>0</v>
      </c>
    </row>
    <row r="189" spans="1:13" ht="25.5" x14ac:dyDescent="0.55000000000000004">
      <c r="A189" s="10">
        <v>185</v>
      </c>
      <c r="B189" s="19" t="s">
        <v>111</v>
      </c>
      <c r="C189" s="79">
        <f>+'30'!G189</f>
        <v>0</v>
      </c>
      <c r="D189" s="82">
        <v>0</v>
      </c>
      <c r="E189" s="47">
        <f t="shared" si="27"/>
        <v>0</v>
      </c>
      <c r="F189" s="82">
        <v>0</v>
      </c>
      <c r="G189" s="47">
        <f t="shared" si="28"/>
        <v>0</v>
      </c>
      <c r="H189" s="83"/>
      <c r="I189" s="20">
        <v>60</v>
      </c>
      <c r="J189" s="84">
        <f t="shared" si="29"/>
        <v>0</v>
      </c>
      <c r="K189" s="17" t="s">
        <v>16</v>
      </c>
      <c r="L189" s="18">
        <v>0</v>
      </c>
      <c r="M189" s="23">
        <f t="shared" si="30"/>
        <v>0</v>
      </c>
    </row>
    <row r="190" spans="1:13" ht="25.5" x14ac:dyDescent="0.55000000000000004">
      <c r="A190" s="10">
        <v>186</v>
      </c>
      <c r="B190" s="19" t="s">
        <v>253</v>
      </c>
      <c r="C190" s="79">
        <f>+'30'!G190</f>
        <v>0</v>
      </c>
      <c r="D190" s="82">
        <v>0</v>
      </c>
      <c r="E190" s="47">
        <f t="shared" si="27"/>
        <v>0</v>
      </c>
      <c r="F190" s="82">
        <v>0</v>
      </c>
      <c r="G190" s="47">
        <f t="shared" ref="G190" si="31">+E190-F190-H190</f>
        <v>0</v>
      </c>
      <c r="H190" s="83"/>
      <c r="I190" s="15">
        <v>55</v>
      </c>
      <c r="J190" s="84">
        <f t="shared" ref="J190" si="32">+I190*H190</f>
        <v>0</v>
      </c>
      <c r="K190" s="17" t="s">
        <v>16</v>
      </c>
      <c r="L190" s="18">
        <v>0</v>
      </c>
      <c r="M190" s="23">
        <f t="shared" ref="M190" si="33">SUM(J190-L190)</f>
        <v>0</v>
      </c>
    </row>
    <row r="191" spans="1:13" ht="25.5" x14ac:dyDescent="0.55000000000000004">
      <c r="A191" s="10">
        <v>187</v>
      </c>
      <c r="B191" s="19" t="s">
        <v>154</v>
      </c>
      <c r="C191" s="79">
        <f>+'30'!G191</f>
        <v>0</v>
      </c>
      <c r="D191" s="82">
        <v>0</v>
      </c>
      <c r="E191" s="47">
        <f t="shared" si="27"/>
        <v>0</v>
      </c>
      <c r="F191" s="82">
        <v>0</v>
      </c>
      <c r="G191" s="47">
        <f t="shared" ref="G191:G206" si="34">+E191-F191-H191</f>
        <v>0</v>
      </c>
      <c r="H191" s="83"/>
      <c r="I191" s="20">
        <v>120</v>
      </c>
      <c r="J191" s="84">
        <f t="shared" ref="J191:J206" si="35">+I191*H191</f>
        <v>0</v>
      </c>
      <c r="K191" s="17" t="s">
        <v>16</v>
      </c>
      <c r="L191" s="18">
        <v>0</v>
      </c>
      <c r="M191" s="23">
        <f t="shared" ref="M191:M206" si="36">SUM(J191-L191)</f>
        <v>0</v>
      </c>
    </row>
    <row r="192" spans="1:13" ht="25.5" x14ac:dyDescent="0.55000000000000004">
      <c r="A192" s="10">
        <v>188</v>
      </c>
      <c r="B192" s="19" t="s">
        <v>155</v>
      </c>
      <c r="C192" s="79">
        <f>+'30'!G192</f>
        <v>0</v>
      </c>
      <c r="D192" s="82">
        <v>0</v>
      </c>
      <c r="E192" s="47">
        <f t="shared" si="27"/>
        <v>0</v>
      </c>
      <c r="F192" s="82">
        <v>0</v>
      </c>
      <c r="G192" s="47">
        <f t="shared" si="34"/>
        <v>0</v>
      </c>
      <c r="H192" s="83"/>
      <c r="I192" s="20">
        <v>120</v>
      </c>
      <c r="J192" s="84">
        <f t="shared" si="35"/>
        <v>0</v>
      </c>
      <c r="K192" s="17" t="s">
        <v>16</v>
      </c>
      <c r="L192" s="18">
        <v>0</v>
      </c>
      <c r="M192" s="23">
        <f t="shared" si="36"/>
        <v>0</v>
      </c>
    </row>
    <row r="193" spans="1:26" ht="25.5" x14ac:dyDescent="0.55000000000000004">
      <c r="A193" s="10">
        <v>189</v>
      </c>
      <c r="B193" s="19" t="s">
        <v>156</v>
      </c>
      <c r="C193" s="79">
        <f>+'30'!G193</f>
        <v>0</v>
      </c>
      <c r="D193" s="82">
        <v>0</v>
      </c>
      <c r="E193" s="47">
        <f t="shared" si="27"/>
        <v>0</v>
      </c>
      <c r="F193" s="82">
        <v>0</v>
      </c>
      <c r="G193" s="47">
        <f t="shared" si="34"/>
        <v>0</v>
      </c>
      <c r="H193" s="83"/>
      <c r="I193" s="20">
        <v>120</v>
      </c>
      <c r="J193" s="84">
        <f t="shared" si="35"/>
        <v>0</v>
      </c>
      <c r="K193" s="17" t="s">
        <v>16</v>
      </c>
      <c r="L193" s="18">
        <v>0</v>
      </c>
      <c r="M193" s="23">
        <f t="shared" si="36"/>
        <v>0</v>
      </c>
    </row>
    <row r="194" spans="1:26" ht="25.5" x14ac:dyDescent="0.55000000000000004">
      <c r="A194" s="10">
        <v>190</v>
      </c>
      <c r="B194" s="19" t="s">
        <v>157</v>
      </c>
      <c r="C194" s="79">
        <f>+'30'!G194</f>
        <v>0</v>
      </c>
      <c r="D194" s="82">
        <v>0</v>
      </c>
      <c r="E194" s="47">
        <f t="shared" si="27"/>
        <v>0</v>
      </c>
      <c r="F194" s="82">
        <v>0</v>
      </c>
      <c r="G194" s="47">
        <f t="shared" si="34"/>
        <v>0</v>
      </c>
      <c r="H194" s="83"/>
      <c r="I194" s="20">
        <v>120</v>
      </c>
      <c r="J194" s="84">
        <f t="shared" si="35"/>
        <v>0</v>
      </c>
      <c r="K194" s="17" t="s">
        <v>16</v>
      </c>
      <c r="L194" s="18">
        <v>0</v>
      </c>
      <c r="M194" s="23">
        <f t="shared" si="36"/>
        <v>0</v>
      </c>
    </row>
    <row r="195" spans="1:26" ht="25.5" x14ac:dyDescent="0.55000000000000004">
      <c r="A195" s="10">
        <v>191</v>
      </c>
      <c r="B195" s="19" t="s">
        <v>158</v>
      </c>
      <c r="C195" s="79">
        <f>+'30'!G195</f>
        <v>0</v>
      </c>
      <c r="D195" s="82">
        <v>0</v>
      </c>
      <c r="E195" s="47">
        <f t="shared" si="27"/>
        <v>0</v>
      </c>
      <c r="F195" s="82">
        <v>0</v>
      </c>
      <c r="G195" s="47">
        <f t="shared" si="34"/>
        <v>0</v>
      </c>
      <c r="H195" s="83"/>
      <c r="I195" s="20">
        <v>185</v>
      </c>
      <c r="J195" s="84">
        <f t="shared" si="35"/>
        <v>0</v>
      </c>
      <c r="K195" s="17" t="s">
        <v>16</v>
      </c>
      <c r="L195" s="18">
        <v>0</v>
      </c>
      <c r="M195" s="23">
        <f t="shared" si="36"/>
        <v>0</v>
      </c>
    </row>
    <row r="196" spans="1:26" ht="25.5" x14ac:dyDescent="0.55000000000000004">
      <c r="A196" s="10">
        <v>192</v>
      </c>
      <c r="B196" s="19" t="s">
        <v>159</v>
      </c>
      <c r="C196" s="79">
        <f>+'30'!G196</f>
        <v>0</v>
      </c>
      <c r="D196" s="82">
        <v>0</v>
      </c>
      <c r="E196" s="47">
        <f t="shared" si="27"/>
        <v>0</v>
      </c>
      <c r="F196" s="82">
        <v>0</v>
      </c>
      <c r="G196" s="47">
        <f t="shared" si="34"/>
        <v>0</v>
      </c>
      <c r="H196" s="83"/>
      <c r="I196" s="20">
        <v>185</v>
      </c>
      <c r="J196" s="84">
        <f t="shared" si="35"/>
        <v>0</v>
      </c>
      <c r="K196" s="17" t="s">
        <v>16</v>
      </c>
      <c r="L196" s="18">
        <v>0</v>
      </c>
      <c r="M196" s="23">
        <f t="shared" si="36"/>
        <v>0</v>
      </c>
    </row>
    <row r="197" spans="1:26" ht="25.5" x14ac:dyDescent="0.55000000000000004">
      <c r="A197" s="10">
        <v>193</v>
      </c>
      <c r="B197" s="19" t="s">
        <v>160</v>
      </c>
      <c r="C197" s="79">
        <f>+'30'!G197</f>
        <v>0</v>
      </c>
      <c r="D197" s="82">
        <v>0</v>
      </c>
      <c r="E197" s="47">
        <f t="shared" si="27"/>
        <v>0</v>
      </c>
      <c r="F197" s="82">
        <v>0</v>
      </c>
      <c r="G197" s="47">
        <f t="shared" si="34"/>
        <v>0</v>
      </c>
      <c r="H197" s="83"/>
      <c r="I197" s="20">
        <v>185</v>
      </c>
      <c r="J197" s="84">
        <f t="shared" si="35"/>
        <v>0</v>
      </c>
      <c r="K197" s="17" t="s">
        <v>16</v>
      </c>
      <c r="L197" s="18">
        <v>0</v>
      </c>
      <c r="M197" s="23">
        <f t="shared" si="36"/>
        <v>0</v>
      </c>
    </row>
    <row r="198" spans="1:26" ht="25.5" x14ac:dyDescent="0.55000000000000004">
      <c r="A198" s="10">
        <v>194</v>
      </c>
      <c r="B198" s="19" t="s">
        <v>161</v>
      </c>
      <c r="C198" s="79">
        <f>+'30'!G198</f>
        <v>0</v>
      </c>
      <c r="D198" s="82">
        <v>0</v>
      </c>
      <c r="E198" s="47">
        <f t="shared" si="27"/>
        <v>0</v>
      </c>
      <c r="F198" s="82">
        <v>0</v>
      </c>
      <c r="G198" s="47">
        <f t="shared" si="34"/>
        <v>0</v>
      </c>
      <c r="H198" s="83"/>
      <c r="I198" s="20">
        <v>185</v>
      </c>
      <c r="J198" s="84">
        <f t="shared" si="35"/>
        <v>0</v>
      </c>
      <c r="K198" s="17" t="s">
        <v>16</v>
      </c>
      <c r="L198" s="18">
        <v>0</v>
      </c>
      <c r="M198" s="23">
        <f t="shared" si="36"/>
        <v>0</v>
      </c>
    </row>
    <row r="199" spans="1:26" ht="25.5" x14ac:dyDescent="0.55000000000000004">
      <c r="A199" s="10">
        <v>195</v>
      </c>
      <c r="B199" s="19" t="s">
        <v>298</v>
      </c>
      <c r="C199" s="79">
        <f>+'30'!G199</f>
        <v>0</v>
      </c>
      <c r="D199" s="82">
        <v>0</v>
      </c>
      <c r="E199" s="47">
        <f t="shared" si="27"/>
        <v>0</v>
      </c>
      <c r="F199" s="82">
        <v>0</v>
      </c>
      <c r="G199" s="47">
        <f t="shared" si="34"/>
        <v>0</v>
      </c>
      <c r="H199" s="83"/>
      <c r="I199" s="20">
        <v>150</v>
      </c>
      <c r="J199" s="84">
        <f t="shared" si="35"/>
        <v>0</v>
      </c>
      <c r="K199" s="17" t="s">
        <v>16</v>
      </c>
      <c r="L199" s="18">
        <v>0</v>
      </c>
      <c r="M199" s="23">
        <f t="shared" si="36"/>
        <v>0</v>
      </c>
      <c r="Z199" s="29"/>
    </row>
    <row r="200" spans="1:26" ht="25.5" x14ac:dyDescent="0.55000000000000004">
      <c r="A200" s="10">
        <v>196</v>
      </c>
      <c r="B200" s="19" t="s">
        <v>295</v>
      </c>
      <c r="C200" s="79">
        <f>+'30'!G200</f>
        <v>0</v>
      </c>
      <c r="D200" s="82">
        <v>0</v>
      </c>
      <c r="E200" s="47">
        <f t="shared" si="27"/>
        <v>0</v>
      </c>
      <c r="F200" s="82">
        <v>0</v>
      </c>
      <c r="G200" s="47">
        <f t="shared" si="34"/>
        <v>0</v>
      </c>
      <c r="H200" s="83"/>
      <c r="I200" s="20">
        <v>150</v>
      </c>
      <c r="J200" s="84">
        <f t="shared" si="35"/>
        <v>0</v>
      </c>
      <c r="K200" s="17" t="s">
        <v>16</v>
      </c>
      <c r="L200" s="18">
        <v>0</v>
      </c>
      <c r="M200" s="23">
        <f t="shared" si="36"/>
        <v>0</v>
      </c>
      <c r="Z200" s="29"/>
    </row>
    <row r="201" spans="1:26" ht="25.5" x14ac:dyDescent="0.55000000000000004">
      <c r="A201" s="10">
        <v>197</v>
      </c>
      <c r="B201" s="19" t="s">
        <v>296</v>
      </c>
      <c r="C201" s="79">
        <f>+'30'!G201</f>
        <v>0</v>
      </c>
      <c r="D201" s="82">
        <v>0</v>
      </c>
      <c r="E201" s="47">
        <f t="shared" si="27"/>
        <v>0</v>
      </c>
      <c r="F201" s="82">
        <v>0</v>
      </c>
      <c r="G201" s="47">
        <f t="shared" si="34"/>
        <v>0</v>
      </c>
      <c r="H201" s="83"/>
      <c r="I201" s="20">
        <v>150</v>
      </c>
      <c r="J201" s="84">
        <f t="shared" si="35"/>
        <v>0</v>
      </c>
      <c r="K201" s="17" t="s">
        <v>16</v>
      </c>
      <c r="L201" s="18">
        <v>0</v>
      </c>
      <c r="M201" s="23">
        <f t="shared" si="36"/>
        <v>0</v>
      </c>
    </row>
    <row r="202" spans="1:26" ht="25.5" x14ac:dyDescent="0.55000000000000004">
      <c r="A202" s="10">
        <v>198</v>
      </c>
      <c r="B202" s="19" t="s">
        <v>297</v>
      </c>
      <c r="C202" s="79">
        <f>+'30'!G202</f>
        <v>0</v>
      </c>
      <c r="D202" s="82">
        <v>0</v>
      </c>
      <c r="E202" s="47">
        <f t="shared" si="27"/>
        <v>0</v>
      </c>
      <c r="F202" s="82">
        <v>0</v>
      </c>
      <c r="G202" s="47">
        <f t="shared" si="34"/>
        <v>0</v>
      </c>
      <c r="H202" s="83"/>
      <c r="I202" s="20">
        <v>150</v>
      </c>
      <c r="J202" s="84">
        <f t="shared" si="35"/>
        <v>0</v>
      </c>
      <c r="K202" s="17" t="s">
        <v>16</v>
      </c>
      <c r="L202" s="18">
        <v>0</v>
      </c>
      <c r="M202" s="23">
        <f t="shared" si="36"/>
        <v>0</v>
      </c>
    </row>
    <row r="203" spans="1:26" ht="25.5" x14ac:dyDescent="0.55000000000000004">
      <c r="A203" s="10">
        <v>199</v>
      </c>
      <c r="B203" s="19" t="s">
        <v>166</v>
      </c>
      <c r="C203" s="79">
        <f>+'30'!G203</f>
        <v>0</v>
      </c>
      <c r="D203" s="82">
        <v>0</v>
      </c>
      <c r="E203" s="47">
        <f t="shared" si="27"/>
        <v>0</v>
      </c>
      <c r="F203" s="82">
        <v>0</v>
      </c>
      <c r="G203" s="47">
        <f t="shared" si="34"/>
        <v>0</v>
      </c>
      <c r="H203" s="83"/>
      <c r="I203" s="20">
        <v>185</v>
      </c>
      <c r="J203" s="84">
        <f t="shared" si="35"/>
        <v>0</v>
      </c>
      <c r="K203" s="17" t="s">
        <v>16</v>
      </c>
      <c r="L203" s="18">
        <v>0</v>
      </c>
      <c r="M203" s="23">
        <f t="shared" si="36"/>
        <v>0</v>
      </c>
    </row>
    <row r="204" spans="1:26" ht="25.5" x14ac:dyDescent="0.55000000000000004">
      <c r="A204" s="10">
        <v>200</v>
      </c>
      <c r="B204" s="19" t="s">
        <v>167</v>
      </c>
      <c r="C204" s="79">
        <f>+'30'!G204</f>
        <v>0</v>
      </c>
      <c r="D204" s="82">
        <v>0</v>
      </c>
      <c r="E204" s="47">
        <f t="shared" si="27"/>
        <v>0</v>
      </c>
      <c r="F204" s="82">
        <v>0</v>
      </c>
      <c r="G204" s="47">
        <f t="shared" si="34"/>
        <v>0</v>
      </c>
      <c r="H204" s="83"/>
      <c r="I204" s="20">
        <v>185</v>
      </c>
      <c r="J204" s="84">
        <f t="shared" si="35"/>
        <v>0</v>
      </c>
      <c r="K204" s="17" t="s">
        <v>16</v>
      </c>
      <c r="L204" s="18">
        <v>0</v>
      </c>
      <c r="M204" s="23">
        <f t="shared" si="36"/>
        <v>0</v>
      </c>
    </row>
    <row r="205" spans="1:26" ht="25.5" x14ac:dyDescent="0.55000000000000004">
      <c r="A205" s="10">
        <v>201</v>
      </c>
      <c r="B205" s="19" t="s">
        <v>168</v>
      </c>
      <c r="C205" s="79">
        <f>+'30'!G205</f>
        <v>0</v>
      </c>
      <c r="D205" s="82">
        <v>0</v>
      </c>
      <c r="E205" s="47">
        <f t="shared" si="27"/>
        <v>0</v>
      </c>
      <c r="F205" s="82">
        <v>0</v>
      </c>
      <c r="G205" s="47">
        <f t="shared" si="34"/>
        <v>0</v>
      </c>
      <c r="H205" s="83"/>
      <c r="I205" s="20">
        <v>185</v>
      </c>
      <c r="J205" s="84">
        <f t="shared" si="35"/>
        <v>0</v>
      </c>
      <c r="K205" s="17" t="s">
        <v>16</v>
      </c>
      <c r="L205" s="18">
        <v>0</v>
      </c>
      <c r="M205" s="23">
        <f t="shared" si="36"/>
        <v>0</v>
      </c>
    </row>
    <row r="206" spans="1:26" ht="25.5" x14ac:dyDescent="0.55000000000000004">
      <c r="A206" s="10">
        <v>202</v>
      </c>
      <c r="B206" s="19" t="s">
        <v>169</v>
      </c>
      <c r="C206" s="79">
        <f>+'30'!G206</f>
        <v>0</v>
      </c>
      <c r="D206" s="82">
        <v>0</v>
      </c>
      <c r="E206" s="47">
        <f t="shared" si="27"/>
        <v>0</v>
      </c>
      <c r="F206" s="82">
        <v>0</v>
      </c>
      <c r="G206" s="47">
        <f t="shared" si="34"/>
        <v>0</v>
      </c>
      <c r="H206" s="83"/>
      <c r="I206" s="20">
        <v>185</v>
      </c>
      <c r="J206" s="84">
        <f t="shared" si="35"/>
        <v>0</v>
      </c>
      <c r="K206" s="17" t="s">
        <v>16</v>
      </c>
      <c r="L206" s="18">
        <v>0</v>
      </c>
      <c r="M206" s="23">
        <f t="shared" si="36"/>
        <v>0</v>
      </c>
    </row>
    <row r="207" spans="1:26" ht="25.5" x14ac:dyDescent="0.55000000000000004">
      <c r="A207" s="10">
        <v>203</v>
      </c>
      <c r="B207" s="19" t="s">
        <v>115</v>
      </c>
      <c r="C207" s="79">
        <f>+'30'!G207</f>
        <v>0</v>
      </c>
      <c r="D207" s="82">
        <v>0</v>
      </c>
      <c r="E207" s="47">
        <f t="shared" si="0"/>
        <v>0</v>
      </c>
      <c r="F207" s="82">
        <v>0</v>
      </c>
      <c r="G207" s="47">
        <f t="shared" si="25"/>
        <v>0</v>
      </c>
      <c r="H207" s="83"/>
      <c r="I207" s="20">
        <v>100</v>
      </c>
      <c r="J207" s="84">
        <f t="shared" si="26"/>
        <v>0</v>
      </c>
      <c r="K207" s="17" t="s">
        <v>16</v>
      </c>
      <c r="L207" s="18">
        <v>0</v>
      </c>
      <c r="M207" s="23">
        <f t="shared" si="20"/>
        <v>0</v>
      </c>
    </row>
    <row r="208" spans="1:26" ht="25.5" x14ac:dyDescent="0.55000000000000004">
      <c r="A208" s="10">
        <v>204</v>
      </c>
      <c r="B208" s="19" t="s">
        <v>171</v>
      </c>
      <c r="C208" s="79">
        <f>+'30'!G208</f>
        <v>7</v>
      </c>
      <c r="D208" s="82">
        <v>0</v>
      </c>
      <c r="E208" s="47">
        <f t="shared" ref="E208:E246" si="37">C208+D208</f>
        <v>7</v>
      </c>
      <c r="F208" s="82">
        <v>0</v>
      </c>
      <c r="G208" s="47">
        <f t="shared" ref="G208:G246" si="38">+E208-F208-H208</f>
        <v>7</v>
      </c>
      <c r="H208" s="83"/>
      <c r="I208" s="20">
        <v>90</v>
      </c>
      <c r="J208" s="84">
        <f t="shared" ref="J208:J246" si="39">+I208*H208</f>
        <v>0</v>
      </c>
      <c r="K208" s="17" t="s">
        <v>16</v>
      </c>
      <c r="L208" s="18">
        <v>0</v>
      </c>
      <c r="M208" s="23">
        <f t="shared" ref="M208:M246" si="40">SUM(J208-L208)</f>
        <v>0</v>
      </c>
    </row>
    <row r="209" spans="1:13" ht="25.5" x14ac:dyDescent="0.55000000000000004">
      <c r="A209" s="10">
        <v>205</v>
      </c>
      <c r="B209" s="19" t="s">
        <v>172</v>
      </c>
      <c r="C209" s="79">
        <f>+'30'!G209</f>
        <v>12</v>
      </c>
      <c r="D209" s="82">
        <v>0</v>
      </c>
      <c r="E209" s="47">
        <f t="shared" si="37"/>
        <v>12</v>
      </c>
      <c r="F209" s="82">
        <v>0</v>
      </c>
      <c r="G209" s="47">
        <f t="shared" si="38"/>
        <v>12</v>
      </c>
      <c r="H209" s="83"/>
      <c r="I209" s="20">
        <v>90</v>
      </c>
      <c r="J209" s="84">
        <f t="shared" si="39"/>
        <v>0</v>
      </c>
      <c r="K209" s="17" t="s">
        <v>16</v>
      </c>
      <c r="L209" s="18">
        <v>0</v>
      </c>
      <c r="M209" s="23">
        <f t="shared" si="40"/>
        <v>0</v>
      </c>
    </row>
    <row r="210" spans="1:13" ht="25.5" x14ac:dyDescent="0.55000000000000004">
      <c r="A210" s="10">
        <v>206</v>
      </c>
      <c r="B210" s="19" t="s">
        <v>173</v>
      </c>
      <c r="C210" s="79">
        <f>+'30'!G210</f>
        <v>9</v>
      </c>
      <c r="D210" s="82">
        <v>0</v>
      </c>
      <c r="E210" s="47">
        <f t="shared" si="37"/>
        <v>9</v>
      </c>
      <c r="F210" s="82">
        <v>0</v>
      </c>
      <c r="G210" s="47">
        <f t="shared" si="38"/>
        <v>9</v>
      </c>
      <c r="H210" s="83"/>
      <c r="I210" s="20">
        <v>90</v>
      </c>
      <c r="J210" s="84">
        <f t="shared" si="39"/>
        <v>0</v>
      </c>
      <c r="K210" s="17" t="s">
        <v>16</v>
      </c>
      <c r="L210" s="18">
        <v>0</v>
      </c>
      <c r="M210" s="23">
        <f t="shared" si="40"/>
        <v>0</v>
      </c>
    </row>
    <row r="211" spans="1:13" ht="25.5" x14ac:dyDescent="0.55000000000000004">
      <c r="A211" s="10">
        <v>207</v>
      </c>
      <c r="B211" s="19" t="s">
        <v>174</v>
      </c>
      <c r="C211" s="79">
        <f>+'30'!G211</f>
        <v>13</v>
      </c>
      <c r="D211" s="82">
        <v>0</v>
      </c>
      <c r="E211" s="47">
        <f t="shared" si="37"/>
        <v>13</v>
      </c>
      <c r="F211" s="82">
        <v>0</v>
      </c>
      <c r="G211" s="47">
        <f t="shared" si="38"/>
        <v>13</v>
      </c>
      <c r="H211" s="83"/>
      <c r="I211" s="20">
        <v>90</v>
      </c>
      <c r="J211" s="84">
        <f t="shared" si="39"/>
        <v>0</v>
      </c>
      <c r="K211" s="17" t="s">
        <v>16</v>
      </c>
      <c r="L211" s="18">
        <v>0</v>
      </c>
      <c r="M211" s="23">
        <f t="shared" si="40"/>
        <v>0</v>
      </c>
    </row>
    <row r="212" spans="1:13" ht="25.5" x14ac:dyDescent="0.55000000000000004">
      <c r="A212" s="10">
        <v>208</v>
      </c>
      <c r="B212" s="19" t="s">
        <v>116</v>
      </c>
      <c r="C212" s="79">
        <f>+'30'!G212</f>
        <v>0</v>
      </c>
      <c r="D212" s="82">
        <v>0</v>
      </c>
      <c r="E212" s="47">
        <f t="shared" si="37"/>
        <v>0</v>
      </c>
      <c r="F212" s="82">
        <v>0</v>
      </c>
      <c r="G212" s="47">
        <f t="shared" si="38"/>
        <v>0</v>
      </c>
      <c r="H212" s="83"/>
      <c r="I212" s="22">
        <v>30</v>
      </c>
      <c r="J212" s="84">
        <f t="shared" si="39"/>
        <v>0</v>
      </c>
      <c r="K212" s="17" t="s">
        <v>16</v>
      </c>
      <c r="L212" s="18">
        <v>0</v>
      </c>
      <c r="M212" s="23">
        <f t="shared" si="40"/>
        <v>0</v>
      </c>
    </row>
    <row r="213" spans="1:13" ht="25.5" x14ac:dyDescent="0.55000000000000004">
      <c r="A213" s="10">
        <v>209</v>
      </c>
      <c r="B213" s="11" t="s">
        <v>277</v>
      </c>
      <c r="C213" s="79">
        <f>+'30'!G213</f>
        <v>0</v>
      </c>
      <c r="D213" s="82">
        <v>0</v>
      </c>
      <c r="E213" s="47">
        <f t="shared" si="37"/>
        <v>0</v>
      </c>
      <c r="F213" s="82">
        <v>0</v>
      </c>
      <c r="G213" s="47">
        <f t="shared" si="38"/>
        <v>0</v>
      </c>
      <c r="H213" s="83"/>
      <c r="I213" s="20">
        <v>65</v>
      </c>
      <c r="J213" s="84">
        <f t="shared" si="39"/>
        <v>0</v>
      </c>
      <c r="K213" s="17" t="s">
        <v>16</v>
      </c>
      <c r="L213" s="18">
        <v>0</v>
      </c>
      <c r="M213" s="23">
        <f t="shared" si="40"/>
        <v>0</v>
      </c>
    </row>
    <row r="214" spans="1:13" ht="22.5" customHeight="1" x14ac:dyDescent="0.55000000000000004">
      <c r="A214" s="10">
        <v>210</v>
      </c>
      <c r="B214" s="11" t="s">
        <v>365</v>
      </c>
      <c r="C214" s="79">
        <f>+'30'!G214</f>
        <v>7</v>
      </c>
      <c r="D214" s="82">
        <v>0</v>
      </c>
      <c r="E214" s="47">
        <f t="shared" si="37"/>
        <v>7</v>
      </c>
      <c r="F214" s="82">
        <v>0</v>
      </c>
      <c r="G214" s="47">
        <f t="shared" si="38"/>
        <v>7</v>
      </c>
      <c r="H214" s="83"/>
      <c r="I214" s="20">
        <v>40</v>
      </c>
      <c r="J214" s="84">
        <f t="shared" si="39"/>
        <v>0</v>
      </c>
      <c r="K214" s="17" t="s">
        <v>16</v>
      </c>
      <c r="L214" s="18">
        <v>0</v>
      </c>
      <c r="M214" s="23">
        <f t="shared" si="40"/>
        <v>0</v>
      </c>
    </row>
    <row r="215" spans="1:13" ht="22.5" customHeight="1" x14ac:dyDescent="0.55000000000000004">
      <c r="A215" s="10">
        <v>211</v>
      </c>
      <c r="B215" s="11" t="s">
        <v>368</v>
      </c>
      <c r="C215" s="79">
        <f>+'30'!G215</f>
        <v>8</v>
      </c>
      <c r="D215" s="82">
        <v>0</v>
      </c>
      <c r="E215" s="47">
        <f t="shared" si="37"/>
        <v>8</v>
      </c>
      <c r="F215" s="82">
        <v>0</v>
      </c>
      <c r="G215" s="47">
        <f t="shared" si="38"/>
        <v>8</v>
      </c>
      <c r="H215" s="83"/>
      <c r="I215" s="20">
        <v>35</v>
      </c>
      <c r="J215" s="84">
        <f t="shared" si="39"/>
        <v>0</v>
      </c>
      <c r="K215" s="17" t="s">
        <v>16</v>
      </c>
      <c r="L215" s="18">
        <v>0</v>
      </c>
      <c r="M215" s="23">
        <f t="shared" si="40"/>
        <v>0</v>
      </c>
    </row>
    <row r="216" spans="1:13" ht="25.5" x14ac:dyDescent="0.55000000000000004">
      <c r="A216" s="10">
        <v>212</v>
      </c>
      <c r="B216" s="19" t="s">
        <v>179</v>
      </c>
      <c r="C216" s="79">
        <f>+'30'!G216</f>
        <v>2</v>
      </c>
      <c r="D216" s="82">
        <v>0</v>
      </c>
      <c r="E216" s="47">
        <f t="shared" si="37"/>
        <v>2</v>
      </c>
      <c r="F216" s="82">
        <v>0</v>
      </c>
      <c r="G216" s="47">
        <f t="shared" si="38"/>
        <v>2</v>
      </c>
      <c r="H216" s="83"/>
      <c r="I216" s="20">
        <v>50</v>
      </c>
      <c r="J216" s="84">
        <f t="shared" si="39"/>
        <v>0</v>
      </c>
      <c r="K216" s="17" t="s">
        <v>16</v>
      </c>
      <c r="L216" s="18">
        <v>0</v>
      </c>
      <c r="M216" s="23">
        <f t="shared" si="40"/>
        <v>0</v>
      </c>
    </row>
    <row r="217" spans="1:13" ht="25.5" x14ac:dyDescent="0.55000000000000004">
      <c r="A217" s="10">
        <v>213</v>
      </c>
      <c r="B217" s="19" t="s">
        <v>180</v>
      </c>
      <c r="C217" s="79">
        <f>+'30'!G217</f>
        <v>19</v>
      </c>
      <c r="D217" s="82">
        <v>0</v>
      </c>
      <c r="E217" s="47">
        <f t="shared" si="37"/>
        <v>19</v>
      </c>
      <c r="F217" s="82">
        <v>0</v>
      </c>
      <c r="G217" s="47">
        <f t="shared" si="38"/>
        <v>19</v>
      </c>
      <c r="H217" s="83"/>
      <c r="I217" s="20">
        <v>55</v>
      </c>
      <c r="J217" s="84">
        <f t="shared" si="39"/>
        <v>0</v>
      </c>
      <c r="K217" s="17" t="s">
        <v>16</v>
      </c>
      <c r="L217" s="18">
        <v>0</v>
      </c>
      <c r="M217" s="23">
        <f t="shared" si="40"/>
        <v>0</v>
      </c>
    </row>
    <row r="218" spans="1:13" ht="25.5" x14ac:dyDescent="0.55000000000000004">
      <c r="A218" s="10">
        <v>214</v>
      </c>
      <c r="B218" s="19" t="s">
        <v>181</v>
      </c>
      <c r="C218" s="79">
        <f>+'30'!G218</f>
        <v>0</v>
      </c>
      <c r="D218" s="82">
        <v>0</v>
      </c>
      <c r="E218" s="47">
        <f t="shared" si="37"/>
        <v>0</v>
      </c>
      <c r="F218" s="82">
        <v>0</v>
      </c>
      <c r="G218" s="47">
        <f t="shared" si="38"/>
        <v>0</v>
      </c>
      <c r="H218" s="83"/>
      <c r="I218" s="20">
        <v>80</v>
      </c>
      <c r="J218" s="84">
        <f t="shared" si="39"/>
        <v>0</v>
      </c>
      <c r="K218" s="17" t="s">
        <v>16</v>
      </c>
      <c r="L218" s="18">
        <v>0</v>
      </c>
      <c r="M218" s="23">
        <f t="shared" si="40"/>
        <v>0</v>
      </c>
    </row>
    <row r="219" spans="1:13" ht="25.5" x14ac:dyDescent="0.55000000000000004">
      <c r="A219" s="10">
        <v>215</v>
      </c>
      <c r="B219" s="11" t="s">
        <v>281</v>
      </c>
      <c r="C219" s="79">
        <f>+'30'!G219</f>
        <v>5</v>
      </c>
      <c r="D219" s="82">
        <v>0</v>
      </c>
      <c r="E219" s="47">
        <f t="shared" si="37"/>
        <v>5</v>
      </c>
      <c r="F219" s="82">
        <v>0</v>
      </c>
      <c r="G219" s="47">
        <f t="shared" si="38"/>
        <v>5</v>
      </c>
      <c r="H219" s="83"/>
      <c r="I219" s="20">
        <v>40</v>
      </c>
      <c r="J219" s="84">
        <f t="shared" si="39"/>
        <v>0</v>
      </c>
      <c r="K219" s="17" t="s">
        <v>16</v>
      </c>
      <c r="L219" s="18">
        <v>0</v>
      </c>
      <c r="M219" s="23">
        <f t="shared" si="40"/>
        <v>0</v>
      </c>
    </row>
    <row r="220" spans="1:13" ht="25.5" x14ac:dyDescent="0.55000000000000004">
      <c r="A220" s="10">
        <v>216</v>
      </c>
      <c r="B220" s="19" t="s">
        <v>184</v>
      </c>
      <c r="C220" s="79">
        <f>+'30'!G220</f>
        <v>0</v>
      </c>
      <c r="D220" s="82">
        <v>0</v>
      </c>
      <c r="E220" s="47">
        <f t="shared" si="37"/>
        <v>0</v>
      </c>
      <c r="F220" s="82">
        <v>0</v>
      </c>
      <c r="G220" s="47">
        <f t="shared" si="38"/>
        <v>0</v>
      </c>
      <c r="H220" s="83"/>
      <c r="I220" s="20">
        <v>120</v>
      </c>
      <c r="J220" s="84">
        <f t="shared" si="39"/>
        <v>0</v>
      </c>
      <c r="K220" s="17" t="s">
        <v>16</v>
      </c>
      <c r="L220" s="18">
        <v>0</v>
      </c>
      <c r="M220" s="23">
        <f t="shared" si="40"/>
        <v>0</v>
      </c>
    </row>
    <row r="221" spans="1:13" ht="25.5" x14ac:dyDescent="0.55000000000000004">
      <c r="A221" s="10">
        <v>217</v>
      </c>
      <c r="B221" s="19" t="s">
        <v>185</v>
      </c>
      <c r="C221" s="79">
        <f>+'30'!G221</f>
        <v>0</v>
      </c>
      <c r="D221" s="82">
        <v>0</v>
      </c>
      <c r="E221" s="47">
        <f t="shared" si="37"/>
        <v>0</v>
      </c>
      <c r="F221" s="82">
        <v>0</v>
      </c>
      <c r="G221" s="47">
        <f t="shared" si="38"/>
        <v>0</v>
      </c>
      <c r="H221" s="83"/>
      <c r="I221" s="20">
        <v>120</v>
      </c>
      <c r="J221" s="84">
        <f t="shared" si="39"/>
        <v>0</v>
      </c>
      <c r="K221" s="17" t="s">
        <v>16</v>
      </c>
      <c r="L221" s="18">
        <v>0</v>
      </c>
      <c r="M221" s="23">
        <f t="shared" si="40"/>
        <v>0</v>
      </c>
    </row>
    <row r="222" spans="1:13" ht="25.5" x14ac:dyDescent="0.55000000000000004">
      <c r="A222" s="10">
        <v>218</v>
      </c>
      <c r="B222" s="19" t="s">
        <v>186</v>
      </c>
      <c r="C222" s="79">
        <f>+'30'!G222</f>
        <v>0</v>
      </c>
      <c r="D222" s="82">
        <v>0</v>
      </c>
      <c r="E222" s="47">
        <f t="shared" si="37"/>
        <v>0</v>
      </c>
      <c r="F222" s="82">
        <v>0</v>
      </c>
      <c r="G222" s="47">
        <f t="shared" si="38"/>
        <v>0</v>
      </c>
      <c r="H222" s="83"/>
      <c r="I222" s="20">
        <v>55</v>
      </c>
      <c r="J222" s="84">
        <f t="shared" si="39"/>
        <v>0</v>
      </c>
      <c r="K222" s="17" t="s">
        <v>16</v>
      </c>
      <c r="L222" s="18">
        <v>0</v>
      </c>
      <c r="M222" s="23">
        <f t="shared" si="40"/>
        <v>0</v>
      </c>
    </row>
    <row r="223" spans="1:13" ht="25.5" x14ac:dyDescent="0.55000000000000004">
      <c r="A223" s="10">
        <v>219</v>
      </c>
      <c r="B223" s="19" t="s">
        <v>187</v>
      </c>
      <c r="C223" s="79">
        <f>+'30'!G223</f>
        <v>0</v>
      </c>
      <c r="D223" s="82">
        <v>0</v>
      </c>
      <c r="E223" s="47">
        <f t="shared" si="37"/>
        <v>0</v>
      </c>
      <c r="F223" s="82">
        <v>0</v>
      </c>
      <c r="G223" s="47">
        <f t="shared" si="38"/>
        <v>0</v>
      </c>
      <c r="H223" s="83"/>
      <c r="I223" s="20">
        <v>50</v>
      </c>
      <c r="J223" s="84">
        <f t="shared" si="39"/>
        <v>0</v>
      </c>
      <c r="K223" s="17" t="s">
        <v>16</v>
      </c>
      <c r="L223" s="18">
        <v>0</v>
      </c>
      <c r="M223" s="23">
        <f t="shared" si="40"/>
        <v>0</v>
      </c>
    </row>
    <row r="224" spans="1:13" ht="25.5" x14ac:dyDescent="0.55000000000000004">
      <c r="A224" s="10">
        <v>220</v>
      </c>
      <c r="B224" s="19" t="s">
        <v>188</v>
      </c>
      <c r="C224" s="79">
        <f>+'30'!G224</f>
        <v>0</v>
      </c>
      <c r="D224" s="82">
        <v>0</v>
      </c>
      <c r="E224" s="47">
        <f t="shared" si="37"/>
        <v>0</v>
      </c>
      <c r="F224" s="82">
        <v>0</v>
      </c>
      <c r="G224" s="47">
        <f t="shared" si="38"/>
        <v>0</v>
      </c>
      <c r="H224" s="83"/>
      <c r="I224" s="20">
        <v>50</v>
      </c>
      <c r="J224" s="84">
        <f t="shared" si="39"/>
        <v>0</v>
      </c>
      <c r="K224" s="17" t="s">
        <v>16</v>
      </c>
      <c r="L224" s="18">
        <v>0</v>
      </c>
      <c r="M224" s="23">
        <f t="shared" si="40"/>
        <v>0</v>
      </c>
    </row>
    <row r="225" spans="1:13" ht="25.5" x14ac:dyDescent="0.55000000000000004">
      <c r="A225" s="10">
        <v>221</v>
      </c>
      <c r="B225" s="19" t="s">
        <v>189</v>
      </c>
      <c r="C225" s="79">
        <f>+'30'!G225</f>
        <v>0</v>
      </c>
      <c r="D225" s="82">
        <v>0</v>
      </c>
      <c r="E225" s="47">
        <f t="shared" si="37"/>
        <v>0</v>
      </c>
      <c r="F225" s="82">
        <v>0</v>
      </c>
      <c r="G225" s="47">
        <f t="shared" si="38"/>
        <v>0</v>
      </c>
      <c r="H225" s="83"/>
      <c r="I225" s="20">
        <v>120</v>
      </c>
      <c r="J225" s="84">
        <f t="shared" si="39"/>
        <v>0</v>
      </c>
      <c r="K225" s="17" t="s">
        <v>16</v>
      </c>
      <c r="L225" s="18">
        <v>0</v>
      </c>
      <c r="M225" s="23">
        <f t="shared" si="40"/>
        <v>0</v>
      </c>
    </row>
    <row r="226" spans="1:13" ht="25.5" x14ac:dyDescent="0.55000000000000004">
      <c r="A226" s="10">
        <v>222</v>
      </c>
      <c r="B226" s="19" t="s">
        <v>190</v>
      </c>
      <c r="C226" s="79">
        <f>+'30'!G226</f>
        <v>0</v>
      </c>
      <c r="D226" s="82">
        <v>0</v>
      </c>
      <c r="E226" s="47">
        <f t="shared" si="37"/>
        <v>0</v>
      </c>
      <c r="F226" s="82">
        <v>0</v>
      </c>
      <c r="G226" s="47">
        <f t="shared" si="38"/>
        <v>0</v>
      </c>
      <c r="H226" s="83"/>
      <c r="I226" s="20">
        <v>120</v>
      </c>
      <c r="J226" s="84">
        <f t="shared" si="39"/>
        <v>0</v>
      </c>
      <c r="K226" s="17" t="s">
        <v>16</v>
      </c>
      <c r="L226" s="18">
        <v>0</v>
      </c>
      <c r="M226" s="23">
        <f t="shared" si="40"/>
        <v>0</v>
      </c>
    </row>
    <row r="227" spans="1:13" ht="22.5" customHeight="1" x14ac:dyDescent="0.55000000000000004">
      <c r="A227" s="10">
        <v>223</v>
      </c>
      <c r="B227" s="11" t="s">
        <v>383</v>
      </c>
      <c r="C227" s="79">
        <f>+'30'!G227</f>
        <v>7</v>
      </c>
      <c r="D227" s="82">
        <v>0</v>
      </c>
      <c r="E227" s="47">
        <f t="shared" si="37"/>
        <v>7</v>
      </c>
      <c r="F227" s="82">
        <v>0</v>
      </c>
      <c r="G227" s="47">
        <f t="shared" si="38"/>
        <v>7</v>
      </c>
      <c r="H227" s="83"/>
      <c r="I227" s="20">
        <v>25</v>
      </c>
      <c r="J227" s="84">
        <f t="shared" si="39"/>
        <v>0</v>
      </c>
      <c r="K227" s="17" t="s">
        <v>16</v>
      </c>
      <c r="L227" s="18">
        <v>0</v>
      </c>
      <c r="M227" s="23">
        <f t="shared" si="40"/>
        <v>0</v>
      </c>
    </row>
    <row r="228" spans="1:13" ht="22.5" customHeight="1" x14ac:dyDescent="0.55000000000000004">
      <c r="A228" s="10">
        <v>224</v>
      </c>
      <c r="B228" s="11" t="s">
        <v>384</v>
      </c>
      <c r="C228" s="79">
        <f>+'30'!G228</f>
        <v>1</v>
      </c>
      <c r="D228" s="82">
        <v>0</v>
      </c>
      <c r="E228" s="47">
        <f t="shared" si="37"/>
        <v>1</v>
      </c>
      <c r="F228" s="82">
        <v>0</v>
      </c>
      <c r="G228" s="47">
        <f t="shared" si="38"/>
        <v>0</v>
      </c>
      <c r="H228" s="83">
        <v>1</v>
      </c>
      <c r="I228" s="20">
        <v>25</v>
      </c>
      <c r="J228" s="84">
        <f t="shared" si="39"/>
        <v>25</v>
      </c>
      <c r="K228" s="17" t="s">
        <v>16</v>
      </c>
      <c r="L228" s="18">
        <v>0</v>
      </c>
      <c r="M228" s="23">
        <f t="shared" si="40"/>
        <v>25</v>
      </c>
    </row>
    <row r="229" spans="1:13" ht="22.5" customHeight="1" x14ac:dyDescent="0.55000000000000004">
      <c r="A229" s="10">
        <v>225</v>
      </c>
      <c r="B229" s="11" t="s">
        <v>385</v>
      </c>
      <c r="C229" s="79">
        <f>+'30'!G229</f>
        <v>1</v>
      </c>
      <c r="D229" s="82">
        <v>0</v>
      </c>
      <c r="E229" s="47">
        <f t="shared" si="37"/>
        <v>1</v>
      </c>
      <c r="F229" s="82">
        <v>0</v>
      </c>
      <c r="G229" s="47">
        <f t="shared" si="38"/>
        <v>1</v>
      </c>
      <c r="H229" s="83"/>
      <c r="I229" s="20">
        <v>25</v>
      </c>
      <c r="J229" s="84">
        <f t="shared" si="39"/>
        <v>0</v>
      </c>
      <c r="K229" s="17" t="s">
        <v>16</v>
      </c>
      <c r="L229" s="18">
        <v>0</v>
      </c>
      <c r="M229" s="23">
        <f t="shared" si="40"/>
        <v>0</v>
      </c>
    </row>
    <row r="230" spans="1:13" ht="22.5" customHeight="1" x14ac:dyDescent="0.55000000000000004">
      <c r="A230" s="10">
        <v>226</v>
      </c>
      <c r="B230" s="11" t="s">
        <v>386</v>
      </c>
      <c r="C230" s="79">
        <f>+'30'!G230</f>
        <v>1</v>
      </c>
      <c r="D230" s="82">
        <v>0</v>
      </c>
      <c r="E230" s="47">
        <f t="shared" si="37"/>
        <v>1</v>
      </c>
      <c r="F230" s="82">
        <v>0</v>
      </c>
      <c r="G230" s="47">
        <f t="shared" si="38"/>
        <v>1</v>
      </c>
      <c r="H230" s="83"/>
      <c r="I230" s="20">
        <v>25</v>
      </c>
      <c r="J230" s="84">
        <f t="shared" si="39"/>
        <v>0</v>
      </c>
      <c r="K230" s="17" t="s">
        <v>16</v>
      </c>
      <c r="L230" s="18">
        <v>0</v>
      </c>
      <c r="M230" s="23">
        <f t="shared" si="40"/>
        <v>0</v>
      </c>
    </row>
    <row r="231" spans="1:13" ht="22.5" customHeight="1" x14ac:dyDescent="0.55000000000000004">
      <c r="A231" s="10">
        <v>227</v>
      </c>
      <c r="B231" s="11" t="s">
        <v>387</v>
      </c>
      <c r="C231" s="79">
        <f>+'30'!G231</f>
        <v>1</v>
      </c>
      <c r="D231" s="82">
        <v>0</v>
      </c>
      <c r="E231" s="47">
        <f t="shared" si="37"/>
        <v>1</v>
      </c>
      <c r="F231" s="82">
        <v>0</v>
      </c>
      <c r="G231" s="47">
        <f t="shared" si="38"/>
        <v>1</v>
      </c>
      <c r="H231" s="83"/>
      <c r="I231" s="20">
        <v>25</v>
      </c>
      <c r="J231" s="84">
        <f t="shared" si="39"/>
        <v>0</v>
      </c>
      <c r="K231" s="17" t="s">
        <v>16</v>
      </c>
      <c r="L231" s="18">
        <v>0</v>
      </c>
      <c r="M231" s="23">
        <f t="shared" si="40"/>
        <v>0</v>
      </c>
    </row>
    <row r="232" spans="1:13" ht="25.5" x14ac:dyDescent="0.55000000000000004">
      <c r="A232" s="10">
        <v>228</v>
      </c>
      <c r="B232" s="19" t="s">
        <v>191</v>
      </c>
      <c r="C232" s="79">
        <f>+'30'!G232</f>
        <v>0</v>
      </c>
      <c r="D232" s="82">
        <v>0</v>
      </c>
      <c r="E232" s="47">
        <f t="shared" si="37"/>
        <v>0</v>
      </c>
      <c r="F232" s="82">
        <v>0</v>
      </c>
      <c r="G232" s="47">
        <f t="shared" si="38"/>
        <v>0</v>
      </c>
      <c r="H232" s="83"/>
      <c r="I232" s="20">
        <v>10</v>
      </c>
      <c r="J232" s="84">
        <f t="shared" si="39"/>
        <v>0</v>
      </c>
      <c r="K232" s="17" t="s">
        <v>16</v>
      </c>
      <c r="L232" s="18">
        <v>0</v>
      </c>
      <c r="M232" s="23">
        <f t="shared" si="40"/>
        <v>0</v>
      </c>
    </row>
    <row r="233" spans="1:13" ht="25.5" x14ac:dyDescent="0.55000000000000004">
      <c r="A233" s="10">
        <v>229</v>
      </c>
      <c r="B233" s="19" t="s">
        <v>192</v>
      </c>
      <c r="C233" s="79">
        <f>+'30'!G233</f>
        <v>0</v>
      </c>
      <c r="D233" s="82">
        <v>0</v>
      </c>
      <c r="E233" s="47">
        <f t="shared" si="37"/>
        <v>0</v>
      </c>
      <c r="F233" s="82">
        <v>0</v>
      </c>
      <c r="G233" s="47">
        <f t="shared" si="38"/>
        <v>0</v>
      </c>
      <c r="H233" s="83"/>
      <c r="I233" s="20">
        <v>35</v>
      </c>
      <c r="J233" s="84">
        <f t="shared" si="39"/>
        <v>0</v>
      </c>
      <c r="K233" s="17" t="s">
        <v>16</v>
      </c>
      <c r="L233" s="18">
        <v>0</v>
      </c>
      <c r="M233" s="23">
        <f t="shared" si="40"/>
        <v>0</v>
      </c>
    </row>
    <row r="234" spans="1:13" ht="25.5" x14ac:dyDescent="0.55000000000000004">
      <c r="A234" s="10">
        <v>230</v>
      </c>
      <c r="B234" s="19" t="s">
        <v>248</v>
      </c>
      <c r="C234" s="79">
        <f>+'30'!G234</f>
        <v>0</v>
      </c>
      <c r="D234" s="82">
        <v>0</v>
      </c>
      <c r="E234" s="47">
        <f t="shared" si="37"/>
        <v>0</v>
      </c>
      <c r="F234" s="82">
        <v>0</v>
      </c>
      <c r="G234" s="47">
        <f t="shared" si="38"/>
        <v>0</v>
      </c>
      <c r="H234" s="83"/>
      <c r="I234" s="20">
        <v>10</v>
      </c>
      <c r="J234" s="84">
        <f t="shared" si="39"/>
        <v>0</v>
      </c>
      <c r="K234" s="17" t="s">
        <v>16</v>
      </c>
      <c r="L234" s="18">
        <v>0</v>
      </c>
      <c r="M234" s="23">
        <f t="shared" si="40"/>
        <v>0</v>
      </c>
    </row>
    <row r="235" spans="1:13" ht="25.5" x14ac:dyDescent="0.55000000000000004">
      <c r="A235" s="10">
        <v>231</v>
      </c>
      <c r="B235" s="19" t="s">
        <v>251</v>
      </c>
      <c r="C235" s="79">
        <f>+'30'!G235</f>
        <v>187</v>
      </c>
      <c r="D235" s="82">
        <v>0</v>
      </c>
      <c r="E235" s="47">
        <f t="shared" si="37"/>
        <v>187</v>
      </c>
      <c r="F235" s="82">
        <v>0</v>
      </c>
      <c r="G235" s="47">
        <f t="shared" si="38"/>
        <v>187</v>
      </c>
      <c r="H235" s="83"/>
      <c r="I235" s="15">
        <v>0</v>
      </c>
      <c r="J235" s="84">
        <f t="shared" si="39"/>
        <v>0</v>
      </c>
      <c r="K235" s="17" t="s">
        <v>16</v>
      </c>
      <c r="L235" s="18">
        <v>0</v>
      </c>
      <c r="M235" s="23">
        <f t="shared" si="40"/>
        <v>0</v>
      </c>
    </row>
    <row r="236" spans="1:13" ht="25.5" x14ac:dyDescent="0.55000000000000004">
      <c r="A236" s="10">
        <v>232</v>
      </c>
      <c r="B236" s="19" t="s">
        <v>251</v>
      </c>
      <c r="C236" s="79">
        <f>+'30'!G236</f>
        <v>0</v>
      </c>
      <c r="D236" s="82">
        <v>0</v>
      </c>
      <c r="E236" s="47">
        <f t="shared" si="37"/>
        <v>0</v>
      </c>
      <c r="F236" s="82">
        <v>0</v>
      </c>
      <c r="G236" s="47">
        <f t="shared" si="38"/>
        <v>0</v>
      </c>
      <c r="H236" s="83"/>
      <c r="I236" s="15">
        <v>10</v>
      </c>
      <c r="J236" s="84">
        <f t="shared" si="39"/>
        <v>0</v>
      </c>
      <c r="K236" s="17" t="s">
        <v>16</v>
      </c>
      <c r="L236" s="18">
        <v>0</v>
      </c>
      <c r="M236" s="23">
        <f t="shared" si="40"/>
        <v>0</v>
      </c>
    </row>
    <row r="237" spans="1:13" ht="25.5" x14ac:dyDescent="0.55000000000000004">
      <c r="A237" s="10">
        <v>233</v>
      </c>
      <c r="B237" s="19" t="s">
        <v>252</v>
      </c>
      <c r="C237" s="79">
        <f>+'30'!G237</f>
        <v>0</v>
      </c>
      <c r="D237" s="82">
        <v>0</v>
      </c>
      <c r="E237" s="47">
        <f t="shared" si="37"/>
        <v>0</v>
      </c>
      <c r="F237" s="82">
        <v>0</v>
      </c>
      <c r="G237" s="47">
        <f t="shared" si="38"/>
        <v>0</v>
      </c>
      <c r="H237" s="83"/>
      <c r="I237" s="15"/>
      <c r="J237" s="84">
        <f t="shared" si="39"/>
        <v>0</v>
      </c>
      <c r="K237" s="17" t="s">
        <v>16</v>
      </c>
      <c r="L237" s="18">
        <v>0</v>
      </c>
      <c r="M237" s="23">
        <f t="shared" si="40"/>
        <v>0</v>
      </c>
    </row>
    <row r="238" spans="1:13" ht="25.5" x14ac:dyDescent="0.55000000000000004">
      <c r="A238" s="10">
        <v>234</v>
      </c>
      <c r="B238" s="19" t="s">
        <v>183</v>
      </c>
      <c r="C238" s="79">
        <f>+'30'!G238</f>
        <v>0</v>
      </c>
      <c r="D238" s="82">
        <v>0</v>
      </c>
      <c r="E238" s="47">
        <f t="shared" si="37"/>
        <v>0</v>
      </c>
      <c r="F238" s="82">
        <v>0</v>
      </c>
      <c r="G238" s="47">
        <f t="shared" si="38"/>
        <v>0</v>
      </c>
      <c r="H238" s="83"/>
      <c r="I238" s="20">
        <v>40</v>
      </c>
      <c r="J238" s="84">
        <f t="shared" si="39"/>
        <v>0</v>
      </c>
      <c r="K238" s="17" t="s">
        <v>16</v>
      </c>
      <c r="L238" s="18">
        <v>0</v>
      </c>
      <c r="M238" s="23">
        <f t="shared" si="40"/>
        <v>0</v>
      </c>
    </row>
    <row r="239" spans="1:13" ht="25.5" x14ac:dyDescent="0.55000000000000004">
      <c r="A239" s="10">
        <v>235</v>
      </c>
      <c r="B239" s="11" t="s">
        <v>280</v>
      </c>
      <c r="C239" s="79">
        <f>+'30'!G239</f>
        <v>0</v>
      </c>
      <c r="D239" s="82">
        <v>0</v>
      </c>
      <c r="E239" s="47">
        <f t="shared" si="37"/>
        <v>0</v>
      </c>
      <c r="F239" s="82">
        <v>0</v>
      </c>
      <c r="G239" s="47">
        <f t="shared" si="38"/>
        <v>0</v>
      </c>
      <c r="H239" s="83"/>
      <c r="I239" s="20">
        <v>0</v>
      </c>
      <c r="J239" s="84">
        <f t="shared" si="39"/>
        <v>0</v>
      </c>
      <c r="K239" s="17" t="s">
        <v>16</v>
      </c>
      <c r="L239" s="18">
        <v>0</v>
      </c>
      <c r="M239" s="23">
        <f t="shared" si="40"/>
        <v>0</v>
      </c>
    </row>
    <row r="240" spans="1:13" ht="25.5" x14ac:dyDescent="0.55000000000000004">
      <c r="A240" s="10">
        <v>236</v>
      </c>
      <c r="B240" s="19" t="s">
        <v>117</v>
      </c>
      <c r="C240" s="79">
        <f>+'30'!G240</f>
        <v>4</v>
      </c>
      <c r="D240" s="82">
        <v>0</v>
      </c>
      <c r="E240" s="47">
        <f t="shared" si="37"/>
        <v>4</v>
      </c>
      <c r="F240" s="82">
        <v>0</v>
      </c>
      <c r="G240" s="47">
        <f t="shared" si="38"/>
        <v>4</v>
      </c>
      <c r="H240" s="83"/>
      <c r="I240" s="22">
        <v>20</v>
      </c>
      <c r="J240" s="84">
        <f t="shared" si="39"/>
        <v>0</v>
      </c>
      <c r="K240" s="17" t="s">
        <v>16</v>
      </c>
      <c r="L240" s="18">
        <v>0</v>
      </c>
      <c r="M240" s="23">
        <f t="shared" si="40"/>
        <v>0</v>
      </c>
    </row>
    <row r="241" spans="1:14" ht="25.5" x14ac:dyDescent="0.55000000000000004">
      <c r="A241" s="10">
        <v>237</v>
      </c>
      <c r="B241" s="19" t="s">
        <v>256</v>
      </c>
      <c r="C241" s="79">
        <f>+'30'!G241</f>
        <v>0</v>
      </c>
      <c r="D241" s="82">
        <v>0</v>
      </c>
      <c r="E241" s="47">
        <f t="shared" si="37"/>
        <v>0</v>
      </c>
      <c r="F241" s="82">
        <v>0</v>
      </c>
      <c r="G241" s="47">
        <f t="shared" si="38"/>
        <v>0</v>
      </c>
      <c r="H241" s="83"/>
      <c r="I241" s="15">
        <v>30</v>
      </c>
      <c r="J241" s="84">
        <f t="shared" si="39"/>
        <v>0</v>
      </c>
      <c r="K241" s="17" t="s">
        <v>16</v>
      </c>
      <c r="L241" s="18">
        <v>0</v>
      </c>
      <c r="M241" s="23">
        <f t="shared" si="40"/>
        <v>0</v>
      </c>
    </row>
    <row r="242" spans="1:14" ht="25.5" x14ac:dyDescent="0.55000000000000004">
      <c r="A242" s="10">
        <v>238</v>
      </c>
      <c r="B242" s="19" t="s">
        <v>261</v>
      </c>
      <c r="C242" s="79">
        <f>+'30'!G242</f>
        <v>0</v>
      </c>
      <c r="D242" s="82">
        <v>0</v>
      </c>
      <c r="E242" s="47">
        <f t="shared" si="37"/>
        <v>0</v>
      </c>
      <c r="F242" s="82">
        <v>0</v>
      </c>
      <c r="G242" s="47">
        <f t="shared" si="38"/>
        <v>0</v>
      </c>
      <c r="H242" s="83"/>
      <c r="I242" s="15">
        <v>25</v>
      </c>
      <c r="J242" s="84">
        <f t="shared" si="39"/>
        <v>0</v>
      </c>
      <c r="K242" s="17" t="s">
        <v>16</v>
      </c>
      <c r="L242" s="18">
        <v>0</v>
      </c>
      <c r="M242" s="23">
        <f t="shared" si="40"/>
        <v>0</v>
      </c>
    </row>
    <row r="243" spans="1:14" ht="25.5" x14ac:dyDescent="0.55000000000000004">
      <c r="A243" s="10">
        <v>239</v>
      </c>
      <c r="B243" s="19" t="s">
        <v>250</v>
      </c>
      <c r="C243" s="79">
        <f>+'30'!G243</f>
        <v>0</v>
      </c>
      <c r="D243" s="82">
        <v>0</v>
      </c>
      <c r="E243" s="47">
        <f t="shared" si="37"/>
        <v>0</v>
      </c>
      <c r="F243" s="82">
        <v>0</v>
      </c>
      <c r="G243" s="47">
        <f t="shared" si="38"/>
        <v>0</v>
      </c>
      <c r="H243" s="83"/>
      <c r="I243" s="15">
        <v>50</v>
      </c>
      <c r="J243" s="84">
        <f t="shared" si="39"/>
        <v>0</v>
      </c>
      <c r="K243" s="17" t="s">
        <v>16</v>
      </c>
      <c r="L243" s="18">
        <v>0</v>
      </c>
      <c r="M243" s="23">
        <f t="shared" si="40"/>
        <v>0</v>
      </c>
    </row>
    <row r="244" spans="1:14" ht="25.5" x14ac:dyDescent="0.55000000000000004">
      <c r="A244" s="10">
        <v>240</v>
      </c>
      <c r="B244" s="19" t="s">
        <v>259</v>
      </c>
      <c r="C244" s="79">
        <f>+'30'!G244</f>
        <v>316</v>
      </c>
      <c r="D244" s="82">
        <v>0</v>
      </c>
      <c r="E244" s="47">
        <f t="shared" si="37"/>
        <v>316</v>
      </c>
      <c r="F244" s="82">
        <v>0</v>
      </c>
      <c r="G244" s="47">
        <f t="shared" si="38"/>
        <v>316</v>
      </c>
      <c r="H244" s="83"/>
      <c r="I244" s="15">
        <v>35</v>
      </c>
      <c r="J244" s="84">
        <f t="shared" si="39"/>
        <v>0</v>
      </c>
      <c r="K244" s="17" t="s">
        <v>16</v>
      </c>
      <c r="L244" s="18">
        <v>0</v>
      </c>
      <c r="M244" s="23">
        <f t="shared" si="40"/>
        <v>0</v>
      </c>
    </row>
    <row r="245" spans="1:14" ht="25.5" x14ac:dyDescent="0.55000000000000004">
      <c r="A245" s="10">
        <v>241</v>
      </c>
      <c r="B245" s="19" t="s">
        <v>258</v>
      </c>
      <c r="C245" s="79">
        <f>+'30'!G245</f>
        <v>0</v>
      </c>
      <c r="D245" s="82">
        <v>0</v>
      </c>
      <c r="E245" s="47">
        <f t="shared" si="37"/>
        <v>0</v>
      </c>
      <c r="F245" s="82">
        <v>0</v>
      </c>
      <c r="G245" s="47">
        <f t="shared" si="38"/>
        <v>0</v>
      </c>
      <c r="H245" s="83"/>
      <c r="I245" s="15">
        <v>0</v>
      </c>
      <c r="J245" s="84">
        <f t="shared" si="39"/>
        <v>0</v>
      </c>
      <c r="K245" s="17" t="s">
        <v>16</v>
      </c>
      <c r="L245" s="18">
        <v>0</v>
      </c>
      <c r="M245" s="23">
        <f t="shared" si="40"/>
        <v>0</v>
      </c>
    </row>
    <row r="246" spans="1:14" ht="25.5" x14ac:dyDescent="0.55000000000000004">
      <c r="A246" s="10">
        <v>242</v>
      </c>
      <c r="B246" s="19" t="s">
        <v>262</v>
      </c>
      <c r="C246" s="79">
        <f>+'30'!G246</f>
        <v>0</v>
      </c>
      <c r="D246" s="82">
        <v>0</v>
      </c>
      <c r="E246" s="47">
        <f t="shared" si="37"/>
        <v>0</v>
      </c>
      <c r="F246" s="82">
        <v>0</v>
      </c>
      <c r="G246" s="47">
        <f t="shared" si="38"/>
        <v>0</v>
      </c>
      <c r="H246" s="83"/>
      <c r="I246" s="15">
        <v>0</v>
      </c>
      <c r="J246" s="84">
        <f t="shared" si="39"/>
        <v>0</v>
      </c>
      <c r="K246" s="17" t="s">
        <v>16</v>
      </c>
      <c r="L246" s="18">
        <v>0</v>
      </c>
      <c r="M246" s="23">
        <f t="shared" si="40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2">
        <v>0</v>
      </c>
      <c r="E247" s="47">
        <f t="shared" ref="E247:E252" si="41">C247+D247</f>
        <v>0</v>
      </c>
      <c r="F247" s="82">
        <v>0</v>
      </c>
      <c r="G247" s="47">
        <f t="shared" ref="G247:G254" si="42">+E247-F247-H247</f>
        <v>0</v>
      </c>
      <c r="H247" s="83"/>
      <c r="I247" s="20"/>
      <c r="J247" s="84">
        <f t="shared" ref="J247:J254" si="43">+I247*H247</f>
        <v>0</v>
      </c>
      <c r="K247" s="17" t="s">
        <v>16</v>
      </c>
      <c r="L247" s="18">
        <v>0</v>
      </c>
      <c r="M247" s="23">
        <f t="shared" ref="M247:M254" si="44">SUM(J247-L247)</f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2">
        <v>0</v>
      </c>
      <c r="E248" s="47">
        <f t="shared" si="41"/>
        <v>0</v>
      </c>
      <c r="F248" s="82">
        <v>0</v>
      </c>
      <c r="G248" s="47">
        <f t="shared" si="42"/>
        <v>0</v>
      </c>
      <c r="H248" s="83"/>
      <c r="I248" s="20"/>
      <c r="J248" s="84">
        <f t="shared" si="43"/>
        <v>0</v>
      </c>
      <c r="K248" s="17" t="s">
        <v>16</v>
      </c>
      <c r="L248" s="18">
        <v>0</v>
      </c>
      <c r="M248" s="23">
        <f t="shared" si="44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2">
        <v>0</v>
      </c>
      <c r="E249" s="47">
        <f t="shared" si="41"/>
        <v>0</v>
      </c>
      <c r="F249" s="82">
        <v>0</v>
      </c>
      <c r="G249" s="47">
        <f t="shared" si="42"/>
        <v>0</v>
      </c>
      <c r="H249" s="83"/>
      <c r="I249" s="20"/>
      <c r="J249" s="84">
        <f t="shared" si="43"/>
        <v>0</v>
      </c>
      <c r="K249" s="17" t="s">
        <v>16</v>
      </c>
      <c r="L249" s="18">
        <v>0</v>
      </c>
      <c r="M249" s="23">
        <f t="shared" si="44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2">
        <v>0</v>
      </c>
      <c r="E250" s="47">
        <f t="shared" si="41"/>
        <v>0</v>
      </c>
      <c r="F250" s="82">
        <v>0</v>
      </c>
      <c r="G250" s="47">
        <f t="shared" si="42"/>
        <v>0</v>
      </c>
      <c r="H250" s="83"/>
      <c r="I250" s="20"/>
      <c r="J250" s="84">
        <f t="shared" si="43"/>
        <v>0</v>
      </c>
      <c r="K250" s="17" t="s">
        <v>16</v>
      </c>
      <c r="L250" s="18">
        <v>0</v>
      </c>
      <c r="M250" s="23">
        <f t="shared" si="44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2">
        <v>0</v>
      </c>
      <c r="E251" s="47">
        <f t="shared" si="41"/>
        <v>0</v>
      </c>
      <c r="F251" s="82">
        <v>0</v>
      </c>
      <c r="G251" s="47">
        <f t="shared" si="42"/>
        <v>0</v>
      </c>
      <c r="H251" s="83"/>
      <c r="I251" s="20"/>
      <c r="J251" s="84">
        <f t="shared" si="43"/>
        <v>0</v>
      </c>
      <c r="K251" s="17" t="s">
        <v>16</v>
      </c>
      <c r="L251" s="18">
        <v>0</v>
      </c>
      <c r="M251" s="23">
        <f t="shared" si="44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2">
        <v>0</v>
      </c>
      <c r="E252" s="47">
        <f t="shared" si="41"/>
        <v>0</v>
      </c>
      <c r="F252" s="82">
        <v>0</v>
      </c>
      <c r="G252" s="47">
        <f t="shared" si="42"/>
        <v>0</v>
      </c>
      <c r="H252" s="83"/>
      <c r="I252" s="20"/>
      <c r="J252" s="84">
        <f t="shared" si="43"/>
        <v>0</v>
      </c>
      <c r="K252" s="17" t="s">
        <v>16</v>
      </c>
      <c r="L252" s="18">
        <v>0</v>
      </c>
      <c r="M252" s="23">
        <f t="shared" si="44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2">
        <v>0</v>
      </c>
      <c r="E253" s="47">
        <f t="shared" ref="E253:E254" si="45">C253+D253</f>
        <v>0</v>
      </c>
      <c r="F253" s="82">
        <v>0</v>
      </c>
      <c r="G253" s="47">
        <f t="shared" si="42"/>
        <v>0</v>
      </c>
      <c r="H253" s="83"/>
      <c r="I253" s="20"/>
      <c r="J253" s="84">
        <f t="shared" si="43"/>
        <v>0</v>
      </c>
      <c r="K253" s="17" t="s">
        <v>16</v>
      </c>
      <c r="L253" s="18">
        <v>0</v>
      </c>
      <c r="M253" s="23">
        <f t="shared" si="44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2">
        <v>0</v>
      </c>
      <c r="E254" s="47">
        <f t="shared" si="45"/>
        <v>0</v>
      </c>
      <c r="F254" s="82">
        <v>0</v>
      </c>
      <c r="G254" s="47">
        <f t="shared" si="42"/>
        <v>0</v>
      </c>
      <c r="H254" s="83"/>
      <c r="I254" s="20"/>
      <c r="J254" s="84">
        <f t="shared" si="43"/>
        <v>0</v>
      </c>
      <c r="K254" s="17" t="s">
        <v>16</v>
      </c>
      <c r="L254" s="18">
        <v>0</v>
      </c>
      <c r="M254" s="23">
        <f t="shared" si="44"/>
        <v>0</v>
      </c>
      <c r="N254" s="23">
        <f>SUM(M5:M254)</f>
        <v>855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65" t="s">
        <v>213</v>
      </c>
      <c r="N255" s="165"/>
    </row>
    <row r="256" spans="1:14" ht="25.5" customHeight="1" x14ac:dyDescent="0.5">
      <c r="A256" s="1"/>
      <c r="E256" s="24"/>
      <c r="F256" s="25"/>
      <c r="G256" s="24"/>
      <c r="H256" s="170" t="s">
        <v>212</v>
      </c>
      <c r="I256" s="171"/>
      <c r="J256" s="30">
        <f>+X168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72" t="s">
        <v>202</v>
      </c>
      <c r="J257" s="172"/>
      <c r="K257" s="33">
        <f>SUM(J5:J256)</f>
        <v>905</v>
      </c>
    </row>
    <row r="258" spans="1:15" ht="25.5" x14ac:dyDescent="0.55000000000000004">
      <c r="A258" s="1"/>
      <c r="E258" s="31"/>
      <c r="G258" s="31"/>
      <c r="I258" s="162" t="s">
        <v>203</v>
      </c>
      <c r="J258" s="163"/>
      <c r="K258" s="36"/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60</v>
      </c>
      <c r="L259" s="2">
        <v>60</v>
      </c>
    </row>
    <row r="260" spans="1:15" ht="25.5" x14ac:dyDescent="0.55000000000000004">
      <c r="A260" s="1"/>
      <c r="E260" s="31"/>
      <c r="G260" s="31"/>
      <c r="I260" s="162" t="s">
        <v>205</v>
      </c>
      <c r="J260" s="163"/>
      <c r="K260" s="36">
        <v>0</v>
      </c>
    </row>
    <row r="261" spans="1:15" ht="25.5" x14ac:dyDescent="0.55000000000000004">
      <c r="A261" s="1"/>
      <c r="E261" s="31"/>
      <c r="G261" s="31"/>
      <c r="I261" s="162" t="s">
        <v>206</v>
      </c>
      <c r="J261" s="163"/>
      <c r="K261" s="36">
        <v>0</v>
      </c>
    </row>
    <row r="262" spans="1:15" ht="25.5" x14ac:dyDescent="0.55000000000000004">
      <c r="A262" s="1"/>
      <c r="E262" s="31"/>
      <c r="G262" s="31"/>
      <c r="I262" s="162" t="s">
        <v>207</v>
      </c>
      <c r="J262" s="163"/>
      <c r="K262" s="37">
        <f>SUM(L5:L255)</f>
        <v>50</v>
      </c>
      <c r="M262" s="87" t="s">
        <v>287</v>
      </c>
      <c r="N262" s="88" t="s">
        <v>288</v>
      </c>
      <c r="O262" s="89" t="s">
        <v>289</v>
      </c>
    </row>
    <row r="263" spans="1:15" ht="25.5" x14ac:dyDescent="0.55000000000000004">
      <c r="A263" s="1"/>
      <c r="E263" s="31"/>
      <c r="G263" s="31"/>
      <c r="I263" s="162" t="s">
        <v>208</v>
      </c>
      <c r="J263" s="163"/>
      <c r="K263" s="33">
        <f>K257-K258-K259-K261-K262</f>
        <v>795</v>
      </c>
      <c r="M263" s="90"/>
      <c r="N263" s="90"/>
      <c r="O263" s="90"/>
    </row>
    <row r="264" spans="1:15" ht="25.5" x14ac:dyDescent="0.55000000000000004">
      <c r="A264" s="1"/>
      <c r="E264" s="31"/>
      <c r="G264" s="31"/>
      <c r="I264" s="162" t="s">
        <v>209</v>
      </c>
      <c r="J264" s="163"/>
      <c r="K264" s="37">
        <v>795</v>
      </c>
      <c r="M264" s="90"/>
      <c r="N264" s="90"/>
      <c r="O264" s="90"/>
    </row>
    <row r="265" spans="1:15" ht="25.5" x14ac:dyDescent="0.55000000000000004">
      <c r="A265" s="1"/>
      <c r="E265" s="31"/>
      <c r="G265" s="31"/>
      <c r="I265" s="162" t="s">
        <v>210</v>
      </c>
      <c r="J265" s="163"/>
      <c r="K265" s="33">
        <f>+K264-K263</f>
        <v>0</v>
      </c>
      <c r="M265" s="90"/>
      <c r="N265" s="90"/>
      <c r="O265" s="90"/>
    </row>
    <row r="266" spans="1:15" ht="25.5" x14ac:dyDescent="0.55000000000000004">
      <c r="G266" s="2"/>
      <c r="I266" s="162" t="s">
        <v>211</v>
      </c>
      <c r="J266" s="163"/>
      <c r="K266" s="33">
        <f>+K264-K263</f>
        <v>0</v>
      </c>
      <c r="M266" s="91"/>
      <c r="N266" s="91"/>
      <c r="O266" s="91"/>
    </row>
    <row r="267" spans="1:15" x14ac:dyDescent="0.5">
      <c r="G267" s="2"/>
      <c r="I267" s="2"/>
      <c r="M267" s="91"/>
      <c r="N267" s="91"/>
      <c r="O267" s="91"/>
    </row>
    <row r="268" spans="1:15" ht="25.5" x14ac:dyDescent="0.55000000000000004">
      <c r="G268" s="2"/>
      <c r="I268" s="98" t="s">
        <v>300</v>
      </c>
      <c r="M268" s="92"/>
      <c r="N268" s="92"/>
      <c r="O268" s="92"/>
    </row>
    <row r="269" spans="1:15" x14ac:dyDescent="0.5">
      <c r="G269" s="2"/>
      <c r="I269" s="2"/>
      <c r="M269" s="93">
        <f>SUM(M263:M268)</f>
        <v>0</v>
      </c>
      <c r="N269" s="93">
        <f>SUM(N263:N268)</f>
        <v>0</v>
      </c>
      <c r="O269" s="93">
        <f>SUM(O263:O268)</f>
        <v>0</v>
      </c>
    </row>
    <row r="270" spans="1:15" x14ac:dyDescent="0.5">
      <c r="G270" s="2"/>
      <c r="I270" s="2"/>
      <c r="M270" s="94" t="s">
        <v>290</v>
      </c>
      <c r="N270" s="95">
        <f>N269*30/100</f>
        <v>0</v>
      </c>
      <c r="O270" s="95">
        <f>O269*30/100</f>
        <v>0</v>
      </c>
    </row>
    <row r="271" spans="1:15" x14ac:dyDescent="0.5">
      <c r="G271" s="2"/>
      <c r="I271" s="2"/>
      <c r="M271" s="94" t="s">
        <v>291</v>
      </c>
      <c r="N271" s="95">
        <f>N270*7/100</f>
        <v>0</v>
      </c>
      <c r="O271" s="95">
        <f>O270*7/100</f>
        <v>0</v>
      </c>
    </row>
    <row r="272" spans="1:15" x14ac:dyDescent="0.5">
      <c r="G272" s="2"/>
      <c r="I272" s="2"/>
      <c r="M272" s="96" t="s">
        <v>5</v>
      </c>
      <c r="N272" s="97">
        <f>N269-N270-N271</f>
        <v>0</v>
      </c>
      <c r="O272" s="97">
        <f>O269-O270-O271</f>
        <v>0</v>
      </c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7:W37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9" t="s">
        <v>243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25" x14ac:dyDescent="0.55000000000000004">
      <c r="A3" s="161" t="s">
        <v>1</v>
      </c>
      <c r="B3" s="161" t="s">
        <v>2</v>
      </c>
      <c r="C3" s="176" t="s">
        <v>3</v>
      </c>
      <c r="D3" s="176" t="s">
        <v>4</v>
      </c>
      <c r="E3" s="176" t="s">
        <v>5</v>
      </c>
      <c r="F3" s="4" t="s">
        <v>6</v>
      </c>
      <c r="G3" s="178" t="s">
        <v>7</v>
      </c>
      <c r="H3" s="180" t="s">
        <v>8</v>
      </c>
      <c r="I3" s="181"/>
      <c r="J3" s="182"/>
      <c r="K3" s="183" t="s">
        <v>9</v>
      </c>
      <c r="L3" s="166" t="s">
        <v>10</v>
      </c>
      <c r="O3" s="161" t="s">
        <v>1</v>
      </c>
      <c r="P3" s="161" t="s">
        <v>2</v>
      </c>
      <c r="Q3" s="176" t="s">
        <v>3</v>
      </c>
      <c r="R3" s="176" t="s">
        <v>4</v>
      </c>
      <c r="S3" s="176" t="s">
        <v>5</v>
      </c>
      <c r="T3" s="4" t="s">
        <v>6</v>
      </c>
      <c r="U3" s="178" t="s">
        <v>7</v>
      </c>
      <c r="V3" s="180" t="s">
        <v>8</v>
      </c>
      <c r="W3" s="181"/>
      <c r="X3" s="182"/>
      <c r="Y3" s="183" t="s">
        <v>9</v>
      </c>
      <c r="Z3" s="166" t="s">
        <v>10</v>
      </c>
    </row>
    <row r="4" spans="1:26" s="5" customFormat="1" ht="27" thickBot="1" x14ac:dyDescent="0.6">
      <c r="A4" s="161"/>
      <c r="B4" s="161"/>
      <c r="C4" s="177"/>
      <c r="D4" s="177"/>
      <c r="E4" s="177"/>
      <c r="F4" s="6" t="s">
        <v>11</v>
      </c>
      <c r="G4" s="179"/>
      <c r="H4" s="7" t="s">
        <v>12</v>
      </c>
      <c r="I4" s="8" t="s">
        <v>13</v>
      </c>
      <c r="J4" s="9" t="s">
        <v>14</v>
      </c>
      <c r="K4" s="184"/>
      <c r="L4" s="166"/>
      <c r="O4" s="161"/>
      <c r="P4" s="161"/>
      <c r="Q4" s="177"/>
      <c r="R4" s="177"/>
      <c r="S4" s="177"/>
      <c r="T4" s="6" t="s">
        <v>11</v>
      </c>
      <c r="U4" s="179"/>
      <c r="V4" s="7" t="s">
        <v>12</v>
      </c>
      <c r="W4" s="8" t="s">
        <v>13</v>
      </c>
      <c r="X4" s="9" t="s">
        <v>14</v>
      </c>
      <c r="Y4" s="184"/>
      <c r="Z4" s="16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7" t="s">
        <v>119</v>
      </c>
      <c r="Q107" s="168"/>
      <c r="R107" s="168"/>
      <c r="S107" s="168"/>
      <c r="T107" s="168"/>
      <c r="U107" s="168"/>
      <c r="V107" s="168"/>
      <c r="W107" s="16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5" t="s">
        <v>213</v>
      </c>
      <c r="N205" s="16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0" t="s">
        <v>212</v>
      </c>
      <c r="I206" s="17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72" t="s">
        <v>202</v>
      </c>
      <c r="J207" s="17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62" t="s">
        <v>203</v>
      </c>
      <c r="J208" s="16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62" t="s">
        <v>205</v>
      </c>
      <c r="J210" s="163"/>
      <c r="K210" s="36">
        <v>0</v>
      </c>
    </row>
    <row r="211" spans="1:11" ht="25.5" x14ac:dyDescent="0.55000000000000004">
      <c r="A211" s="1"/>
      <c r="C211" s="31"/>
      <c r="E211" s="31"/>
      <c r="G211" s="31"/>
      <c r="I211" s="162" t="s">
        <v>206</v>
      </c>
      <c r="J211" s="163"/>
      <c r="K211" s="36">
        <v>0</v>
      </c>
    </row>
    <row r="212" spans="1:11" ht="25.5" x14ac:dyDescent="0.55000000000000004">
      <c r="A212" s="1"/>
      <c r="C212" s="31"/>
      <c r="E212" s="31"/>
      <c r="G212" s="31"/>
      <c r="I212" s="162" t="s">
        <v>207</v>
      </c>
      <c r="J212" s="16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62" t="s">
        <v>208</v>
      </c>
      <c r="J213" s="16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62" t="s">
        <v>209</v>
      </c>
      <c r="J214" s="163"/>
      <c r="K214" s="37">
        <v>0</v>
      </c>
    </row>
    <row r="215" spans="1:11" ht="25.5" x14ac:dyDescent="0.55000000000000004">
      <c r="A215" s="1"/>
      <c r="C215" s="31"/>
      <c r="E215" s="31"/>
      <c r="G215" s="31"/>
      <c r="I215" s="162" t="s">
        <v>210</v>
      </c>
      <c r="J215" s="163"/>
      <c r="K215" s="33">
        <f>+K214-K213</f>
        <v>0</v>
      </c>
    </row>
    <row r="216" spans="1:11" ht="25.5" x14ac:dyDescent="0.55000000000000004">
      <c r="G216" s="2"/>
      <c r="I216" s="162" t="s">
        <v>211</v>
      </c>
      <c r="J216" s="16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2024-08-01T05:34:02Z</cp:lastPrinted>
  <dcterms:created xsi:type="dcterms:W3CDTF">2023-12-01T06:41:03Z</dcterms:created>
  <dcterms:modified xsi:type="dcterms:W3CDTF">2024-08-01T05:35:19Z</dcterms:modified>
</cp:coreProperties>
</file>